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centralized-cruise-database\docs\"/>
    </mc:Choice>
  </mc:AlternateContent>
  <bookViews>
    <workbookView xWindow="120" yWindow="45" windowWidth="19080" windowHeight="6855" tabRatio="759" activeTab="3"/>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D433" i="5" l="1"/>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C1183" i="8"/>
  <c r="C1182" i="8"/>
  <c r="C1181" i="8"/>
  <c r="C1180" i="8"/>
  <c r="C1179" i="8"/>
  <c r="C1178" i="8"/>
  <c r="C1177" i="8"/>
  <c r="C1176" i="8"/>
  <c r="C1175" i="8"/>
  <c r="C1174" i="8"/>
  <c r="C1173" i="8"/>
  <c r="C1172" i="8"/>
  <c r="C1171" i="8"/>
  <c r="C1170" i="8"/>
  <c r="C1169" i="8"/>
  <c r="C1168" i="8"/>
  <c r="C1167" i="8"/>
  <c r="C1166" i="8"/>
  <c r="C1165" i="8"/>
  <c r="C1164" i="8"/>
  <c r="C1163" i="8"/>
  <c r="C1162" i="8"/>
  <c r="C1161" i="8"/>
  <c r="C1160" i="8"/>
  <c r="C1159" i="8"/>
  <c r="C1158" i="8"/>
  <c r="C1157" i="8"/>
  <c r="C1156" i="8"/>
  <c r="C1155" i="8"/>
  <c r="C1154" i="8"/>
  <c r="C1153" i="8"/>
  <c r="C1152" i="8"/>
  <c r="C1151" i="8"/>
  <c r="C1150" i="8"/>
  <c r="C1149" i="8"/>
  <c r="C1148" i="8"/>
  <c r="C1147" i="8"/>
  <c r="C1146" i="8"/>
  <c r="C1145" i="8"/>
  <c r="C1144" i="8"/>
  <c r="C1143" i="8"/>
  <c r="C1142" i="8"/>
  <c r="C1141" i="8"/>
  <c r="C1140" i="8"/>
  <c r="C1139" i="8"/>
  <c r="C1138" i="8"/>
  <c r="C1137" i="8"/>
  <c r="C1129" i="8" l="1"/>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C1071" i="8"/>
  <c r="C1070" i="8"/>
  <c r="C1069" i="8"/>
  <c r="C1068" i="8"/>
  <c r="C1067" i="8"/>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C1013" i="8"/>
  <c r="C1012" i="8"/>
  <c r="C1011" i="8"/>
  <c r="C1010" i="8"/>
  <c r="C1009" i="8"/>
  <c r="C1008" i="8"/>
  <c r="C1007" i="8"/>
  <c r="C1006" i="8"/>
  <c r="C1005" i="8"/>
  <c r="C1004" i="8"/>
  <c r="C1003" i="8"/>
  <c r="C1002" i="8"/>
  <c r="C1001" i="8"/>
  <c r="C1000" i="8"/>
  <c r="C999" i="8"/>
  <c r="C998" i="8"/>
  <c r="C997" i="8"/>
  <c r="C996" i="8"/>
  <c r="C995" i="8"/>
  <c r="C994" i="8"/>
  <c r="C993" i="8"/>
  <c r="C992" i="8"/>
  <c r="C991" i="8"/>
  <c r="C990" i="8"/>
  <c r="C989" i="8"/>
  <c r="C988" i="8"/>
  <c r="C987" i="8"/>
  <c r="C986" i="8"/>
  <c r="C985" i="8"/>
  <c r="C984" i="8"/>
  <c r="C983" i="8"/>
  <c r="C982" i="8"/>
  <c r="C981" i="8"/>
  <c r="C980" i="8"/>
  <c r="C979" i="8"/>
  <c r="C978" i="8"/>
  <c r="C977" i="8"/>
  <c r="C976" i="8"/>
  <c r="C975" i="8"/>
  <c r="C974" i="8"/>
  <c r="C973" i="8"/>
  <c r="C972" i="8"/>
  <c r="C971" i="8"/>
  <c r="C970" i="8"/>
  <c r="C969" i="8"/>
  <c r="C968" i="8"/>
  <c r="C967"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C863" i="8"/>
  <c r="C862" i="8"/>
  <c r="C861" i="8"/>
  <c r="C860" i="8"/>
  <c r="C859" i="8"/>
  <c r="C858" i="8"/>
  <c r="C857" i="8"/>
  <c r="C856" i="8"/>
  <c r="C855" i="8"/>
  <c r="C854" i="8"/>
  <c r="C853" i="8"/>
  <c r="C852" i="8"/>
  <c r="C851" i="8"/>
  <c r="C850" i="8"/>
  <c r="C849" i="8"/>
  <c r="C848" i="8"/>
  <c r="C839" i="8"/>
  <c r="C838" i="8"/>
  <c r="C837" i="8"/>
  <c r="C836" i="8"/>
  <c r="C835" i="8"/>
  <c r="C834" i="8"/>
  <c r="C833" i="8"/>
  <c r="C832" i="8"/>
  <c r="C831" i="8"/>
  <c r="C830" i="8"/>
  <c r="C829" i="8"/>
  <c r="C828" i="8"/>
  <c r="C827" i="8"/>
  <c r="C826" i="8"/>
  <c r="C825" i="8"/>
  <c r="C824" i="8"/>
  <c r="C823" i="8"/>
  <c r="C822" i="8"/>
  <c r="C821" i="8"/>
  <c r="C820" i="8"/>
  <c r="C819" i="8"/>
  <c r="C818" i="8"/>
  <c r="C817" i="8"/>
  <c r="C816" i="8"/>
  <c r="C815" i="8"/>
  <c r="C814" i="8"/>
  <c r="C813" i="8"/>
  <c r="C812" i="8"/>
  <c r="C811" i="8"/>
  <c r="C810" i="8"/>
  <c r="C809" i="8"/>
  <c r="C808" i="8"/>
  <c r="C807" i="8"/>
  <c r="C806" i="8"/>
  <c r="C805" i="8"/>
  <c r="C804" i="8"/>
  <c r="C803" i="8"/>
  <c r="C802" i="8"/>
  <c r="C801" i="8"/>
  <c r="C800" i="8"/>
  <c r="C799" i="8"/>
  <c r="C798" i="8"/>
  <c r="C797" i="8"/>
  <c r="C796" i="8"/>
  <c r="C795" i="8"/>
  <c r="C794" i="8"/>
  <c r="C793" i="8"/>
  <c r="C792" i="8"/>
  <c r="C791" i="8"/>
  <c r="C790" i="8"/>
  <c r="C789" i="8"/>
  <c r="C788" i="8"/>
  <c r="C787" i="8"/>
  <c r="C786" i="8"/>
  <c r="C785" i="8"/>
  <c r="C784" i="8"/>
  <c r="C783" i="8"/>
  <c r="C782" i="8"/>
  <c r="C781" i="8"/>
  <c r="C780" i="8"/>
  <c r="C779" i="8"/>
  <c r="C778" i="8"/>
  <c r="C777" i="8"/>
  <c r="C776" i="8"/>
  <c r="C775" i="8"/>
  <c r="C774" i="8"/>
  <c r="C773" i="8"/>
  <c r="C772" i="8"/>
  <c r="C771" i="8"/>
  <c r="C770" i="8"/>
  <c r="C769" i="8"/>
  <c r="C768" i="8"/>
  <c r="C767" i="8"/>
  <c r="C766" i="8"/>
  <c r="C765" i="8"/>
  <c r="C764" i="8"/>
  <c r="C763" i="8"/>
  <c r="C762" i="8"/>
  <c r="C761" i="8"/>
  <c r="C760" i="8"/>
  <c r="C759" i="8"/>
  <c r="C758" i="8"/>
  <c r="C757" i="8"/>
  <c r="C756" i="8"/>
  <c r="C755" i="8"/>
  <c r="C754" i="8"/>
  <c r="C743" i="8"/>
  <c r="C742" i="8"/>
  <c r="C741" i="8"/>
  <c r="C740" i="8"/>
  <c r="C739" i="8"/>
  <c r="C738" i="8"/>
  <c r="C737" i="8"/>
  <c r="C736" i="8"/>
  <c r="C735" i="8"/>
  <c r="C734" i="8"/>
  <c r="C733" i="8"/>
  <c r="C732" i="8"/>
  <c r="C731" i="8"/>
  <c r="C730" i="8"/>
  <c r="C729" i="8"/>
  <c r="C728" i="8"/>
  <c r="C727" i="8"/>
  <c r="C726" i="8"/>
  <c r="C725" i="8"/>
  <c r="C724" i="8"/>
  <c r="C723" i="8"/>
  <c r="C722" i="8"/>
  <c r="C721" i="8"/>
  <c r="C720" i="8"/>
  <c r="C719" i="8"/>
  <c r="C718" i="8"/>
  <c r="C717" i="8"/>
  <c r="C716" i="8"/>
  <c r="C715" i="8"/>
  <c r="C714" i="8"/>
  <c r="C713" i="8"/>
  <c r="C712" i="8"/>
  <c r="C711" i="8"/>
  <c r="C710" i="8"/>
  <c r="C709" i="8"/>
  <c r="C708" i="8"/>
  <c r="C707" i="8"/>
  <c r="C706" i="8"/>
  <c r="C705" i="8"/>
  <c r="C704" i="8"/>
  <c r="C703" i="8"/>
  <c r="C702" i="8"/>
  <c r="C701" i="8"/>
  <c r="C700" i="8"/>
  <c r="C699" i="8"/>
  <c r="C698" i="8"/>
  <c r="C697" i="8"/>
  <c r="C696" i="8"/>
  <c r="C695" i="8"/>
  <c r="C694" i="8"/>
  <c r="C693" i="8"/>
  <c r="C692" i="8"/>
  <c r="C691" i="8"/>
  <c r="C690" i="8"/>
  <c r="C689" i="8"/>
  <c r="C688" i="8"/>
  <c r="C687" i="8"/>
  <c r="C686" i="8"/>
  <c r="C685" i="8"/>
  <c r="C684" i="8"/>
  <c r="C683" i="8"/>
  <c r="C682" i="8"/>
  <c r="C681" i="8"/>
  <c r="C680" i="8"/>
  <c r="C679" i="8"/>
  <c r="C678" i="8"/>
  <c r="C677" i="8"/>
  <c r="C676" i="8"/>
  <c r="C675" i="8"/>
  <c r="C674" i="8"/>
  <c r="C673" i="8"/>
  <c r="C672" i="8"/>
  <c r="C671" i="8"/>
  <c r="C670" i="8"/>
  <c r="C669" i="8"/>
  <c r="C668" i="8"/>
  <c r="C667" i="8"/>
  <c r="C666" i="8"/>
  <c r="C665" i="8"/>
  <c r="C664" i="8"/>
  <c r="C663" i="8"/>
  <c r="C662" i="8"/>
  <c r="C661" i="8"/>
  <c r="C660" i="8"/>
  <c r="C659" i="8"/>
  <c r="C658" i="8"/>
  <c r="C657" i="8"/>
  <c r="C656" i="8"/>
  <c r="C655" i="8"/>
  <c r="C654" i="8"/>
  <c r="C653" i="8"/>
  <c r="C652" i="8"/>
  <c r="C651" i="8"/>
  <c r="C650" i="8"/>
  <c r="C649" i="8"/>
  <c r="C648" i="8"/>
  <c r="C647" i="8"/>
  <c r="C646" i="8"/>
  <c r="C645" i="8"/>
  <c r="C644" i="8"/>
  <c r="C643" i="8"/>
  <c r="C642" i="8"/>
  <c r="C641" i="8"/>
  <c r="C640" i="8"/>
  <c r="C639" i="8"/>
  <c r="C638" i="8"/>
  <c r="C637" i="8"/>
  <c r="C636" i="8"/>
  <c r="C635" i="8"/>
  <c r="C634" i="8"/>
  <c r="C633" i="8"/>
  <c r="C632" i="8"/>
  <c r="C631" i="8"/>
  <c r="C630" i="8"/>
  <c r="C629" i="8"/>
  <c r="C628" i="8"/>
  <c r="C627" i="8"/>
  <c r="C626" i="8"/>
  <c r="C625" i="8"/>
  <c r="C624" i="8"/>
  <c r="C623" i="8"/>
  <c r="C622" i="8"/>
  <c r="C621" i="8"/>
  <c r="C620" i="8"/>
  <c r="C619" i="8"/>
  <c r="C618" i="8"/>
  <c r="C617" i="8"/>
  <c r="C616" i="8"/>
  <c r="C615" i="8"/>
  <c r="C614" i="8"/>
  <c r="C613" i="8"/>
  <c r="C612" i="8"/>
  <c r="C611" i="8"/>
  <c r="C603" i="8"/>
  <c r="C602" i="8"/>
  <c r="C601" i="8"/>
  <c r="C600" i="8"/>
  <c r="C599" i="8"/>
  <c r="C598" i="8"/>
  <c r="C597" i="8"/>
  <c r="C596" i="8"/>
  <c r="C595" i="8"/>
  <c r="C594" i="8"/>
  <c r="C593" i="8"/>
  <c r="C592" i="8"/>
  <c r="C591" i="8"/>
  <c r="C590" i="8"/>
  <c r="C589" i="8"/>
  <c r="C588" i="8"/>
  <c r="C587" i="8"/>
  <c r="C586" i="8"/>
  <c r="C585" i="8"/>
  <c r="C584" i="8"/>
  <c r="C583" i="8"/>
  <c r="C582" i="8"/>
  <c r="C581" i="8"/>
  <c r="C580" i="8"/>
  <c r="C579" i="8"/>
  <c r="C578" i="8"/>
  <c r="C577" i="8"/>
  <c r="C576" i="8"/>
  <c r="C575" i="8"/>
  <c r="C574" i="8"/>
  <c r="C573" i="8"/>
  <c r="C572" i="8"/>
  <c r="C571" i="8"/>
  <c r="C570" i="8"/>
  <c r="C569" i="8"/>
  <c r="C568" i="8"/>
  <c r="C567" i="8"/>
  <c r="C566" i="8"/>
  <c r="C565" i="8"/>
  <c r="C564" i="8"/>
  <c r="C563" i="8"/>
  <c r="C562" i="8"/>
  <c r="C561" i="8"/>
  <c r="C560" i="8"/>
  <c r="C559" i="8"/>
  <c r="C558" i="8"/>
  <c r="C557" i="8"/>
  <c r="C554" i="8"/>
  <c r="C553" i="8"/>
  <c r="C552" i="8"/>
  <c r="C551" i="8"/>
  <c r="C550" i="8"/>
  <c r="C549" i="8"/>
  <c r="C548" i="8"/>
  <c r="C547" i="8"/>
  <c r="C546" i="8"/>
  <c r="C545" i="8"/>
  <c r="C544" i="8"/>
  <c r="C543" i="8"/>
  <c r="C542" i="8"/>
  <c r="C541" i="8"/>
  <c r="C540" i="8"/>
  <c r="C539" i="8"/>
  <c r="C538" i="8"/>
  <c r="C537" i="8"/>
  <c r="C536" i="8"/>
  <c r="C535" i="8"/>
  <c r="C534" i="8"/>
  <c r="C533" i="8"/>
  <c r="C532" i="8"/>
  <c r="C531" i="8"/>
  <c r="C530" i="8"/>
  <c r="C529" i="8"/>
  <c r="C528" i="8"/>
  <c r="C527" i="8"/>
  <c r="C526" i="8"/>
  <c r="C525" i="8"/>
  <c r="C524" i="8"/>
  <c r="C523" i="8"/>
  <c r="C522" i="8"/>
  <c r="C521" i="8"/>
  <c r="C520" i="8"/>
  <c r="C519" i="8"/>
  <c r="C518" i="8"/>
  <c r="C517" i="8"/>
  <c r="C516" i="8"/>
  <c r="C515" i="8"/>
  <c r="C514" i="8"/>
  <c r="C513" i="8"/>
  <c r="C512" i="8"/>
  <c r="C511" i="8"/>
  <c r="D329" i="5" l="1"/>
  <c r="D328" i="5"/>
  <c r="D327" i="5"/>
  <c r="D326" i="5"/>
  <c r="D325" i="5"/>
  <c r="D324" i="5"/>
  <c r="D323" i="5"/>
  <c r="D322" i="5"/>
  <c r="D321" i="5"/>
  <c r="D320" i="5"/>
  <c r="D319" i="5"/>
  <c r="D318" i="5"/>
  <c r="D317" i="5"/>
  <c r="D316" i="5"/>
  <c r="D315" i="5"/>
  <c r="D314" i="5"/>
  <c r="D313" i="5"/>
  <c r="D312" i="5"/>
  <c r="D311" i="5"/>
  <c r="D310" i="5"/>
  <c r="D309" i="5"/>
  <c r="D308" i="5"/>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D188" i="5" l="1"/>
  <c r="D187" i="5"/>
  <c r="D186" i="5"/>
  <c r="D185" i="5"/>
  <c r="D184" i="5"/>
  <c r="D183" i="5"/>
  <c r="D182" i="5"/>
  <c r="D181" i="5"/>
  <c r="D180" i="5"/>
  <c r="D179" i="5"/>
  <c r="D178" i="5"/>
  <c r="D177" i="5"/>
  <c r="D176" i="5"/>
  <c r="D175" i="5"/>
  <c r="D174" i="5"/>
  <c r="D173" i="5"/>
  <c r="D172" i="5"/>
  <c r="D171" i="5"/>
  <c r="D170" i="5"/>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C155" i="8"/>
  <c r="C154" i="8"/>
  <c r="C153" i="8"/>
  <c r="C152" i="8"/>
  <c r="C151" i="8"/>
  <c r="C150" i="8"/>
  <c r="C149" i="8"/>
  <c r="C148" i="8"/>
  <c r="C147" i="8"/>
  <c r="C146" i="8"/>
  <c r="C145" i="8"/>
  <c r="C144" i="8"/>
  <c r="C143" i="8"/>
  <c r="C142" i="8"/>
  <c r="C141" i="8"/>
  <c r="C140" i="8"/>
  <c r="C139" i="8"/>
  <c r="C138" i="8"/>
  <c r="C137" i="8"/>
  <c r="C136" i="8"/>
  <c r="C135" i="8"/>
  <c r="C134"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132" i="8"/>
  <c r="C131" i="8"/>
  <c r="C130" i="8"/>
  <c r="C129" i="8"/>
  <c r="C128" i="8"/>
  <c r="C127" i="8"/>
  <c r="C126" i="8"/>
  <c r="C125" i="8"/>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C57" i="8"/>
  <c r="C56" i="8"/>
  <c r="C55" i="8"/>
  <c r="C54" i="8"/>
  <c r="C49" i="8"/>
  <c r="C48" i="8"/>
  <c r="C47" i="8"/>
  <c r="C46" i="8"/>
  <c r="C27" i="8"/>
  <c r="C16" i="8"/>
  <c r="C60" i="8"/>
  <c r="C59" i="8"/>
  <c r="C58" i="8"/>
  <c r="C53" i="8"/>
  <c r="C52" i="8"/>
  <c r="C51" i="8"/>
  <c r="C50" i="8"/>
  <c r="C45" i="8"/>
  <c r="C44" i="8"/>
  <c r="C43" i="8"/>
  <c r="C42" i="8"/>
  <c r="AA30" i="1" l="1"/>
  <c r="Z30" i="1"/>
  <c r="Y30" i="1"/>
  <c r="X30" i="1"/>
  <c r="T30" i="1"/>
  <c r="S30" i="1"/>
  <c r="R30" i="1"/>
  <c r="Q30" i="1"/>
  <c r="P30" i="1"/>
  <c r="O30" i="1"/>
  <c r="N30" i="1"/>
  <c r="M30" i="1"/>
  <c r="L30" i="1"/>
  <c r="K30" i="1"/>
  <c r="J30" i="1"/>
  <c r="I30" i="1"/>
  <c r="H30" i="1"/>
  <c r="G30" i="1"/>
  <c r="AA29" i="1"/>
  <c r="Z29" i="1"/>
  <c r="Y29" i="1"/>
  <c r="X29" i="1"/>
  <c r="T29" i="1"/>
  <c r="S29" i="1"/>
  <c r="R29" i="1"/>
  <c r="Q29" i="1"/>
  <c r="P29" i="1"/>
  <c r="O29" i="1"/>
  <c r="N29" i="1"/>
  <c r="M29" i="1"/>
  <c r="L29" i="1"/>
  <c r="K29" i="1"/>
  <c r="J29" i="1"/>
  <c r="I29" i="1"/>
  <c r="H29" i="1"/>
  <c r="G29" i="1"/>
  <c r="AA28" i="1"/>
  <c r="Z28" i="1"/>
  <c r="Y28" i="1"/>
  <c r="X28" i="1"/>
  <c r="T28" i="1"/>
  <c r="S28" i="1"/>
  <c r="R28" i="1"/>
  <c r="Q28" i="1"/>
  <c r="P28" i="1"/>
  <c r="O28" i="1"/>
  <c r="N28" i="1"/>
  <c r="M28" i="1"/>
  <c r="L28" i="1"/>
  <c r="K28" i="1"/>
  <c r="J28" i="1"/>
  <c r="I28" i="1"/>
  <c r="H28" i="1"/>
  <c r="G28" i="1"/>
  <c r="AA27" i="1"/>
  <c r="Z27" i="1"/>
  <c r="Y27" i="1"/>
  <c r="X27" i="1"/>
  <c r="T27" i="1"/>
  <c r="S27" i="1"/>
  <c r="R27" i="1"/>
  <c r="Q27" i="1"/>
  <c r="P27" i="1"/>
  <c r="O27" i="1"/>
  <c r="N27" i="1"/>
  <c r="M27" i="1"/>
  <c r="L27" i="1"/>
  <c r="K27" i="1"/>
  <c r="J27" i="1"/>
  <c r="I27" i="1"/>
  <c r="H27" i="1"/>
  <c r="G27" i="1"/>
  <c r="AA26" i="1"/>
  <c r="Z26" i="1"/>
  <c r="Y26" i="1"/>
  <c r="X26" i="1"/>
  <c r="T26" i="1"/>
  <c r="S26" i="1"/>
  <c r="R26" i="1"/>
  <c r="Q26" i="1"/>
  <c r="P26" i="1"/>
  <c r="O26" i="1"/>
  <c r="N26" i="1"/>
  <c r="M26" i="1"/>
  <c r="L26" i="1"/>
  <c r="K26" i="1"/>
  <c r="J26" i="1"/>
  <c r="I26" i="1"/>
  <c r="H26" i="1"/>
  <c r="G26" i="1"/>
  <c r="AA25" i="1"/>
  <c r="Z25" i="1"/>
  <c r="Y25" i="1"/>
  <c r="X25" i="1"/>
  <c r="T25" i="1"/>
  <c r="S25" i="1"/>
  <c r="R25" i="1"/>
  <c r="Q25" i="1"/>
  <c r="P25" i="1"/>
  <c r="O25" i="1"/>
  <c r="N25" i="1"/>
  <c r="M25" i="1"/>
  <c r="L25" i="1"/>
  <c r="K25" i="1"/>
  <c r="J25" i="1"/>
  <c r="I25" i="1"/>
  <c r="H25" i="1"/>
  <c r="G25" i="1"/>
  <c r="AA24" i="1"/>
  <c r="Z24" i="1"/>
  <c r="Y24" i="1"/>
  <c r="X24" i="1"/>
  <c r="T24" i="1"/>
  <c r="S24" i="1"/>
  <c r="R24" i="1"/>
  <c r="Q24" i="1"/>
  <c r="P24" i="1"/>
  <c r="O24" i="1"/>
  <c r="N24" i="1"/>
  <c r="M24" i="1"/>
  <c r="L24" i="1"/>
  <c r="K24" i="1"/>
  <c r="J24" i="1"/>
  <c r="I24" i="1"/>
  <c r="H24" i="1"/>
  <c r="G24" i="1"/>
  <c r="AA23" i="1"/>
  <c r="Z23" i="1"/>
  <c r="Y23" i="1"/>
  <c r="X23" i="1"/>
  <c r="T23" i="1"/>
  <c r="S23" i="1"/>
  <c r="R23" i="1"/>
  <c r="Q23" i="1"/>
  <c r="P23" i="1"/>
  <c r="O23" i="1"/>
  <c r="N23" i="1"/>
  <c r="M23" i="1"/>
  <c r="L23" i="1"/>
  <c r="K23" i="1"/>
  <c r="J23" i="1"/>
  <c r="I23" i="1"/>
  <c r="H23" i="1"/>
  <c r="G23" i="1"/>
  <c r="AA22" i="1"/>
  <c r="Z22" i="1"/>
  <c r="Y22" i="1"/>
  <c r="X22" i="1"/>
  <c r="T22" i="1"/>
  <c r="S22" i="1"/>
  <c r="R22" i="1"/>
  <c r="Q22" i="1"/>
  <c r="P22" i="1"/>
  <c r="O22" i="1"/>
  <c r="N22" i="1"/>
  <c r="M22" i="1"/>
  <c r="L22" i="1"/>
  <c r="K22" i="1"/>
  <c r="J22" i="1"/>
  <c r="I22" i="1"/>
  <c r="H22" i="1"/>
  <c r="G22" i="1"/>
  <c r="AA21" i="1"/>
  <c r="Z21" i="1"/>
  <c r="Y21" i="1"/>
  <c r="X21" i="1"/>
  <c r="T21" i="1"/>
  <c r="S21" i="1"/>
  <c r="R21" i="1"/>
  <c r="Q21" i="1"/>
  <c r="P21" i="1"/>
  <c r="O21" i="1"/>
  <c r="N21" i="1"/>
  <c r="M21" i="1"/>
  <c r="L21" i="1"/>
  <c r="K21" i="1"/>
  <c r="J21" i="1"/>
  <c r="I21" i="1"/>
  <c r="H21" i="1"/>
  <c r="G21" i="1"/>
  <c r="AA20" i="1"/>
  <c r="Z20" i="1"/>
  <c r="Y20" i="1"/>
  <c r="X20" i="1"/>
  <c r="T20" i="1"/>
  <c r="S20" i="1"/>
  <c r="R20" i="1"/>
  <c r="Q20" i="1"/>
  <c r="P20" i="1"/>
  <c r="O20" i="1"/>
  <c r="N20" i="1"/>
  <c r="M20" i="1"/>
  <c r="L20" i="1"/>
  <c r="K20" i="1"/>
  <c r="J20" i="1"/>
  <c r="I20" i="1"/>
  <c r="H20" i="1"/>
  <c r="G20" i="1"/>
  <c r="AA19" i="1"/>
  <c r="Z19" i="1"/>
  <c r="Y19" i="1"/>
  <c r="X19" i="1"/>
  <c r="T19" i="1"/>
  <c r="S19" i="1"/>
  <c r="R19" i="1"/>
  <c r="Q19" i="1"/>
  <c r="P19" i="1"/>
  <c r="O19" i="1"/>
  <c r="N19" i="1"/>
  <c r="M19" i="1"/>
  <c r="L19" i="1"/>
  <c r="K19" i="1"/>
  <c r="J19" i="1"/>
  <c r="I19" i="1"/>
  <c r="H19" i="1"/>
  <c r="G19" i="1"/>
  <c r="AA18" i="1"/>
  <c r="Z18" i="1"/>
  <c r="Y18" i="1"/>
  <c r="X18" i="1"/>
  <c r="T18" i="1"/>
  <c r="S18" i="1"/>
  <c r="R18" i="1"/>
  <c r="Q18" i="1"/>
  <c r="P18" i="1"/>
  <c r="O18" i="1"/>
  <c r="N18" i="1"/>
  <c r="M18" i="1"/>
  <c r="L18" i="1"/>
  <c r="K18" i="1"/>
  <c r="J18" i="1"/>
  <c r="I18" i="1"/>
  <c r="H18" i="1"/>
  <c r="G18" i="1"/>
  <c r="AA17" i="1"/>
  <c r="Z17" i="1"/>
  <c r="Y17" i="1"/>
  <c r="X17" i="1"/>
  <c r="T17" i="1"/>
  <c r="S17" i="1"/>
  <c r="R17" i="1"/>
  <c r="Q17" i="1"/>
  <c r="P17" i="1"/>
  <c r="O17" i="1"/>
  <c r="N17" i="1"/>
  <c r="M17" i="1"/>
  <c r="L17" i="1"/>
  <c r="K17" i="1"/>
  <c r="J17" i="1"/>
  <c r="I17" i="1"/>
  <c r="H17" i="1"/>
  <c r="G17" i="1"/>
  <c r="AA16" i="1"/>
  <c r="Z16" i="1"/>
  <c r="Y16" i="1"/>
  <c r="X16" i="1"/>
  <c r="T16" i="1"/>
  <c r="S16" i="1"/>
  <c r="R16" i="1"/>
  <c r="Q16" i="1"/>
  <c r="P16" i="1"/>
  <c r="O16" i="1"/>
  <c r="N16" i="1"/>
  <c r="M16" i="1"/>
  <c r="L16" i="1"/>
  <c r="K16" i="1"/>
  <c r="J16" i="1"/>
  <c r="I16" i="1"/>
  <c r="H16" i="1"/>
  <c r="G16" i="1"/>
  <c r="AA15" i="1"/>
  <c r="Z15" i="1"/>
  <c r="Y15" i="1"/>
  <c r="X15" i="1"/>
  <c r="T15" i="1"/>
  <c r="S15" i="1"/>
  <c r="R15" i="1"/>
  <c r="Q15" i="1"/>
  <c r="P15" i="1"/>
  <c r="O15" i="1"/>
  <c r="N15" i="1"/>
  <c r="M15" i="1"/>
  <c r="L15" i="1"/>
  <c r="K15" i="1"/>
  <c r="J15" i="1"/>
  <c r="I15" i="1"/>
  <c r="H15" i="1"/>
  <c r="G15" i="1"/>
  <c r="AA14" i="1"/>
  <c r="Z14" i="1"/>
  <c r="Y14" i="1"/>
  <c r="X14" i="1"/>
  <c r="T14" i="1"/>
  <c r="S14" i="1"/>
  <c r="R14" i="1"/>
  <c r="Q14" i="1"/>
  <c r="P14" i="1"/>
  <c r="O14" i="1"/>
  <c r="N14" i="1"/>
  <c r="M14" i="1"/>
  <c r="L14" i="1"/>
  <c r="K14" i="1"/>
  <c r="J14" i="1"/>
  <c r="I14" i="1"/>
  <c r="H14" i="1"/>
  <c r="G14" i="1"/>
  <c r="AA13" i="1"/>
  <c r="Z13" i="1"/>
  <c r="Y13" i="1"/>
  <c r="X13" i="1"/>
  <c r="T13" i="1"/>
  <c r="S13" i="1"/>
  <c r="R13" i="1"/>
  <c r="Q13" i="1"/>
  <c r="P13" i="1"/>
  <c r="O13" i="1"/>
  <c r="N13" i="1"/>
  <c r="M13" i="1"/>
  <c r="L13" i="1"/>
  <c r="K13" i="1"/>
  <c r="J13" i="1"/>
  <c r="I13" i="1"/>
  <c r="H13" i="1"/>
  <c r="G13" i="1"/>
  <c r="AA12" i="1"/>
  <c r="Z12" i="1"/>
  <c r="Y12" i="1"/>
  <c r="X12" i="1"/>
  <c r="T12" i="1"/>
  <c r="S12" i="1"/>
  <c r="R12" i="1"/>
  <c r="Q12" i="1"/>
  <c r="P12" i="1"/>
  <c r="O12" i="1"/>
  <c r="N12" i="1"/>
  <c r="M12" i="1"/>
  <c r="L12" i="1"/>
  <c r="K12" i="1"/>
  <c r="J12" i="1"/>
  <c r="I12" i="1"/>
  <c r="H12" i="1"/>
  <c r="G12" i="1"/>
  <c r="AA11" i="1"/>
  <c r="Z11" i="1"/>
  <c r="Y11" i="1"/>
  <c r="X11" i="1"/>
  <c r="T11" i="1"/>
  <c r="S11" i="1"/>
  <c r="R11" i="1"/>
  <c r="Q11" i="1"/>
  <c r="P11" i="1"/>
  <c r="O11" i="1"/>
  <c r="N11" i="1"/>
  <c r="M11" i="1"/>
  <c r="L11" i="1"/>
  <c r="K11" i="1"/>
  <c r="J11" i="1"/>
  <c r="I11" i="1"/>
  <c r="H11" i="1"/>
  <c r="G11" i="1"/>
  <c r="AA10" i="1"/>
  <c r="Z10" i="1"/>
  <c r="Y10" i="1"/>
  <c r="X10" i="1"/>
  <c r="T10" i="1"/>
  <c r="S10" i="1"/>
  <c r="R10" i="1"/>
  <c r="Q10" i="1"/>
  <c r="P10" i="1"/>
  <c r="O10" i="1"/>
  <c r="N10" i="1"/>
  <c r="M10" i="1"/>
  <c r="L10" i="1"/>
  <c r="K10" i="1"/>
  <c r="J10" i="1"/>
  <c r="I10" i="1"/>
  <c r="H10" i="1"/>
  <c r="G10" i="1"/>
  <c r="AA9" i="1" l="1"/>
  <c r="Z9" i="1"/>
  <c r="Y9" i="1"/>
  <c r="X9" i="1"/>
  <c r="T9" i="1"/>
  <c r="S9" i="1"/>
  <c r="R9" i="1"/>
  <c r="Q9" i="1"/>
  <c r="P9" i="1"/>
  <c r="O9" i="1"/>
  <c r="N9" i="1"/>
  <c r="M9" i="1"/>
  <c r="L9" i="1"/>
  <c r="K9" i="1"/>
  <c r="J9" i="1"/>
  <c r="I9" i="1"/>
  <c r="H9" i="1"/>
  <c r="F9" i="1"/>
  <c r="G9" i="1" s="1"/>
  <c r="X8" i="1" l="1"/>
  <c r="X7" i="1"/>
  <c r="X6" i="1"/>
  <c r="X5" i="1"/>
  <c r="X4" i="1"/>
  <c r="X3" i="1"/>
  <c r="X2" i="1"/>
  <c r="C124" i="8" l="1"/>
  <c r="C123" i="8"/>
  <c r="C122" i="8"/>
  <c r="C121" i="8"/>
  <c r="C120" i="8"/>
  <c r="C119" i="8"/>
  <c r="C118" i="8"/>
  <c r="C117" i="8"/>
  <c r="C64" i="8"/>
  <c r="C63" i="8"/>
  <c r="C62" i="8"/>
  <c r="C41" i="8"/>
  <c r="C40" i="8"/>
  <c r="C39" i="8"/>
  <c r="C38" i="8"/>
  <c r="C37" i="8"/>
  <c r="C36" i="8"/>
  <c r="C35" i="8"/>
  <c r="C34" i="8"/>
  <c r="C33" i="8"/>
  <c r="C32" i="8"/>
  <c r="C31" i="8"/>
  <c r="C30" i="8"/>
  <c r="C29" i="8"/>
  <c r="C61" i="8"/>
  <c r="C28" i="8"/>
  <c r="C26" i="8"/>
  <c r="C25"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<sst xmlns="http://schemas.openxmlformats.org/spreadsheetml/2006/main" count="3498" uniqueCount="567">
  <si>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</si>
  <si>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</si>
  <si>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</si>
  <si>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</si>
  <si>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</si>
  <si>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</si>
  <si>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</si>
  <si>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</si>
  <si>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</si>
  <si>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</si>
  <si>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</si>
  <si>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</si>
  <si>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</si>
  <si>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</si>
  <si>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</si>
  <si>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</si>
  <si>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</si>
  <si>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</si>
  <si>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</si>
  <si>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</si>
  <si>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</si>
  <si>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</si>
  <si>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</si>
  <si>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</si>
  <si>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</si>
  <si>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</si>
  <si>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</si>
  <si>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</si>
  <si>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</si>
  <si>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</si>
  <si>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</si>
  <si>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</si>
  <si>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</si>
  <si>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</si>
  <si>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</si>
  <si>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</si>
  <si>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</si>
  <si>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</si>
  <si>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</si>
  <si>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</si>
  <si>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</si>
  <si>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</si>
  <si>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</si>
  <si>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</si>
  <si>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</si>
  <si>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</si>
  <si>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</si>
  <si>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</si>
  <si>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</si>
  <si>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</si>
  <si>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</si>
  <si>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</si>
  <si>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</si>
  <si>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</si>
  <si>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</si>
  <si>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</si>
  <si>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</si>
  <si>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</si>
  <si>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</si>
  <si>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</si>
  <si>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</si>
  <si>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</si>
  <si>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</si>
  <si>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APEX Feedback Form Responses
This table contains the different APEX feedback form responses</t>
  </si>
  <si>
    <t>CCD_PLAT_TYPES</t>
  </si>
  <si>
    <t>CCD_REG_ECOSYSTEMS</t>
  </si>
  <si>
    <t>CCD_SPP_CATEGORIES</t>
  </si>
  <si>
    <t>CCD_GEARS</t>
  </si>
  <si>
    <t>CCD_STD_SURVEY_NAMES</t>
  </si>
  <si>
    <t>CCD_SURVEY_FREQ</t>
  </si>
  <si>
    <t>CCD_SURVEY_CATS</t>
  </si>
  <si>
    <t>CCD_SEC_SURVEY_CAT</t>
  </si>
  <si>
    <t>CCD_TGT_SPP_ESA</t>
  </si>
  <si>
    <t>CCD_TGT_SPP_MMPA</t>
  </si>
  <si>
    <t>CCD_TGT_SPP_FSSI</t>
  </si>
  <si>
    <t>CCD_TGT_SPP_OTHER</t>
  </si>
  <si>
    <t>CCD_FISC_YEARS</t>
  </si>
  <si>
    <t>CCD_SURVEY_TYPES</t>
  </si>
  <si>
    <t>CCD_SCI_CENTERS</t>
  </si>
  <si>
    <t>CCD_FISCAL_QTRS</t>
  </si>
  <si>
    <t>CCD_VESSEL_TYPES</t>
  </si>
  <si>
    <t>CCD_SURVEY_NAME</t>
  </si>
  <si>
    <t>CCD_CRUISE_SURVEY_CATS</t>
  </si>
  <si>
    <t>CCD_CRUISE_SPP_ESA</t>
  </si>
  <si>
    <t>CCD_CRUISE_SPP_MMPA</t>
  </si>
  <si>
    <t>CCD_CRUISE_SPP_FSSI</t>
  </si>
  <si>
    <t>CCD_CRUISE_EXP_SPP</t>
  </si>
  <si>
    <t>CCD_LEG_GEAR</t>
  </si>
  <si>
    <t>CCD_LEG_ECOSYSTEMS</t>
  </si>
  <si>
    <t>CCD_GEAR_PRE</t>
  </si>
  <si>
    <t>CCD_GEAR_PRE_OPTS</t>
  </si>
  <si>
    <t>CCD_SCI_CENTER_DIVS</t>
  </si>
  <si>
    <t>PLAT_TYPE_ID</t>
  </si>
  <si>
    <t>REG_ECOSYSTEM_ID</t>
  </si>
  <si>
    <t>SPP_CATEGORY_ID</t>
  </si>
  <si>
    <t>GEAR_ID</t>
  </si>
  <si>
    <t>STD_SURVEY_NAME_ID</t>
  </si>
  <si>
    <t>SURVEY_FREQ_ID</t>
  </si>
  <si>
    <t>SURVEY_CAT_ID</t>
  </si>
  <si>
    <t>SEC_SURVEY_CAT_ID</t>
  </si>
  <si>
    <t>TGT_SPP_ESA_ID</t>
  </si>
  <si>
    <t>TGT_SPP_MMPA_ID</t>
  </si>
  <si>
    <t>TGT_SPP_FSSI_ID</t>
  </si>
  <si>
    <t>TGT_SPP_OTHER_ID</t>
  </si>
  <si>
    <t>FISC_YEAR_ID</t>
  </si>
  <si>
    <t>SURVEY_TYPE_ID</t>
  </si>
  <si>
    <t>SCI_CENTER_ID</t>
  </si>
  <si>
    <t>SURVEY_NAME_ID</t>
  </si>
  <si>
    <t>CRUISE_SURVEY_CAT_ID</t>
  </si>
  <si>
    <t>CRUISE_SPP_ESA_ID</t>
  </si>
  <si>
    <t>CRUISE_SPP_MMPA_ID</t>
  </si>
  <si>
    <t>CRUISE_SPP_FSSI_ID</t>
  </si>
  <si>
    <t>CRUISE_EXP_SPP_ID</t>
  </si>
  <si>
    <t>CCD_LEG_GEAR_ID</t>
  </si>
  <si>
    <t>CCD_LEG_ECOSYSTEM_ID</t>
  </si>
  <si>
    <t>GEAR_PRE_ID</t>
  </si>
  <si>
    <t>GEAR_PRE_OPT_ID</t>
  </si>
  <si>
    <t>SCI_CENTER_DIV_ID</t>
  </si>
  <si>
    <t>CCD_LEG_ALIASES</t>
  </si>
  <si>
    <t>CCD_LEG_DATA_SETS</t>
  </si>
  <si>
    <t>CCD_LEG_REGIONS</t>
  </si>
  <si>
    <t>LEG_ALIAS_ID</t>
  </si>
  <si>
    <t>LEG_ALIAS_NAME</t>
  </si>
  <si>
    <t>LEG_ALIAS_DESC</t>
  </si>
  <si>
    <t>LEG_DATA_SET_ID</t>
  </si>
  <si>
    <t>CRUISE_LEG_ID</t>
  </si>
  <si>
    <t>DATA_SET_ID</t>
  </si>
  <si>
    <t>LEG_DATA_SET_NOTES</t>
  </si>
  <si>
    <t>LEG_ECOSYSTEM_ID</t>
  </si>
  <si>
    <t>LEG_ECOSYSTEM_NOTES</t>
  </si>
  <si>
    <t>LEG_GEAR_ID</t>
  </si>
  <si>
    <t>LEG_GEAR_NOTES</t>
  </si>
  <si>
    <t>LEG_REGION_ID</t>
  </si>
  <si>
    <t>REGION_ID</t>
  </si>
  <si>
    <t>LEG_REGION_NOTES</t>
  </si>
  <si>
    <t>DATA_SET_NAME</t>
  </si>
  <si>
    <t>DATA_SET_DESC</t>
  </si>
  <si>
    <t>DATA_SET_INPORT_CAT_ID</t>
  </si>
  <si>
    <t>DATA_SET_INPORT_URL</t>
  </si>
  <si>
    <t>DATA_SET_TYPE_ID</t>
  </si>
  <si>
    <t>DATA_SET_TYPE_NAME</t>
  </si>
  <si>
    <t>DATA_SET_TYPE_DESC</t>
  </si>
  <si>
    <t>DATA_SET_TYPE_DOC_URL</t>
  </si>
  <si>
    <t>DATA_SET_STATUS_ID</t>
  </si>
  <si>
    <t>STATUS_CODE</t>
  </si>
  <si>
    <t>STATUS_NAME</t>
  </si>
  <si>
    <t>STATUS_DESC</t>
  </si>
  <si>
    <t>STATUS_COLOR</t>
  </si>
  <si>
    <t>CCD_DATA_SETS_V</t>
  </si>
  <si>
    <t>REG_ECOSYSTEM_NAME</t>
  </si>
  <si>
    <t>REG_ECOSYSTEM_DESC</t>
  </si>
  <si>
    <t>FINSS_ID</t>
  </si>
  <si>
    <t>APP_SHOW_OPT_YN</t>
  </si>
  <si>
    <t>GEAR_NAME</t>
  </si>
  <si>
    <t>GEAR_DESC</t>
  </si>
  <si>
    <t>CCD_GEAR</t>
  </si>
  <si>
    <t>REGION_CODE</t>
  </si>
  <si>
    <t>REGION_NAME</t>
  </si>
  <si>
    <t>REGION_DESC</t>
  </si>
  <si>
    <t>CCD_REGIONS</t>
  </si>
  <si>
    <t>CCD_LEG_DATA_SETS_V</t>
  </si>
  <si>
    <t>Primary key for the CCD_LEG_DATA_SETS table</t>
  </si>
  <si>
    <t>The cruise leg the Data Set is associated with</t>
  </si>
  <si>
    <t>Notes associated with the given Cruise Leg's Data Set</t>
  </si>
  <si>
    <t>Primary key for the CCD_DATA_SETS table</t>
  </si>
  <si>
    <t>Description for the data set</t>
  </si>
  <si>
    <t>InPort Catalog ID for the data set</t>
  </si>
  <si>
    <t>The Name of the data set</t>
  </si>
  <si>
    <t>Name for the data set type</t>
  </si>
  <si>
    <t>Description for the data set type</t>
  </si>
  <si>
    <t>Documentation URL for the data type, this can be an InPort URL for the parent Project record of the individual data sets or a documentation package that provides information about this data set type</t>
  </si>
  <si>
    <t>The alpha-numeric code for the data status</t>
  </si>
  <si>
    <t>The name of the data status</t>
  </si>
  <si>
    <t>The description for the data status</t>
  </si>
  <si>
    <t>The hex value for the color that the data set status has in the application interface</t>
  </si>
  <si>
    <t>Primary key for the CCD_DATA_SET_STATUS table</t>
  </si>
  <si>
    <t>InPort metadata URL for the data set</t>
  </si>
  <si>
    <t>Primary key for the CCD_DATA_SET_TYPES table</t>
  </si>
  <si>
    <t>Primary key for the Regional Ecosystem table</t>
  </si>
  <si>
    <t>Name of the given Regional Ecosystem</t>
  </si>
  <si>
    <t>Description for the given Regional Ecosystem</t>
  </si>
  <si>
    <t>Flag to indicate whether or not to include this record in the data management application option lists by default (Y) or not (N)</t>
  </si>
  <si>
    <t>The ID value from the FINSS system</t>
  </si>
  <si>
    <t>Primary key for the CCD_LEG_ECOSYSTEMS table</t>
  </si>
  <si>
    <t>The cruise leg the regional ecosystem is associated with</t>
  </si>
  <si>
    <t>Notes associated with the given Cruise Leg's regional ecosystems</t>
  </si>
  <si>
    <t>CCD_LEG_ECOSYSTEMS_V</t>
  </si>
  <si>
    <t>CCD_LEG_GEAR_V</t>
  </si>
  <si>
    <t>CCD_LEG_REGIONS_V</t>
  </si>
  <si>
    <t>Name of the given Gear</t>
  </si>
  <si>
    <t>Description for the given Gear</t>
  </si>
  <si>
    <t>Primary key for the CCD_LEG_GEAR table</t>
  </si>
  <si>
    <t>The cruise leg the gear is associated with</t>
  </si>
  <si>
    <t>Notes associated with the given Cruise Leg's gear</t>
  </si>
  <si>
    <t>Primary key for the Gear table</t>
  </si>
  <si>
    <t>Primary key for the ccd_leg_regions table</t>
  </si>
  <si>
    <t>The cruise leg that the given region was surveyed during</t>
  </si>
  <si>
    <t>Notes about the region that was surveyed during the given cruise leg</t>
  </si>
  <si>
    <t>The alphabetic code for the given region</t>
  </si>
  <si>
    <t>The name of the given region</t>
  </si>
  <si>
    <t>The description of the given region</t>
  </si>
  <si>
    <t>Primary key for the CCD_REGIONS table</t>
  </si>
  <si>
    <t>CCD_CRUISE_LEG_DATA_SETS_V</t>
  </si>
  <si>
    <t>CRUISE_ID</t>
  </si>
  <si>
    <t>CRUISE_NAME</t>
  </si>
  <si>
    <t>CRUISE_NOTES</t>
  </si>
  <si>
    <t>SCI_CENTER_NAME</t>
  </si>
  <si>
    <t>SCI_CENTER_DESC</t>
  </si>
  <si>
    <t>STD_SVY_NAME_ID</t>
  </si>
  <si>
    <t>STD_SVY_NAME</t>
  </si>
  <si>
    <t>STD_SVY_DESC</t>
  </si>
  <si>
    <t>SVY_FREQ_ID</t>
  </si>
  <si>
    <t>SVY_FREQ_NAME</t>
  </si>
  <si>
    <t>SVY_FREQ_DESC</t>
  </si>
  <si>
    <t>STD_SVY_NAME_OTH</t>
  </si>
  <si>
    <t>STD_SVY_NAME_VAL</t>
  </si>
  <si>
    <t>SVY_TYPE_ID</t>
  </si>
  <si>
    <t>SVY_TYPE_NAME</t>
  </si>
  <si>
    <t>SVY_TYPE_DESC</t>
  </si>
  <si>
    <t>CRUISE_URL</t>
  </si>
  <si>
    <t>CRUISE_CONT_EMAIL</t>
  </si>
  <si>
    <t>NUM_LEGS</t>
  </si>
  <si>
    <t>CRUISE_START_DATE</t>
  </si>
  <si>
    <t>FORMAT_CRUISE_START_DATE</t>
  </si>
  <si>
    <t>CRUISE_END_DATE</t>
  </si>
  <si>
    <t>FORMAT_CRUISE_END_DATE</t>
  </si>
  <si>
    <t>CRUISE_DAS</t>
  </si>
  <si>
    <t>CRUISE_YEAR</t>
  </si>
  <si>
    <t>CRUISE_FISC_YEAR</t>
  </si>
  <si>
    <t>LEG_NAME_CD_LIST</t>
  </si>
  <si>
    <t>LEG_NAME_SCD_LIST</t>
  </si>
  <si>
    <t>LEG_NAME_RC_LIST</t>
  </si>
  <si>
    <t>LEG_NAME_BR_LIST</t>
  </si>
  <si>
    <t>LEG_NAME_DATES_CD_LIST</t>
  </si>
  <si>
    <t>LEG_NAME_DATES_SCD_LIST</t>
  </si>
  <si>
    <t>LEG_NAME_DATES_RC_LIST</t>
  </si>
  <si>
    <t>LEG_NAME_DATES_BR_LIST</t>
  </si>
  <si>
    <t>LEG_NAME</t>
  </si>
  <si>
    <t>LEG_START_DATE</t>
  </si>
  <si>
    <t>FORMAT_LEG_START_DATE</t>
  </si>
  <si>
    <t>LEG_END_DATE</t>
  </si>
  <si>
    <t>FORMAT_LEG_END_DATE</t>
  </si>
  <si>
    <t>LEG_YEAR</t>
  </si>
  <si>
    <t>LEG_DAS</t>
  </si>
  <si>
    <t>LEG_FISC_YEAR</t>
  </si>
  <si>
    <t>LEG_DESC</t>
  </si>
  <si>
    <t>TZ_NAME</t>
  </si>
  <si>
    <t>VESSEL_ID</t>
  </si>
  <si>
    <t>VESSEL_NAME</t>
  </si>
  <si>
    <t>VESSEL_DESC</t>
  </si>
  <si>
    <t>PLAT_TYPE_NAME</t>
  </si>
  <si>
    <t>PLAT_TYPE_DESC</t>
  </si>
  <si>
    <t>Primary key for the CCD_CRUISES table</t>
  </si>
  <si>
    <t>The name of the given cruise designated by NOAA (e.g. SE-15-01)</t>
  </si>
  <si>
    <t>Any notes for the given research cruise</t>
  </si>
  <si>
    <t>Primary key for the Science Center table</t>
  </si>
  <si>
    <t>Name of the given Science Center</t>
  </si>
  <si>
    <t>Description for the given Science Center</t>
  </si>
  <si>
    <t>Primary key for the Standard Survey Name table</t>
  </si>
  <si>
    <t>Name of the given Standard Survey Name</t>
  </si>
  <si>
    <t>Description for the given Standard Survey Name</t>
  </si>
  <si>
    <t>Primary key for the Survey Frequency table</t>
  </si>
  <si>
    <t>Name of the given Survey Frequency</t>
  </si>
  <si>
    <t>Description for the given Survey Frequency</t>
  </si>
  <si>
    <t>Field defines a Standard Survey Name that is not included in the Standard Survey Name table</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</si>
  <si>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</si>
  <si>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Primary key for the Survey Type table</t>
  </si>
  <si>
    <t>Name of the given Survey Type</t>
  </si>
  <si>
    <t>Description for the given Survey Type</t>
  </si>
  <si>
    <t>The Cruise URL (Referred to as "Survey URL" in FINSS System) for the given Cruise</t>
  </si>
  <si>
    <t>The Cruise Contact Email (Referred to as "Survey Contact Email" in FINSS System) for the given Cruise</t>
  </si>
  <si>
    <t>The number of cruise legs associated with the given cruise</t>
  </si>
  <si>
    <t>The start date in the corresponding time zone for the given cruise (based on the earliest associated cruise leg's start date)</t>
  </si>
  <si>
    <t>The formatted start date in the corresponding time zone for the given cruise (based on the earliest associated cruise leg's start date) in MM/DD/YYYY HH24:MI:SS format</t>
  </si>
  <si>
    <t>The end date in the corresponding time zone for the given cruise (based on the latest associated cruise leg's end date)</t>
  </si>
  <si>
    <t>The formatted end date in the corresponding time zone for the given cruise (based on the latest associated cruise leg's end date) in MM/DD/YYYY HH24:MI:SS format</t>
  </si>
  <si>
    <t>The total number of days at sea for each of the legs associated with the given cruise</t>
  </si>
  <si>
    <t>The calendar year for the given cruise (based on the earliest associated cruise leg's start date)</t>
  </si>
  <si>
    <t>Comma-delimited list of leg names associated with the given cruise</t>
  </si>
  <si>
    <t>Semicolon-delimited list of leg names associated with the given cruise</t>
  </si>
  <si>
    <t>Return carriage/new line delimited list of leg names associated with the given cruise</t>
  </si>
  <si>
    <t>&lt;BR&gt; tag (intended for web pages) delimited list of leg names associated with the given cruise</t>
  </si>
  <si>
    <t>Comma-delimited list of leg names, the associated leg dates and vessel name associated with the given cruise</t>
  </si>
  <si>
    <t>Semicolon-delimited list of leg names, the associated leg dates and vessel name associated with the given cruise</t>
  </si>
  <si>
    <t>Return carriage/new line delimited list of leg names, the associated leg dates and vessel name associated with the given cruise</t>
  </si>
  <si>
    <t>&lt;BR&gt; tag (intended for web pages) delimited list of leg names, the associated leg dates and vessel name associated with the given cruise</t>
  </si>
  <si>
    <t>Primary key for the CCD_CRUISE_LEGS table</t>
  </si>
  <si>
    <t>The name of the given cruise leg</t>
  </si>
  <si>
    <t>The start date in the corresponding time zone for the given research cruise leg</t>
  </si>
  <si>
    <t>The start date in the corresponding time zone for the given research cruise leg in MM/DD/YYYY format</t>
  </si>
  <si>
    <t>The end date in the corresponding time zone for the given research cruise leg</t>
  </si>
  <si>
    <t>The end date in the corresponding time zone for the given research cruise leg in MM/DD/YYYY format</t>
  </si>
  <si>
    <t>The calendar year for the start date of the given research cruise leg</t>
  </si>
  <si>
    <t>The number of days at sea for the given research cruise leg</t>
  </si>
  <si>
    <t>The NOAA fiscal year for the start date of the given research cruise leg</t>
  </si>
  <si>
    <t>The description for the given research cruise leg</t>
  </si>
  <si>
    <t>The numeric offset for UTC or Time Zone Name (V$TIMEZONE_NAMES.TZNAME) for the local timezone where the cruise leg occurred (e.g. US/Hawaii, US/Samoa, Etc/GMT+9)</t>
  </si>
  <si>
    <t>Foreign key reference to the CCD_VESSELS table for the cruise leg's vessel</t>
  </si>
  <si>
    <t>Name of the given research vessel</t>
  </si>
  <si>
    <t>Description for the given research vessel</t>
  </si>
  <si>
    <t>Platform Type for the given research cruise leg</t>
  </si>
  <si>
    <t>Name of the given Platform Type</t>
  </si>
  <si>
    <t>Description for the given Platform Type</t>
  </si>
  <si>
    <t>mouss_ops_meta_v</t>
  </si>
  <si>
    <t>MOUSS_OPT_PRODS</t>
  </si>
  <si>
    <t>OPT_PRODS_ID</t>
  </si>
  <si>
    <t>OPS_META_ID</t>
  </si>
  <si>
    <t>CAM1_RAW_IMG_LIST</t>
  </si>
  <si>
    <t>CAM2_RAW_IMG_LIST</t>
  </si>
  <si>
    <t>CAM1_RAW_VID_NAME</t>
  </si>
  <si>
    <t>CAM2_RAW_VID_NAME</t>
  </si>
  <si>
    <t>CAM1_ARC_IMG_LIST</t>
  </si>
  <si>
    <t>CAM2_ARC_IMG_LIST</t>
  </si>
  <si>
    <t>CAM1_ARC_VID_NAME</t>
  </si>
  <si>
    <t>CAM2_ARC_VID_NAME</t>
  </si>
  <si>
    <t>PRELIM_ANALYSIS_ID</t>
  </si>
  <si>
    <t>TD_FRAME_NUM</t>
  </si>
  <si>
    <t>VALID_VIDEO_YN</t>
  </si>
  <si>
    <t>FPS</t>
  </si>
  <si>
    <t>ARC_VID_LENGTH_MINS</t>
  </si>
  <si>
    <t>OFFICIAL_DEPTH_M</t>
  </si>
  <si>
    <t>OFFICIAL_TEMP_C</t>
  </si>
  <si>
    <t>MOUSS_PRELIM_ANALYSIS</t>
  </si>
  <si>
    <t>MOUSS_CRUISE_DATA_LOC</t>
  </si>
  <si>
    <t>DATA_LOC_ID</t>
  </si>
  <si>
    <t>LOCAL_LOC_PATH</t>
  </si>
  <si>
    <t>CLOUD_LOC_PATH</t>
  </si>
  <si>
    <t>UTC_DROP_DTM</t>
  </si>
  <si>
    <t>FORMAT_UTC_DROP_DTM</t>
  </si>
  <si>
    <t>UTC_DROP_DATE</t>
  </si>
  <si>
    <t>FORMAT_UTC_DROP_DATE</t>
  </si>
  <si>
    <t>DEPLOY_VESSEL_NAME</t>
  </si>
  <si>
    <t>CAPTAIN_NAME</t>
  </si>
  <si>
    <t>DATA_RECORDER_NAME</t>
  </si>
  <si>
    <t>WAVE_HT_FT</t>
  </si>
  <si>
    <t>WIND_SPD_KT</t>
  </si>
  <si>
    <t>FRAME_ID</t>
  </si>
  <si>
    <t>DVR_ID</t>
  </si>
  <si>
    <t>BATT_ID</t>
  </si>
  <si>
    <t>TDR1_ID</t>
  </si>
  <si>
    <t>TDR2_ID</t>
  </si>
  <si>
    <t>DEPTH_M</t>
  </si>
  <si>
    <t>LAT_DD</t>
  </si>
  <si>
    <t>LON_DD</t>
  </si>
  <si>
    <t>CAM1_OPC</t>
  </si>
  <si>
    <t>CAM2_OPC</t>
  </si>
  <si>
    <t>GRID_ID</t>
  </si>
  <si>
    <t>GRID_NUM</t>
  </si>
  <si>
    <t>GRID_LAT_DD</t>
  </si>
  <si>
    <t>GRID_LON_DD</t>
  </si>
  <si>
    <t>N_LAT_DD</t>
  </si>
  <si>
    <t>S_LAT_DD</t>
  </si>
  <si>
    <t>E_LON_DD</t>
  </si>
  <si>
    <t>W_LON_DD</t>
  </si>
  <si>
    <t>DEPTH_MED_M</t>
  </si>
  <si>
    <t>DEPTH_MEAN_M</t>
  </si>
  <si>
    <t>DEPTH_MIN_M</t>
  </si>
  <si>
    <t>DEPTH_MAX_M</t>
  </si>
  <si>
    <t>GRID_RADIUS_M</t>
  </si>
  <si>
    <t>Primary key for the MOUSS_OPT_PRODS table</t>
  </si>
  <si>
    <t>Name of CAM1 raw image list file</t>
  </si>
  <si>
    <t>Name of CAM2 raw image list file</t>
  </si>
  <si>
    <t>Name of CAM1 the raw video file</t>
  </si>
  <si>
    <t>Name of CAM2 the raw video file</t>
  </si>
  <si>
    <t>Name of CAM1 archive image list file</t>
  </si>
  <si>
    <t>Name of CAM2 archive image list file</t>
  </si>
  <si>
    <t>Name of CAM1 archive video file</t>
  </si>
  <si>
    <t>Name of CAM2 archive video file</t>
  </si>
  <si>
    <t>Primary key for the MOUSS_PRELIM_ANALYSIS table</t>
  </si>
  <si>
    <t>Touchdown Frame Number for when the analyzable video should start from</t>
  </si>
  <si>
    <t>Flag to indicate if the video is valid for use by stock assessment (Y) or not (N)</t>
  </si>
  <si>
    <t>Frames per Second</t>
  </si>
  <si>
    <t>Length of the archive video in minutes</t>
  </si>
  <si>
    <t>Official Depth in meters</t>
  </si>
  <si>
    <t>Official Temperature in Degrees C</t>
  </si>
  <si>
    <t>Path to cruise directory</t>
  </si>
  <si>
    <t>Path to online cruise data</t>
  </si>
  <si>
    <t>Primary key for the MOUSS_CRUISE_DATA_LOC table</t>
  </si>
  <si>
    <t>Primary Key</t>
  </si>
  <si>
    <t>Unique grid number</t>
  </si>
  <si>
    <t>Latitude at the center of grid</t>
  </si>
  <si>
    <t>Longitude at the center of grid</t>
  </si>
  <si>
    <t>North latitude of the grid derived from center point</t>
  </si>
  <si>
    <t>South latitude of the grid derived from center point</t>
  </si>
  <si>
    <t>East longitude of the grid derived from center point</t>
  </si>
  <si>
    <t>West longitude of the grid derived from center point</t>
  </si>
  <si>
    <t>Median depth in meters</t>
  </si>
  <si>
    <t>Mean depth in meters</t>
  </si>
  <si>
    <t>Minimum depth in meters</t>
  </si>
  <si>
    <t>Maximum depth in meters</t>
  </si>
  <si>
    <t>The grid radius in meters</t>
  </si>
  <si>
    <t>The name of the vessel deploying the MOUSS unit</t>
  </si>
  <si>
    <t>The coxswain of the vessel deploying the MOUSS unit</t>
  </si>
  <si>
    <t>Name of the person collecting the metadata in the field</t>
  </si>
  <si>
    <t>Observation of the winds at time of deployment in knots</t>
  </si>
  <si>
    <t>Observation of the wave height at time of deployment in feet</t>
  </si>
  <si>
    <t>ID of the MOUSS frame (1,4,A,B,C,...)</t>
  </si>
  <si>
    <t>Name of the DVR (DVR_001 or ROS_001)</t>
  </si>
  <si>
    <t>Name of the battery (Batt_001)</t>
  </si>
  <si>
    <t>TDR serial number, in a future iteration this will reference the TDR device</t>
  </si>
  <si>
    <t>Depth in meters from the vessel's depth sensor</t>
  </si>
  <si>
    <t>Latitude of deployed MOUSS unit in decimal degrees</t>
  </si>
  <si>
    <t>Longitude of deployed MOUSS unit in decimal degrees</t>
  </si>
  <si>
    <t>Name of the folder created by camera 1 on MOUSS that stores MOUSS data (20220911_02110011) this value is the date/time the camera's DVR unit was powered on in UTC in the following format: YYYYMMDD_HH24MISS</t>
  </si>
  <si>
    <t>Name of the folder created by camera 2 on MOUSS that stores MOUSS data (20220911_02110011) this value is the date/time the camera's DVR unit was powered on in UTC in the following format: YYYYMMDD_HH24MISS</t>
  </si>
  <si>
    <t>mouss_cruise_leg_ops_meta_v</t>
  </si>
  <si>
    <t>MOUSS_OPS_META_V</t>
  </si>
  <si>
    <t>CCD_CRUISE_V</t>
  </si>
  <si>
    <t>CRUISE_DESC</t>
  </si>
  <si>
    <t>OBJ_BASED_METRICS</t>
  </si>
  <si>
    <t>SCI_CENTER_DIV_CODE</t>
  </si>
  <si>
    <t>SCI_CENTER_DIV_NAME</t>
  </si>
  <si>
    <t>SCI_CENTER_DIV_DESC</t>
  </si>
  <si>
    <t>PTA_ISS_ID</t>
  </si>
  <si>
    <t>CRUISE_LEN_DAYS</t>
  </si>
  <si>
    <t>NUM_REG_ECOSYSTEMS</t>
  </si>
  <si>
    <t>REG_ECOSYSTEM_CD_LIST</t>
  </si>
  <si>
    <t>REG_ECOSYSTEM_SCD_LIST</t>
  </si>
  <si>
    <t>REG_ECOSYSTEM_RC_LIST</t>
  </si>
  <si>
    <t>REG_ECOSYSTEM_BR_LIST</t>
  </si>
  <si>
    <t>NUM_GEAR</t>
  </si>
  <si>
    <t>GEAR_NAME_CD_LIST</t>
  </si>
  <si>
    <t>GEAR_NAME_SCD_LIST</t>
  </si>
  <si>
    <t>GEAR_NAME_RC_LIST</t>
  </si>
  <si>
    <t>GEAR_NAME_BR_LIST</t>
  </si>
  <si>
    <t>NUM_REGIONS</t>
  </si>
  <si>
    <t>REGION_CODE_CD_LIST</t>
  </si>
  <si>
    <t>REGION_CODE_SCD_LIST</t>
  </si>
  <si>
    <t>REGION_CODE_RC_LIST</t>
  </si>
  <si>
    <t>REGION_CODE_BR_LIST</t>
  </si>
  <si>
    <t>REGION_NAME_CD_LIST</t>
  </si>
  <si>
    <t>REGION_NAME_SCD_LIST</t>
  </si>
  <si>
    <t>REGION_NAME_RC_LIST</t>
  </si>
  <si>
    <t>REGION_NAME_BR_LIST</t>
  </si>
  <si>
    <t>NUM_LEG_ALIASES</t>
  </si>
  <si>
    <t>LEG_ALIAS_CD_LIST</t>
  </si>
  <si>
    <t>LEG_ALIAS_SCD_LIST</t>
  </si>
  <si>
    <t>LEG_ALIAS_RC_LIST</t>
  </si>
  <si>
    <t>LEG_ALIAS_BR_LIST</t>
  </si>
  <si>
    <t>NUM_DATA_SETS</t>
  </si>
  <si>
    <t>DATA_SET_NAME_CD_LIST</t>
  </si>
  <si>
    <t>DATA_SET_NAME_SCD_LIST</t>
  </si>
  <si>
    <t>DATA_SET_NAME_RC_LIST</t>
  </si>
  <si>
    <t>DATA_SET_NAME_BR_LIST</t>
  </si>
  <si>
    <t>CCD_LEG_DELIM_V</t>
  </si>
  <si>
    <t>Description for the given research cruise</t>
  </si>
  <si>
    <t>Objective Based Metrics for the given research cruise</t>
  </si>
  <si>
    <t>Primary key for the Science Center Division table</t>
  </si>
  <si>
    <t>Abbreviated code for the given Science Center Division</t>
  </si>
  <si>
    <t>Name of the given Science Center Division</t>
  </si>
  <si>
    <t>Description for the given Science Center Division</t>
  </si>
  <si>
    <t>Foreign key reference to the Issues (PTA) intersection table</t>
  </si>
  <si>
    <t>The total number of days between the Cruise Start and End Dates for the given cruise</t>
  </si>
  <si>
    <t>The number of associated Regional Ecosystems</t>
  </si>
  <si>
    <t>Comma-delimited list of Regional Ecosystems associated with the given cruise leg</t>
  </si>
  <si>
    <t>Semicolon-delimited list of Regional Ecosystems associated with the given cruise leg</t>
  </si>
  <si>
    <t>Return carriage/new line delimited list of Regional Ecosystems associated with the given cruise leg</t>
  </si>
  <si>
    <t>&lt;BR&gt; tag (intended for web pages) delimited list of Regional Ecosystems associated with the given cruise leg</t>
  </si>
  <si>
    <t>The number of associated gear</t>
  </si>
  <si>
    <t>Comma-delimited list of gear associated with the given cruise leg</t>
  </si>
  <si>
    <t>Semicolon-delimited list of gear associated with the given cruise leg</t>
  </si>
  <si>
    <t>Return carriage/new line delimited list of gear associated with the given cruise leg</t>
  </si>
  <si>
    <t>&lt;BR&gt; tag (intended for web pages) delimited list of gear associated with the given cruise leg</t>
  </si>
  <si>
    <t>The number of associated regions</t>
  </si>
  <si>
    <t>Comma-delimited list of region codes associated with the given cruise leg</t>
  </si>
  <si>
    <t>Semicolon-delimited list of region codes associated with the given cruise leg</t>
  </si>
  <si>
    <t>Return carriage/new line delimited list of region codes associated with the given cruise leg</t>
  </si>
  <si>
    <t>&lt;BR&gt; tag (intended for web pages) delimited list of region codes associated with the given cruise leg</t>
  </si>
  <si>
    <t>Comma-delimited list of region names associated with the given cruise leg</t>
  </si>
  <si>
    <t>Semicolon-delimited list of region names associated with the given cruise leg</t>
  </si>
  <si>
    <t>Return carriage/new line delimited list of region names associated with the given cruise leg</t>
  </si>
  <si>
    <t>&lt;BR&gt; tag (intended for web pages) delimited list of region names associated with the given cruise leg</t>
  </si>
  <si>
    <t>The number of associated leg aliases</t>
  </si>
  <si>
    <t>Comma-delimited list of leg aliases associated with the given cruise leg</t>
  </si>
  <si>
    <t>Semicolon-delimited list of leg aliases associated with the given cruise leg</t>
  </si>
  <si>
    <t>Return carriage/new line delimited list of leg aliases associated with the given cruise leg</t>
  </si>
  <si>
    <t>&lt;BR&gt; tag (intended for web pages) delimited list of leg aliases associated with the given cruise leg</t>
  </si>
  <si>
    <t>The number of associated leg data sets</t>
  </si>
  <si>
    <t>Comma-delimited list of leg data sets associated with the given cruise leg</t>
  </si>
  <si>
    <t>Semicolon-delimited list of leg data sets associated with the given cruise leg</t>
  </si>
  <si>
    <t>Return carriage/new line delimited list of leg data sets associated with the given cruise leg</t>
  </si>
  <si>
    <t>&lt;BR&gt; tag (intended for web pages) delimited list of leg data sets associated with the given cruise leg</t>
  </si>
  <si>
    <t>UTC_JULIAN_DROP_DATE</t>
  </si>
  <si>
    <t>TZ_DROP_DTM</t>
  </si>
  <si>
    <t>FORMAT_TZ_DROP_DTM</t>
  </si>
  <si>
    <t>TZ_DROP_DATE</t>
  </si>
  <si>
    <t>FORMAT_TZ_DROP_DATE</t>
  </si>
  <si>
    <t>TZ_JULIAN_DROP_DATE</t>
  </si>
  <si>
    <t>MOUSS_CRUISE_LEG_OPS_META_V</t>
  </si>
  <si>
    <t>Date/Time in UTC of MOUSS drop based on the camera opcode values</t>
  </si>
  <si>
    <t>Formatted Date/Time in UTC of MOUSS drop based on the camera opcode values (MM/DD/YYYY HH24:MI:SS format)</t>
  </si>
  <si>
    <t>Date in UTC of MOUSS drop based on the camera opcode values (CAM1_OPC if defined, otherwise CAM2_OPC)</t>
  </si>
  <si>
    <t>Formatted date in UTC of MOUSS drop based on the camera opcode values (MM/DD/YYYY format)</t>
  </si>
  <si>
    <t>Julian Date in UTC of MOUSS drop based on the camera opcode values</t>
  </si>
  <si>
    <t>CCD_LEG_V</t>
  </si>
  <si>
    <t>LEG_VESS_NAME_DATES_CD_LIST</t>
  </si>
  <si>
    <t>LEG_VESS_NAME_DATES_SCD_LIST</t>
  </si>
  <si>
    <t>LEG_VESS_NAME_DATES_RC_LIST</t>
  </si>
  <si>
    <t>LEG_VESS_NAME_DATES_BR_LIST</t>
  </si>
  <si>
    <t>CCD_CRUISE_AGG_V</t>
  </si>
  <si>
    <t>NUM_SPP_ESA</t>
  </si>
  <si>
    <t>SPP_ESA_NAME_CD_LIST</t>
  </si>
  <si>
    <t>SPP_ESA_NAME_SCD_LIST</t>
  </si>
  <si>
    <t>SPP_ESA_NAME_RC_LIST</t>
  </si>
  <si>
    <t>SPP_ESA_NAME_BR_LIST</t>
  </si>
  <si>
    <t>NUM_SPP_FSSI</t>
  </si>
  <si>
    <t>SPP_FSSI_NAME_CD_LIST</t>
  </si>
  <si>
    <t>SPP_FSSI_NAME_SCD_LIST</t>
  </si>
  <si>
    <t>SPP_FSSI_NAME_RC_LIST</t>
  </si>
  <si>
    <t>SPP_FSSI_NAME_BR_LIST</t>
  </si>
  <si>
    <t>NUM_SPP_MMPA</t>
  </si>
  <si>
    <t>SPP_MMPA_NAME_CD_LIST</t>
  </si>
  <si>
    <t>SPP_MMPA_NAME_SCD_LIST</t>
  </si>
  <si>
    <t>SPP_MMPA_NAME_RC_LIST</t>
  </si>
  <si>
    <t>SPP_MMPA_NAME_BR_LIST</t>
  </si>
  <si>
    <t>NUM_PRIM_SVY_CATS</t>
  </si>
  <si>
    <t>PRIM_SVY_CAT_NAME_CD_LIST</t>
  </si>
  <si>
    <t>PRIM_SVY_CAT_NAME_SCD_LIST</t>
  </si>
  <si>
    <t>PRIM_SVY_CAT_NAME_RC_LIST</t>
  </si>
  <si>
    <t>PRIM_SVY_CAT_NAME_BR_LIST</t>
  </si>
  <si>
    <t>NUM_SEC_SVY_CATS</t>
  </si>
  <si>
    <t>SEC_SVY_CAT_NAME_CD_LIST</t>
  </si>
  <si>
    <t>SEC_SVY_CAT_NAME_SCD_LIST</t>
  </si>
  <si>
    <t>SEC_SVY_CAT_NAME_RC_LIST</t>
  </si>
  <si>
    <t>SEC_SVY_CAT_NAME_BR_LIST</t>
  </si>
  <si>
    <t>NUM_EXP_SPP</t>
  </si>
  <si>
    <t>EXP_SPP_NAME_CD_LIST</t>
  </si>
  <si>
    <t>EXP_SPP_NAME_SCD_LIST</t>
  </si>
  <si>
    <t>EXP_SPP_NAME_RC_LIST</t>
  </si>
  <si>
    <t>EXP_SPP_NAME_BR_LIST</t>
  </si>
  <si>
    <t>NUM_SPP_OTH</t>
  </si>
  <si>
    <t>OTH_SPP_CNAME_CD_LIST</t>
  </si>
  <si>
    <t>OTH_SPP_CNAME_SCD_LIST</t>
  </si>
  <si>
    <t>OTH_SPP_CNAME_RC_LIST</t>
  </si>
  <si>
    <t>OTH_SPP_CNAME_BR_LIST</t>
  </si>
  <si>
    <t>OTH_SPP_SNAME_CD_LIST</t>
  </si>
  <si>
    <t>OTH_SPP_SNAME_SCD_LIST</t>
  </si>
  <si>
    <t>OTH_SPP_SNAME_RC_LIST</t>
  </si>
  <si>
    <t>OTH_SPP_SNAME_BR_LIST</t>
  </si>
  <si>
    <t>CCD_CRUISE_DELIM_V</t>
  </si>
  <si>
    <t>NUM_ECOSYSTEMS</t>
  </si>
  <si>
    <t>ECOSYSTEM_CD_LIST</t>
  </si>
  <si>
    <t>ECOSYSTEM_SCD_LIST</t>
  </si>
  <si>
    <t>ECOSYSTEM_RC_LIST</t>
  </si>
  <si>
    <t>ECOSYSTEM_BR_LIST</t>
  </si>
  <si>
    <t>GEAR_CD_LIST</t>
  </si>
  <si>
    <t>GEAR_SCD_LIST</t>
  </si>
  <si>
    <t>GEAR_RC_LIST</t>
  </si>
  <si>
    <t>GEAR_BR_LIST</t>
  </si>
  <si>
    <t>DATA_SET_CD_LIST</t>
  </si>
  <si>
    <t>DATA_SET_SCD_LIST</t>
  </si>
  <si>
    <t>DATA_SET_RC_LIST</t>
  </si>
  <si>
    <t>DATA_SET_BR_LIST</t>
  </si>
  <si>
    <t>CCD_CRUISE_SUMM_V</t>
  </si>
  <si>
    <t>Comma-delimited list of leg names, the associated leg dates for the given cruise</t>
  </si>
  <si>
    <t>Semicolon-delimited list of leg names, the associated leg dates for the given cruise</t>
  </si>
  <si>
    <t>Return carriage/new line delimited list of leg names, the associated leg dates for the given cruise</t>
  </si>
  <si>
    <t>&lt;BR&gt; tag (intended for web pages) delimited list of leg names, the associated leg dates for the given cruise</t>
  </si>
  <si>
    <t>CCD_CRUISE_DVM_RULE_EVAL_V</t>
  </si>
  <si>
    <t>DATA_STREAM_DESC</t>
  </si>
  <si>
    <t>DATA_STREAM_ID</t>
  </si>
  <si>
    <t>EVAL_DATE</t>
  </si>
  <si>
    <t>CCD_CRUISE_DVM_EVAL_V</t>
  </si>
  <si>
    <t>The description for the given data stream</t>
  </si>
  <si>
    <t>Primary Key for the SPT_DATA_STREAMS table</t>
  </si>
  <si>
    <t>The date/time the given parent record was evaluated using the DVM for the associated data stream</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</si>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</sst>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opLeftCell="B1" workbookViewId="0">
      <pane xSplit="8655" ySplit="900" topLeftCell="G9" activePane="bottomRight"/>
      <selection activeCell="G1" sqref="G1"/>
      <selection pane="topRight" activeCell="X1" sqref="X1"/>
      <selection pane="bottomLeft" activeCell="C18" sqref="C18"/>
      <selection pane="bottomRight" activeCell="G10" sqref="G10"/>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64</v>
      </c>
      <c r="B3" s="16" t="str">
        <f>IF(LEN(A3) &lt; 22, "Yes", "No")</f>
        <v>Yes</v>
      </c>
      <c r="C3" s="19" t="s">
        <v>92</v>
      </c>
      <c r="D3" s="16" t="str">
        <f>IF(LEN(C3) &lt; 26, "Yes", "No")</f>
        <v>Yes</v>
      </c>
      <c r="E3" s="20" t="s">
        <v>63</v>
      </c>
      <c r="F3" s="16" t="str">
        <f>CONCATENATE(A3, "_SEQ")</f>
        <v>CCD_PLAT_TYPES_SEQ</v>
      </c>
      <c r="G3" s="22" t="str">
        <f>CONCATENATE("CREATE SEQUENCE ",F3," INCREMENT BY 1 START WITH 1;")</f>
        <v>CREATE SEQUENCE CCD_PLAT_TYPES_SEQ INCREMENT BY 1 START WITH 1;</v>
      </c>
      <c r="H3" s="22" t="str">
        <f t="shared" ref="H3:H8" si="8">CONCATENATE("ALTER TABLE ", A3, " ADD (CREATE_DATE DATE );")</f>
        <v>ALTER TABLE CCD_PLAT_TYPES ADD (CREATE_DATE DATE );</v>
      </c>
      <c r="I3" s="22" t="str">
        <f t="shared" ref="I3:I8" si="9">CONCATENATE("ALTER TABLE ",A3, " ADD (CREATED_BY VARCHAR2(30) );")</f>
        <v>ALTER TABLE CCD_PLAT_TYPES ADD (CREATED_BY VARCHAR2(30) );</v>
      </c>
      <c r="J3" s="22" t="str">
        <f t="shared" ref="J3:J8" si="10">CONCATENATE("ALTER TABLE ",A3, " ADD (LAST_MOD_DATE DATE );")</f>
        <v>ALTER TABLE CCD_PLAT_TYPES ADD (LAST_MOD_DATE DATE );</v>
      </c>
      <c r="K3" s="22" t="str">
        <f t="shared" ref="K3:K8" si="11">CONCATENATE("ALTER TABLE ", A3, " ADD (LAST_MOD_BY VARCHAR2(30) );")</f>
        <v>ALTER TABLE CCD_PLAT_TYPES ADD (LAST_MOD_BY VARCHAR2(30) );</v>
      </c>
      <c r="L3" s="22" t="str">
        <f>CONCATENATE("COMMENT ON COLUMN ",A3, ".CREATE_DATE IS 'The date on which this record was created in the database';")</f>
        <v>COMMENT ON COLUMN CCD_PLAT_TYPES.CREATE_DATE IS 'The date on which this record was created in the database';</v>
      </c>
      <c r="M3" s="22" t="str">
        <f>CONCATENATE("COMMENT ON COLUMN ",A3,".CREATED_BY IS 'The Oracle username of the person creating this record in the database';")</f>
        <v>COMMENT ON COLUMN CCD_PLAT_TYPES.CREATED_BY IS 'The Oracle username of the person creating this record in the database';</v>
      </c>
      <c r="N3" s="22" t="str">
        <f>CONCATENATE("COMMENT ON COLUMN ", A3, ".LAST_MOD_DATE IS 'The last date on which any of the data in this record was changed';")</f>
        <v>COMMENT ON COLUMN CCD_PLAT_TYPES.LAST_MOD_DATE IS 'The last date on which any of the data in this record was changed';</v>
      </c>
      <c r="O3" s="22" t="str">
        <f>CONCATENATE("COMMENT ON COLUMN ", A3, ".LAST_MOD_BY IS 'The Oracle username of the person making the most recent change to this record';")</f>
        <v>COMMENT ON COLUMN CCD_PLAT_TYPES.LAST_MOD_BY IS 'The Oracle username of the person making the most recent change to this record';</v>
      </c>
      <c r="P3" s="23" t="str">
        <f>CONCATENATE("COMMENT ON TABLE ", A3, " IS '", SUBSTITUTE(E3, "'", "''"), "';")</f>
        <v>COMMENT ON TABLE CCD_PLAT_TYPES IS 'APEX Feedback Form Responses
This table contains the different APEX feedback form responses';</v>
      </c>
      <c r="Q3" s="22" t="str">
        <f>CONCATENATE("COMMENT ON COLUMN ", A3, ".", C3, " IS 'Primary Key for the ", A3, " table';")</f>
        <v>COMMENT ON COLUMN CCD_PLAT_TYPES.PLAT_TYPE_ID IS 'Primary Key for the CCD_PLAT_TYPES table';</v>
      </c>
      <c r="R3" s="23" t="str">
        <f>CONCATENATE("create or replace TRIGGER 
",A3, "_AUTO_BRI 
before insert on ",A3,"
for each row
begin
  select ",A3,"_SEQ.nextval into :new.",C3," from dual;
end;
/
")</f>
        <v xml:space="preserve">create or replace TRIGGER 
CCD_PLAT_TYPES_AUTO_BRI 
before insert on CCD_PLAT_TYPES
for each row
begin
  select CCD_PLAT_TYPES_SEQ.nextval into :new.PLAT_TYPE_ID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CCD_PLAT_TYPES_AUTO_BRI
before insert on CCD_PLAT_TYPES
for each row
begin
  select CCD_PLAT_TYPES_SEQ.nextval into :new.PLAT_TYPE_ID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CCD_PLAT_TYPES_AUTO_BRU BEFORE
  UPDATE
    ON CCD_PLAT_TYPES FOR EACH ROW 
    BEGIN 
      :NEW.LAST_MOD_DATE := SYSDATE;
      :NEW.LAST_MOD_BY := nvl(v('APP_USER'),user);
END;
/
</v>
      </c>
      <c r="V3" s="19"/>
      <c r="W3" s="19"/>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CCD_PLAT_TYPES 
(
  PLAT_TYPE_ID NUMBER NOT NULL 
, _CODE VARCHAR2(50) 
, _NAME VARCHAR2(200) NOT NULL 
, _DESC VARCHAR2(500) 
, CONSTRAINT CCD_PLAT_TYPES_PK PRIMARY KEY 
  (
    PLAT_TYPE_ID 
  )
  ENABLE 
);
COMMENT ON COLUMN CCD_PLAT_TYPES.PLAT_TYPE_ID IS 'Primary key for the  table';
COMMENT ON COLUMN CCD_PLAT_TYPES._CODE IS 'Code for the given ';
COMMENT ON COLUMN CCD_PLAT_TYPES._NAME IS 'Name of the given ';
COMMENT ON COLUMN CCD_PLAT_TYPES._DESC IS 'Description for the given ';
COMMENT ON TABLE CCD_PLAT_TYPES IS 'Reference Table for storing  information';
ALTER TABLE CCD_PLAT_TYPES ADD CONSTRAINT CCD_PLAT_TYPES_U1 UNIQUE 
(
  _CODE 
)
ENABLE;
ALTER TABLE CCD_PLAT_TYPES ADD CONSTRAINT CCD_PLAT_TYPES_U2 UNIQUE 
(
  _NAME 
)
ENABLE;
</v>
      </c>
      <c r="Y3" s="27" t="str">
        <f t="shared" si="7"/>
        <v>insert into CCD_PLAT_TYPES (_NAME) SELECT distinct [FIELDNAME] from [TABLENAME] where [FIELDNAME] IS NOT NULL AND [FIELDNAME] &lt;&gt; 'NA';</v>
      </c>
      <c r="Z3" s="16" t="str">
        <f t="shared" ref="Z3:Z8" si="13">CONCATENATE("DROP TRIGGER ""bi_", A3, """;")</f>
        <v>DROP TRIGGER "bi_CCD_PLAT_TYPES";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CCD_PLAT_TYPES and associate the reference records appropriately
--Populate the foreign key reference on [TABLENAME] to the reference table CCD_PLAT_TYPES
UPDATE [TABLENAME] SET TEMP_DATA = PLAT_TYPE_ID, PLAT_TYPE_ID = NULL;
--modify the existing column
ALTER TABLE [TABLENAME]  
MODIFY (PLAT_TYPE_ID NUMBER );
--create the foreign key reference index:
CREATE INDEX [INDEXNAME] ON [TABLENAME] (PLAT_TYPE_ID);
--create the foreign key constraint:
ALTER TABLE [TABLENAME]
ADD CONSTRAINT [FKNAME] FOREIGN KEY
(
  PLAT_TYPE_ID
)
REFERENCES CCD_PLAT_TYPES
(
  PLAT_TYPE_ID
)
ENABLE;
--populate the foreign key field with the reference table relationship:
UPDATE [TABLENAME] SET PLAT_TYPE_ID = (SELECT PLAT_TYPE_ID FROM CCD_PLAT_TYPES WHERE _NAME = [TABLENAME].TEMP_DATA);
</v>
      </c>
    </row>
    <row r="4" spans="1:27" s="16" customFormat="1" ht="27.75" customHeight="1" x14ac:dyDescent="0.25">
      <c r="A4" s="19" t="s">
        <v>65</v>
      </c>
      <c r="B4" s="16" t="str">
        <f>IF(LEN(A4) &lt; 22, "Yes", "No")</f>
        <v>Yes</v>
      </c>
      <c r="C4" s="19" t="s">
        <v>93</v>
      </c>
      <c r="D4" s="16" t="str">
        <f>IF(LEN(C4) &lt; 26, "Yes", "No")</f>
        <v>Yes</v>
      </c>
      <c r="E4" s="20"/>
      <c r="F4" s="16" t="str">
        <f t="shared" ref="F4:F32" si="15">CONCATENATE(A4, "_SEQ")</f>
        <v>CCD_REG_ECOSYSTEMS_SEQ</v>
      </c>
      <c r="G4" s="22" t="str">
        <f>CONCATENATE("CREATE SEQUENCE ",F4," INCREMENT BY 1 START WITH 1;")</f>
        <v>CREATE SEQUENCE CCD_REG_ECOSYSTEMS_SEQ INCREMENT BY 1 START WITH 1;</v>
      </c>
      <c r="H4" s="22" t="str">
        <f t="shared" si="8"/>
        <v>ALTER TABLE CCD_REG_ECOSYSTEMS ADD (CREATE_DATE DATE );</v>
      </c>
      <c r="I4" s="22" t="str">
        <f t="shared" si="9"/>
        <v>ALTER TABLE CCD_REG_ECOSYSTEMS ADD (CREATED_BY VARCHAR2(30) );</v>
      </c>
      <c r="J4" s="22" t="str">
        <f t="shared" si="10"/>
        <v>ALTER TABLE CCD_REG_ECOSYSTEMS ADD (LAST_MOD_DATE DATE );</v>
      </c>
      <c r="K4" s="22" t="str">
        <f t="shared" si="11"/>
        <v>ALTER TABLE CCD_REG_ECOSYSTEMS ADD (LAST_MOD_BY VARCHAR2(30) );</v>
      </c>
      <c r="L4" s="22" t="str">
        <f t="shared" ref="L4:L8" si="16">CONCATENATE("COMMENT ON COLUMN ",A4, ".CREATE_DATE IS 'The date on which this record was created in the database';")</f>
        <v>COMMENT ON COLUMN CCD_REG_ECOSYSTEMS.CREATE_DATE IS 'The date on which this record was created in the database';</v>
      </c>
      <c r="M4" s="22" t="str">
        <f t="shared" ref="M4:M8" si="17">CONCATENATE("COMMENT ON COLUMN ",A4,".CREATED_BY IS 'The Oracle username of the person creating this record in the database';")</f>
        <v>COMMENT ON COLUMN CCD_REG_ECOSYSTEMS.CREATED_BY IS 'The Oracle username of the person creating this record in the database';</v>
      </c>
      <c r="N4" s="22" t="str">
        <f t="shared" ref="N4:N8" si="18">CONCATENATE("COMMENT ON COLUMN ", A4, ".LAST_MOD_DATE IS 'The last date on which any of the data in this record was changed';")</f>
        <v>COMMENT ON COLUMN CCD_REG_ECOSYSTEMS.LAST_MOD_DATE IS 'The last date on which any of the data in this record was changed';</v>
      </c>
      <c r="O4" s="22" t="str">
        <f t="shared" ref="O4:O8" si="19">CONCATENATE("COMMENT ON COLUMN ", A4, ".LAST_MOD_BY IS 'The Oracle username of the person making the most recent change to this record';")</f>
        <v>COMMENT ON COLUMN CCD_REG_ECOSYSTEMS.LAST_MOD_BY IS 'The Oracle username of the person making the most recent change to this record';</v>
      </c>
      <c r="P4" s="23" t="str">
        <f t="shared" ref="P4:P8" si="20">CONCATENATE("COMMENT ON TABLE ", A4, " IS '", SUBSTITUTE(E4, "'", "''"), "';")</f>
        <v>COMMENT ON TABLE CCD_REG_ECOSYSTEMS IS '';</v>
      </c>
      <c r="Q4" s="22" t="str">
        <f t="shared" ref="Q4:Q8" si="21">CONCATENATE("COMMENT ON COLUMN ", A4, ".", C4, " IS 'Primary Key for the ", A4, " table';")</f>
        <v>COMMENT ON COLUMN CCD_REG_ECOSYSTEMS.REG_ECOSYSTEM_ID IS 'Primary Key for the CCD_REG_ECOSYSTEMS table';</v>
      </c>
      <c r="R4" s="23" t="str">
        <f t="shared" ref="R4:R8" si="22">CONCATENATE("create or replace TRIGGER 
",A4, "_AUTO_BRI 
before insert on ",A4,"
for each row
begin
  select ",A4,"_SEQ.nextval into :new.",C4," from dual;
end;
/
")</f>
        <v xml:space="preserve">create or replace TRIGGER 
CCD_REG_ECOSYSTEMS_AUTO_BRI 
before insert on CCD_REG_ECOSYSTEMS
for each row
begin
  select CCD_REG_ECOSYSTEMS_SEQ.nextval into :new.REG_ECOSYSTEM_ID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CCD_REG_ECOSYSTEMS_AUTO_BRI
before insert on CCD_REG_ECOSYSTEMS
for each row
begin
  select CCD_REG_ECOSYSTEMS_SEQ.nextval into :new.REG_ECOSYSTEM_ID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CCD_REG_ECOSYSTEMS_AUTO_BRU BEFORE
  UPDATE
    ON CCD_REG_ECOSYSTEMS FOR EACH ROW 
    BEGIN 
      :NEW.LAST_MOD_DATE := SYSDATE;
      :NEW.LAST_MOD_BY := nvl(v('APP_USER'),user);
END;
/
</v>
      </c>
      <c r="U4" s="16" t="str">
        <f>CONCATENATE("SELECT MAX(", C4, ") FROM ", A4, ";")</f>
        <v>SELECT MAX(REG_ECOSYSTEM_ID) FROM CCD_REG_ECOSYSTEMS;</v>
      </c>
      <c r="V4" s="19"/>
      <c r="W4" s="19"/>
      <c r="X4" s="27" t="str">
        <f t="shared" si="12"/>
        <v xml:space="preserve">CREATE TABLE CCD_REG_ECOSYSTEMS 
(
  REG_ECOSYSTEM_ID NUMBER NOT NULL 
, _CODE VARCHAR2(50) 
, _NAME VARCHAR2(200) NOT NULL 
, _DESC VARCHAR2(500) 
, CONSTRAINT CCD_REG_ECOSYSTEMS_PK PRIMARY KEY 
  (
    REG_ECOSYSTEM_ID 
  )
  ENABLE 
);
COMMENT ON COLUMN CCD_REG_ECOSYSTEMS.REG_ECOSYSTEM_ID IS 'Primary key for the  table';
COMMENT ON COLUMN CCD_REG_ECOSYSTEMS._CODE IS 'Code for the given ';
COMMENT ON COLUMN CCD_REG_ECOSYSTEMS._NAME IS 'Name of the given ';
COMMENT ON COLUMN CCD_REG_ECOSYSTEMS._DESC IS 'Description for the given ';
COMMENT ON TABLE CCD_REG_ECOSYSTEMS IS 'Reference Table for storing  information';
ALTER TABLE CCD_REG_ECOSYSTEMS ADD CONSTRAINT CCD_REG_ECOSYSTEMS_U1 UNIQUE 
(
  _CODE 
)
ENABLE;
ALTER TABLE CCD_REG_ECOSYSTEMS ADD CONSTRAINT CCD_REG_ECOSYSTEMS_U2 UNIQUE 
(
  _NAME 
)
ENABLE;
</v>
      </c>
      <c r="Y4" s="27" t="str">
        <f t="shared" si="7"/>
        <v>insert into CCD_REG_ECOSYSTEMS (_NAME) SELECT distinct [FIELDNAME] from [TABLENAME] where [FIELDNAME] IS NOT NULL AND [FIELDNAME] &lt;&gt; 'NA';</v>
      </c>
      <c r="Z4" s="16" t="str">
        <f t="shared" si="13"/>
        <v>DROP TRIGGER "bi_CCD_REG_ECOSYSTEMS";</v>
      </c>
      <c r="AA4" s="28" t="str">
        <f t="shared" si="14"/>
        <v xml:space="preserve">--Define the foreign key reference from [TABLENAME] to CCD_REG_ECOSYSTEMS and associate the reference records appropriately
--Populate the foreign key reference on [TABLENAME] to the reference table CCD_REG_ECOSYSTEMS
UPDATE [TABLENAME] SET TEMP_DATA = REG_ECOSYSTEM_ID, REG_ECOSYSTEM_ID = NULL;
--modify the existing column
ALTER TABLE [TABLENAME]  
MODIFY (REG_ECOSYSTEM_ID NUMBER );
--create the foreign key reference index:
CREATE INDEX [INDEXNAME] ON [TABLENAME] (REG_ECOSYSTEM_ID);
--create the foreign key constraint:
ALTER TABLE [TABLENAME]
ADD CONSTRAINT [FKNAME] FOREIGN KEY
(
  REG_ECOSYSTEM_ID
)
REFERENCES CCD_REG_ECOSYSTEMS
(
  REG_ECOSYSTEM_ID
)
ENABLE;
--populate the foreign key field with the reference table relationship:
UPDATE [TABLENAME] SET REG_ECOSYSTEM_ID = (SELECT REG_ECOSYSTEM_ID FROM CCD_REG_ECOSYSTEMS WHERE _NAME = [TABLENAME].TEMP_DATA);
</v>
      </c>
    </row>
    <row r="5" spans="1:27" ht="27.75" customHeight="1" x14ac:dyDescent="0.25">
      <c r="A5" s="19" t="s">
        <v>66</v>
      </c>
      <c r="B5" s="16" t="str">
        <f t="shared" ref="B5:B32" si="25">IF(LEN(A5) &lt; 22, "Yes", "No")</f>
        <v>Yes</v>
      </c>
      <c r="C5" s="19" t="s">
        <v>94</v>
      </c>
      <c r="D5" s="16" t="str">
        <f t="shared" ref="D5:D32" si="26">IF(LEN(C5) &lt; 26, "Yes", "No")</f>
        <v>Yes</v>
      </c>
      <c r="E5" s="19"/>
      <c r="F5" s="16" t="str">
        <f t="shared" si="15"/>
        <v>CCD_SPP_CATEGORIES_SEQ</v>
      </c>
      <c r="G5" s="22" t="str">
        <f>CONCATENATE("CREATE SEQUENCE ",F5," INCREMENT BY 1 START WITH 1;")</f>
        <v>CREATE SEQUENCE CCD_SPP_CATEGORIES_SEQ INCREMENT BY 1 START WITH 1;</v>
      </c>
      <c r="H5" s="22" t="str">
        <f t="shared" si="8"/>
        <v>ALTER TABLE CCD_SPP_CATEGORIES ADD (CREATE_DATE DATE );</v>
      </c>
      <c r="I5" s="22" t="str">
        <f t="shared" si="9"/>
        <v>ALTER TABLE CCD_SPP_CATEGORIES ADD (CREATED_BY VARCHAR2(30) );</v>
      </c>
      <c r="J5" s="22" t="str">
        <f t="shared" si="10"/>
        <v>ALTER TABLE CCD_SPP_CATEGORIES ADD (LAST_MOD_DATE DATE );</v>
      </c>
      <c r="K5" s="22" t="str">
        <f t="shared" si="11"/>
        <v>ALTER TABLE CCD_SPP_CATEGORIES ADD (LAST_MOD_BY VARCHAR2(30) );</v>
      </c>
      <c r="L5" s="22" t="str">
        <f t="shared" si="16"/>
        <v>COMMENT ON COLUMN CCD_SPP_CATEGORIES.CREATE_DATE IS 'The date on which this record was created in the database';</v>
      </c>
      <c r="M5" s="22" t="str">
        <f t="shared" si="17"/>
        <v>COMMENT ON COLUMN CCD_SPP_CATEGORIES.CREATED_BY IS 'The Oracle username of the person creating this record in the database';</v>
      </c>
      <c r="N5" s="22" t="str">
        <f t="shared" si="18"/>
        <v>COMMENT ON COLUMN CCD_SPP_CATEGORIES.LAST_MOD_DATE IS 'The last date on which any of the data in this record was changed';</v>
      </c>
      <c r="O5" s="22" t="str">
        <f t="shared" si="19"/>
        <v>COMMENT ON COLUMN CCD_SPP_CATEGORIES.LAST_MOD_BY IS 'The Oracle username of the person making the most recent change to this record';</v>
      </c>
      <c r="P5" s="23" t="str">
        <f t="shared" si="20"/>
        <v>COMMENT ON TABLE CCD_SPP_CATEGORIES IS '';</v>
      </c>
      <c r="Q5" s="22" t="str">
        <f t="shared" si="21"/>
        <v>COMMENT ON COLUMN CCD_SPP_CATEGORIES.SPP_CATEGORY_ID IS 'Primary Key for the CCD_SPP_CATEGORIES table';</v>
      </c>
      <c r="R5" s="23" t="str">
        <f t="shared" si="22"/>
        <v xml:space="preserve">create or replace TRIGGER 
CCD_SPP_CATEGORIES_AUTO_BRI 
before insert on CCD_SPP_CATEGORIES
for each row
begin
  select CCD_SPP_CATEGORIES_SEQ.nextval into :new.SPP_CATEGORY_ID from dual;
end;
/
</v>
      </c>
      <c r="S5" s="23" t="str">
        <f t="shared" si="23"/>
        <v xml:space="preserve">create or replace TRIGGER CCD_SPP_CATEGORIES_AUTO_BRI
before insert on CCD_SPP_CATEGORIES
for each row
begin
  select CCD_SPP_CATEGORIES_SEQ.nextval into :new.SPP_CATEGORY_ID from dual;
  :NEW.CREATE_DATE := SYSDATE;
  :NEW.CREATED_BY := nvl(v('APP_USER'),user);
end;
/
</v>
      </c>
      <c r="T5" s="23" t="str">
        <f t="shared" si="24"/>
        <v xml:space="preserve">CREATE OR REPLACE TRIGGER CCD_SPP_CATEGORIES_AUTO_BRU BEFORE
  UPDATE
    ON CCD_SPP_CATEGORIES FOR EACH ROW 
    BEGIN 
      :NEW.LAST_MOD_DATE := SYSDATE;
      :NEW.LAST_MOD_BY := nvl(v('APP_USER'),user);
END;
/
</v>
      </c>
      <c r="V5" s="19"/>
      <c r="W5" s="19"/>
      <c r="X5" s="27" t="str">
        <f t="shared" si="12"/>
        <v xml:space="preserve">CREATE TABLE CCD_SPP_CATEGORIES 
(
  SPP_CATEGORY_ID NUMBER NOT NULL 
, _CODE VARCHAR2(50) 
, _NAME VARCHAR2(200) NOT NULL 
, _DESC VARCHAR2(500) 
, CONSTRAINT CCD_SPP_CATEGORIES_PK PRIMARY KEY 
  (
    SPP_CATEGORY_ID 
  )
  ENABLE 
);
COMMENT ON COLUMN CCD_SPP_CATEGORIES.SPP_CATEGORY_ID IS 'Primary key for the  table';
COMMENT ON COLUMN CCD_SPP_CATEGORIES._CODE IS 'Code for the given ';
COMMENT ON COLUMN CCD_SPP_CATEGORIES._NAME IS 'Name of the given ';
COMMENT ON COLUMN CCD_SPP_CATEGORIES._DESC IS 'Description for the given ';
COMMENT ON TABLE CCD_SPP_CATEGORIES IS 'Reference Table for storing  information';
ALTER TABLE CCD_SPP_CATEGORIES ADD CONSTRAINT CCD_SPP_CATEGORIES_U1 UNIQUE 
(
  _CODE 
)
ENABLE;
ALTER TABLE CCD_SPP_CATEGORIES ADD CONSTRAINT CCD_SPP_CATEGORIES_U2 UNIQUE 
(
  _NAME 
)
ENABLE;
</v>
      </c>
      <c r="Y5" s="27" t="str">
        <f t="shared" si="7"/>
        <v>insert into CCD_SPP_CATEGORIES (_NAME) SELECT distinct [FIELDNAME] from [TABLENAME] where [FIELDNAME] IS NOT NULL AND [FIELDNAME] &lt;&gt; 'NA';</v>
      </c>
      <c r="Z5" s="16" t="str">
        <f t="shared" si="13"/>
        <v>DROP TRIGGER "bi_CCD_SPP_CATEGORIES";</v>
      </c>
      <c r="AA5" s="28" t="str">
        <f t="shared" si="14"/>
        <v xml:space="preserve">--Define the foreign key reference from [TABLENAME] to CCD_SPP_CATEGORIES and associate the reference records appropriately
--Populate the foreign key reference on [TABLENAME] to the reference table CCD_SPP_CATEGORIES
UPDATE [TABLENAME] SET TEMP_DATA = SPP_CATEGORY_ID, SPP_CATEGORY_ID = NULL;
--modify the existing column
ALTER TABLE [TABLENAME]  
MODIFY (SPP_CATEGORY_ID NUMBER );
--create the foreign key reference index:
CREATE INDEX [INDEXNAME] ON [TABLENAME] (SPP_CATEGORY_ID);
--create the foreign key constraint:
ALTER TABLE [TABLENAME]
ADD CONSTRAINT [FKNAME] FOREIGN KEY
(
  SPP_CATEGORY_ID
)
REFERENCES CCD_SPP_CATEGORIES
(
  SPP_CATEGORY_ID
)
ENABLE;
--populate the foreign key field with the reference table relationship:
UPDATE [TABLENAME] SET SPP_CATEGORY_ID = (SELECT SPP_CATEGORY_ID FROM CCD_SPP_CATEGORIES WHERE _NAME = [TABLENAME].TEMP_DATA);
</v>
      </c>
    </row>
    <row r="6" spans="1:27" ht="27.75" customHeight="1" x14ac:dyDescent="0.25">
      <c r="A6" s="19" t="s">
        <v>67</v>
      </c>
      <c r="B6" s="16" t="str">
        <f t="shared" si="25"/>
        <v>Yes</v>
      </c>
      <c r="C6" s="19" t="s">
        <v>95</v>
      </c>
      <c r="D6" s="16" t="str">
        <f t="shared" si="26"/>
        <v>Yes</v>
      </c>
      <c r="E6" s="19"/>
      <c r="F6" s="16" t="str">
        <f t="shared" si="15"/>
        <v>CCD_GEARS_SEQ</v>
      </c>
      <c r="G6" s="22" t="str">
        <f t="shared" ref="G6:G8" si="27">CONCATENATE("CREATE SEQUENCE ",F6," INCREMENT BY 1 START WITH 1;")</f>
        <v>CREATE SEQUENCE CCD_GEARS_SEQ INCREMENT BY 1 START WITH 1;</v>
      </c>
      <c r="H6" s="22" t="str">
        <f t="shared" si="8"/>
        <v>ALTER TABLE CCD_GEARS ADD (CREATE_DATE DATE );</v>
      </c>
      <c r="I6" s="22" t="str">
        <f t="shared" si="9"/>
        <v>ALTER TABLE CCD_GEARS ADD (CREATED_BY VARCHAR2(30) );</v>
      </c>
      <c r="J6" s="22" t="str">
        <f t="shared" si="10"/>
        <v>ALTER TABLE CCD_GEARS ADD (LAST_MOD_DATE DATE );</v>
      </c>
      <c r="K6" s="22" t="str">
        <f t="shared" si="11"/>
        <v>ALTER TABLE CCD_GEARS ADD (LAST_MOD_BY VARCHAR2(30) );</v>
      </c>
      <c r="L6" s="22" t="str">
        <f t="shared" si="16"/>
        <v>COMMENT ON COLUMN CCD_GEARS.CREATE_DATE IS 'The date on which this record was created in the database';</v>
      </c>
      <c r="M6" s="22" t="str">
        <f t="shared" si="17"/>
        <v>COMMENT ON COLUMN CCD_GEARS.CREATED_BY IS 'The Oracle username of the person creating this record in the database';</v>
      </c>
      <c r="N6" s="22" t="str">
        <f t="shared" si="18"/>
        <v>COMMENT ON COLUMN CCD_GEARS.LAST_MOD_DATE IS 'The last date on which any of the data in this record was changed';</v>
      </c>
      <c r="O6" s="22" t="str">
        <f t="shared" si="19"/>
        <v>COMMENT ON COLUMN CCD_GEARS.LAST_MOD_BY IS 'The Oracle username of the person making the most recent change to this record';</v>
      </c>
      <c r="P6" s="23" t="str">
        <f t="shared" si="20"/>
        <v>COMMENT ON TABLE CCD_GEARS IS '';</v>
      </c>
      <c r="Q6" s="22" t="str">
        <f t="shared" si="21"/>
        <v>COMMENT ON COLUMN CCD_GEARS.GEAR_ID IS 'Primary Key for the CCD_GEARS table';</v>
      </c>
      <c r="R6" s="23" t="str">
        <f t="shared" si="22"/>
        <v xml:space="preserve">create or replace TRIGGER 
CCD_GEARS_AUTO_BRI 
before insert on CCD_GEARS
for each row
begin
  select CCD_GEARS_SEQ.nextval into :new.GEAR_ID from dual;
end;
/
</v>
      </c>
      <c r="S6" s="23" t="str">
        <f t="shared" si="23"/>
        <v xml:space="preserve">create or replace TRIGGER CCD_GEARS_AUTO_BRI
before insert on CCD_GEARS
for each row
begin
  select CCD_GEARS_SEQ.nextval into :new.GEAR_ID from dual;
  :NEW.CREATE_DATE := SYSDATE;
  :NEW.CREATED_BY := nvl(v('APP_USER'),user);
end;
/
</v>
      </c>
      <c r="T6" s="23" t="str">
        <f t="shared" si="24"/>
        <v xml:space="preserve">CREATE OR REPLACE TRIGGER CCD_GEARS_AUTO_BRU BEFORE
  UPDATE
    ON CCD_GEARS FOR EACH ROW 
    BEGIN 
      :NEW.LAST_MOD_DATE := SYSDATE;
      :NEW.LAST_MOD_BY := nvl(v('APP_USER'),user);
END;
/
</v>
      </c>
      <c r="V6" s="19"/>
      <c r="W6" s="19"/>
      <c r="X6" s="27" t="str">
        <f t="shared" si="12"/>
        <v xml:space="preserve">CREATE TABLE CCD_GEARS 
(
  GEAR_ID NUMBER NOT NULL 
, _CODE VARCHAR2(50) 
, _NAME VARCHAR2(200) NOT NULL 
, _DESC VARCHAR2(500) 
, CONSTRAINT CCD_GEARS_PK PRIMARY KEY 
  (
    GEAR_ID 
  )
  ENABLE 
);
COMMENT ON COLUMN CCD_GEARS.GEAR_ID IS 'Primary key for the  table';
COMMENT ON COLUMN CCD_GEARS._CODE IS 'Code for the given ';
COMMENT ON COLUMN CCD_GEARS._NAME IS 'Name of the given ';
COMMENT ON COLUMN CCD_GEARS._DESC IS 'Description for the given ';
COMMENT ON TABLE CCD_GEARS IS 'Reference Table for storing  information';
ALTER TABLE CCD_GEARS ADD CONSTRAINT CCD_GEARS_U1 UNIQUE 
(
  _CODE 
)
ENABLE;
ALTER TABLE CCD_GEARS ADD CONSTRAINT CCD_GEARS_U2 UNIQUE 
(
  _NAME 
)
ENABLE;
</v>
      </c>
      <c r="Y6" s="27" t="str">
        <f t="shared" si="7"/>
        <v>insert into CCD_GEARS (_NAME) SELECT distinct [FIELDNAME] from [TABLENAME] where [FIELDNAME] IS NOT NULL AND [FIELDNAME] &lt;&gt; 'NA';</v>
      </c>
      <c r="Z6" s="16" t="str">
        <f t="shared" si="13"/>
        <v>DROP TRIGGER "bi_CCD_GEARS";</v>
      </c>
      <c r="AA6" s="28" t="str">
        <f t="shared" si="14"/>
        <v xml:space="preserve">--Define the foreign key reference from [TABLENAME] to CCD_GEARS and associate the reference records appropriately
--Populate the foreign key reference on [TABLENAME] to the reference table CCD_GEARS
UPDATE [TABLENAME] SET TEMP_DATA = GEAR_ID, GEAR_ID = NULL;
--modify the existing column
ALTER TABLE [TABLENAME]  
MODIFY (GEAR_ID NUMBER );
--create the foreign key reference index:
CREATE INDEX [INDEXNAME] ON [TABLENAME] (GEAR_ID);
--create the foreign key constraint:
ALTER TABLE [TABLENAME]
ADD CONSTRAINT [FKNAME] FOREIGN KEY
(
  GEAR_ID
)
REFERENCES CCD_GEARS
(
  GEAR_ID
)
ENABLE;
--populate the foreign key field with the reference table relationship:
UPDATE [TABLENAME] SET GEAR_ID = (SELECT GEAR_ID FROM CCD_GEARS WHERE _NAME = [TABLENAME].TEMP_DATA);
</v>
      </c>
    </row>
    <row r="7" spans="1:27" ht="27.75" customHeight="1" x14ac:dyDescent="0.25">
      <c r="A7" s="19" t="s">
        <v>68</v>
      </c>
      <c r="B7" s="16" t="str">
        <f t="shared" si="25"/>
        <v>Yes</v>
      </c>
      <c r="C7" s="19" t="s">
        <v>96</v>
      </c>
      <c r="D7" s="16" t="str">
        <f t="shared" si="26"/>
        <v>Yes</v>
      </c>
      <c r="E7" s="19"/>
      <c r="F7" s="16" t="str">
        <f t="shared" si="15"/>
        <v>CCD_STD_SURVEY_NAMES_SEQ</v>
      </c>
      <c r="G7" s="22" t="str">
        <f t="shared" si="27"/>
        <v>CREATE SEQUENCE CCD_STD_SURVEY_NAMES_SEQ INCREMENT BY 1 START WITH 1;</v>
      </c>
      <c r="H7" s="22" t="str">
        <f t="shared" si="8"/>
        <v>ALTER TABLE CCD_STD_SURVEY_NAMES ADD (CREATE_DATE DATE );</v>
      </c>
      <c r="I7" s="22" t="str">
        <f t="shared" si="9"/>
        <v>ALTER TABLE CCD_STD_SURVEY_NAMES ADD (CREATED_BY VARCHAR2(30) );</v>
      </c>
      <c r="J7" s="22" t="str">
        <f t="shared" si="10"/>
        <v>ALTER TABLE CCD_STD_SURVEY_NAMES ADD (LAST_MOD_DATE DATE );</v>
      </c>
      <c r="K7" s="22" t="str">
        <f t="shared" si="11"/>
        <v>ALTER TABLE CCD_STD_SURVEY_NAMES ADD (LAST_MOD_BY VARCHAR2(30) );</v>
      </c>
      <c r="L7" s="22" t="str">
        <f t="shared" si="16"/>
        <v>COMMENT ON COLUMN CCD_STD_SURVEY_NAMES.CREATE_DATE IS 'The date on which this record was created in the database';</v>
      </c>
      <c r="M7" s="22" t="str">
        <f t="shared" si="17"/>
        <v>COMMENT ON COLUMN CCD_STD_SURVEY_NAMES.CREATED_BY IS 'The Oracle username of the person creating this record in the database';</v>
      </c>
      <c r="N7" s="22" t="str">
        <f t="shared" si="18"/>
        <v>COMMENT ON COLUMN CCD_STD_SURVEY_NAMES.LAST_MOD_DATE IS 'The last date on which any of the data in this record was changed';</v>
      </c>
      <c r="O7" s="22" t="str">
        <f t="shared" si="19"/>
        <v>COMMENT ON COLUMN CCD_STD_SURVEY_NAMES.LAST_MOD_BY IS 'The Oracle username of the person making the most recent change to this record';</v>
      </c>
      <c r="P7" s="23" t="str">
        <f t="shared" si="20"/>
        <v>COMMENT ON TABLE CCD_STD_SURVEY_NAMES IS '';</v>
      </c>
      <c r="Q7" s="22" t="str">
        <f t="shared" si="21"/>
        <v>COMMENT ON COLUMN CCD_STD_SURVEY_NAMES.STD_SURVEY_NAME_ID IS 'Primary Key for the CCD_STD_SURVEY_NAMES table';</v>
      </c>
      <c r="R7" s="23" t="str">
        <f t="shared" si="22"/>
        <v xml:space="preserve">create or replace TRIGGER 
CCD_STD_SURVEY_NAMES_AUTO_BRI 
before insert on CCD_STD_SURVEY_NAMES
for each row
begin
  select CCD_STD_SURVEY_NAMES_SEQ.nextval into :new.STD_SURVEY_NAME_ID from dual;
end;
/
</v>
      </c>
      <c r="S7" s="23" t="str">
        <f t="shared" si="23"/>
        <v xml:space="preserve">create or replace TRIGGER CCD_STD_SURVEY_NAMES_AUTO_BRI
before insert on CCD_STD_SURVEY_NAMES
for each row
begin
  select CCD_STD_SURVEY_NAMES_SEQ.nextval into :new.STD_SURVEY_NAME_ID from dual;
  :NEW.CREATE_DATE := SYSDATE;
  :NEW.CREATED_BY := nvl(v('APP_USER'),user);
end;
/
</v>
      </c>
      <c r="T7" s="23" t="str">
        <f t="shared" si="24"/>
        <v xml:space="preserve">CREATE OR REPLACE TRIGGER CCD_STD_SURVEY_NAMES_AUTO_BRU BEFORE
  UPDATE
    ON CCD_STD_SURVEY_NAMES FOR EACH ROW 
    BEGIN 
      :NEW.LAST_MOD_DATE := SYSDATE;
      :NEW.LAST_MOD_BY := nvl(v('APP_USER'),user);
END;
/
</v>
      </c>
      <c r="V7" s="19"/>
      <c r="W7" s="19"/>
      <c r="X7" s="27" t="str">
        <f t="shared" si="12"/>
        <v xml:space="preserve">CREATE TABLE CCD_STD_SURVEY_NAMES 
(
  STD_SURVEY_NAME_ID NUMBER NOT NULL 
, _CODE VARCHAR2(50) 
, _NAME VARCHAR2(200) NOT NULL 
, _DESC VARCHAR2(500) 
, CONSTRAINT CCD_STD_SURVEY_NAMES_PK PRIMARY KEY 
  (
    STD_SURVEY_NAME_ID 
  )
  ENABLE 
);
COMMENT ON COLUMN CCD_STD_SURVEY_NAMES.STD_SURVEY_NAME_ID IS 'Primary key for the  table';
COMMENT ON COLUMN CCD_STD_SURVEY_NAMES._CODE IS 'Code for the given ';
COMMENT ON COLUMN CCD_STD_SURVEY_NAMES._NAME IS 'Name of the given ';
COMMENT ON COLUMN CCD_STD_SURVEY_NAMES._DESC IS 'Description for the given ';
COMMENT ON TABLE CCD_STD_SURVEY_NAMES IS 'Reference Table for storing  information';
ALTER TABLE CCD_STD_SURVEY_NAMES ADD CONSTRAINT CCD_STD_SURVEY_NAMES_U1 UNIQUE 
(
  _CODE 
)
ENABLE;
ALTER TABLE CCD_STD_SURVEY_NAMES ADD CONSTRAINT CCD_STD_SURVEY_NAMES_U2 UNIQUE 
(
  _NAME 
)
ENABLE;
</v>
      </c>
      <c r="Y7" s="27" t="str">
        <f t="shared" si="7"/>
        <v>insert into CCD_STD_SURVEY_NAMES (_NAME) SELECT distinct [FIELDNAME] from [TABLENAME] where [FIELDNAME] IS NOT NULL AND [FIELDNAME] &lt;&gt; 'NA';</v>
      </c>
      <c r="Z7" s="16" t="str">
        <f t="shared" si="13"/>
        <v>DROP TRIGGER "bi_CCD_STD_SURVEY_NAMES";</v>
      </c>
      <c r="AA7" s="28" t="str">
        <f t="shared" si="14"/>
        <v xml:space="preserve">--Define the foreign key reference from [TABLENAME] to CCD_STD_SURVEY_NAMES and associate the reference records appropriately
--Populate the foreign key reference on [TABLENAME] to the reference table CCD_STD_SURVEY_NAMES
UPDATE [TABLENAME] SET TEMP_DATA = STD_SURVEY_NAME_ID, STD_SURVEY_NAME_ID = NULL;
--modify the existing column
ALTER TABLE [TABLENAME]  
MODIFY (STD_SURVEY_NAME_ID NUMBER );
--create the foreign key reference index:
CREATE INDEX [INDEXNAME] ON [TABLENAME] (STD_SURVEY_NAME_ID);
--create the foreign key constraint:
ALTER TABLE [TABLENAME]
ADD CONSTRAINT [FKNAME] FOREIGN KEY
(
  STD_SURVEY_NAME_ID
)
REFERENCES CCD_STD_SURVEY_NAMES
(
  STD_SURVEY_NAME_ID
)
ENABLE;
--populate the foreign key field with the reference table relationship:
UPDATE [TABLENAME] SET STD_SURVEY_NAME_ID = (SELECT STD_SURVEY_NAME_ID FROM CCD_STD_SURVEY_NAMES WHERE _NAME = [TABLENAME].TEMP_DATA);
</v>
      </c>
    </row>
    <row r="8" spans="1:27" ht="27.75" customHeight="1" x14ac:dyDescent="0.25">
      <c r="A8" s="19" t="s">
        <v>69</v>
      </c>
      <c r="B8" s="16" t="str">
        <f t="shared" si="25"/>
        <v>Yes</v>
      </c>
      <c r="C8" s="19" t="s">
        <v>97</v>
      </c>
      <c r="D8" s="16" t="str">
        <f t="shared" si="26"/>
        <v>Yes</v>
      </c>
      <c r="E8" s="19"/>
      <c r="F8" s="16" t="str">
        <f t="shared" si="15"/>
        <v>CCD_SURVEY_FREQ_SEQ</v>
      </c>
      <c r="G8" s="22" t="str">
        <f t="shared" si="27"/>
        <v>CREATE SEQUENCE CCD_SURVEY_FREQ_SEQ INCREMENT BY 1 START WITH 1;</v>
      </c>
      <c r="H8" s="22" t="str">
        <f t="shared" si="8"/>
        <v>ALTER TABLE CCD_SURVEY_FREQ ADD (CREATE_DATE DATE );</v>
      </c>
      <c r="I8" s="22" t="str">
        <f t="shared" si="9"/>
        <v>ALTER TABLE CCD_SURVEY_FREQ ADD (CREATED_BY VARCHAR2(30) );</v>
      </c>
      <c r="J8" s="22" t="str">
        <f t="shared" si="10"/>
        <v>ALTER TABLE CCD_SURVEY_FREQ ADD (LAST_MOD_DATE DATE );</v>
      </c>
      <c r="K8" s="22" t="str">
        <f t="shared" si="11"/>
        <v>ALTER TABLE CCD_SURVEY_FREQ ADD (LAST_MOD_BY VARCHAR2(30) );</v>
      </c>
      <c r="L8" s="22" t="str">
        <f t="shared" si="16"/>
        <v>COMMENT ON COLUMN CCD_SURVEY_FREQ.CREATE_DATE IS 'The date on which this record was created in the database';</v>
      </c>
      <c r="M8" s="22" t="str">
        <f t="shared" si="17"/>
        <v>COMMENT ON COLUMN CCD_SURVEY_FREQ.CREATED_BY IS 'The Oracle username of the person creating this record in the database';</v>
      </c>
      <c r="N8" s="22" t="str">
        <f t="shared" si="18"/>
        <v>COMMENT ON COLUMN CCD_SURVEY_FREQ.LAST_MOD_DATE IS 'The last date on which any of the data in this record was changed';</v>
      </c>
      <c r="O8" s="22" t="str">
        <f t="shared" si="19"/>
        <v>COMMENT ON COLUMN CCD_SURVEY_FREQ.LAST_MOD_BY IS 'The Oracle username of the person making the most recent change to this record';</v>
      </c>
      <c r="P8" s="23" t="str">
        <f t="shared" si="20"/>
        <v>COMMENT ON TABLE CCD_SURVEY_FREQ IS '';</v>
      </c>
      <c r="Q8" s="22" t="str">
        <f t="shared" si="21"/>
        <v>COMMENT ON COLUMN CCD_SURVEY_FREQ.SURVEY_FREQ_ID IS 'Primary Key for the CCD_SURVEY_FREQ table';</v>
      </c>
      <c r="R8" s="23" t="str">
        <f t="shared" si="22"/>
        <v xml:space="preserve">create or replace TRIGGER 
CCD_SURVEY_FREQ_AUTO_BRI 
before insert on CCD_SURVEY_FREQ
for each row
begin
  select CCD_SURVEY_FREQ_SEQ.nextval into :new.SURVEY_FREQ_ID from dual;
end;
/
</v>
      </c>
      <c r="S8" s="23" t="str">
        <f t="shared" si="23"/>
        <v xml:space="preserve">create or replace TRIGGER CCD_SURVEY_FREQ_AUTO_BRI
before insert on CCD_SURVEY_FREQ
for each row
begin
  select CCD_SURVEY_FREQ_SEQ.nextval into :new.SURVEY_FREQ_ID from dual;
  :NEW.CREATE_DATE := SYSDATE;
  :NEW.CREATED_BY := nvl(v('APP_USER'),user);
end;
/
</v>
      </c>
      <c r="T8" s="23" t="str">
        <f t="shared" si="24"/>
        <v xml:space="preserve">CREATE OR REPLACE TRIGGER CCD_SURVEY_FREQ_AUTO_BRU BEFORE
  UPDATE
    ON CCD_SURVEY_FREQ FOR EACH ROW 
    BEGIN 
      :NEW.LAST_MOD_DATE := SYSDATE;
      :NEW.LAST_MOD_BY := nvl(v('APP_USER'),user);
END;
/
</v>
      </c>
      <c r="V8" s="19"/>
      <c r="W8" s="19"/>
      <c r="X8" s="27" t="str">
        <f t="shared" si="12"/>
        <v xml:space="preserve">CREATE TABLE CCD_SURVEY_FREQ 
(
  SURVEY_FREQ_ID NUMBER NOT NULL 
, _CODE VARCHAR2(50) 
, _NAME VARCHAR2(200) NOT NULL 
, _DESC VARCHAR2(500) 
, CONSTRAINT CCD_SURVEY_FREQ_PK PRIMARY KEY 
  (
    SURVEY_FREQ_ID 
  )
  ENABLE 
);
COMMENT ON COLUMN CCD_SURVEY_FREQ.SURVEY_FREQ_ID IS 'Primary key for the  table';
COMMENT ON COLUMN CCD_SURVEY_FREQ._CODE IS 'Code for the given ';
COMMENT ON COLUMN CCD_SURVEY_FREQ._NAME IS 'Name of the given ';
COMMENT ON COLUMN CCD_SURVEY_FREQ._DESC IS 'Description for the given ';
COMMENT ON TABLE CCD_SURVEY_FREQ IS 'Reference Table for storing  information';
ALTER TABLE CCD_SURVEY_FREQ ADD CONSTRAINT CCD_SURVEY_FREQ_U1 UNIQUE 
(
  _CODE 
)
ENABLE;
ALTER TABLE CCD_SURVEY_FREQ ADD CONSTRAINT CCD_SURVEY_FREQ_U2 UNIQUE 
(
  _NAME 
)
ENABLE;
</v>
      </c>
      <c r="Y8" s="27" t="str">
        <f>CONCATENATE("insert into ", A8, " (", W8, "_NAME) SELECT distinct [FIELDNAME] from [TABLENAME] where [FIELDNAME] IS NOT NULL AND [FIELDNAME] &lt;&gt; 'NA';")</f>
        <v>insert into CCD_SURVEY_FREQ (_NAME) SELECT distinct [FIELDNAME] from [TABLENAME] where [FIELDNAME] IS NOT NULL AND [FIELDNAME] &lt;&gt; 'NA';</v>
      </c>
      <c r="Z8" s="16" t="str">
        <f t="shared" si="13"/>
        <v>DROP TRIGGER "bi_CCD_SURVEY_FREQ";</v>
      </c>
      <c r="AA8" s="28" t="str">
        <f t="shared" si="14"/>
        <v xml:space="preserve">--Define the foreign key reference from [TABLENAME] to CCD_SURVEY_FREQ and associate the reference records appropriately
--Populate the foreign key reference on [TABLENAME] to the reference table CCD_SURVEY_FREQ
UPDATE [TABLENAME] SET TEMP_DATA = SURVEY_FREQ_ID, SURVEY_FREQ_ID = NULL;
--modify the existing column
ALTER TABLE [TABLENAME]  
MODIFY (SURVEY_FREQ_ID NUMBER );
--create the foreign key reference index:
CREATE INDEX [INDEXNAME] ON [TABLENAME] (SURVEY_FREQ_ID);
--create the foreign key constraint:
ALTER TABLE [TABLENAME]
ADD CONSTRAINT [FKNAME] FOREIGN KEY
(
  SURVEY_FREQ_ID
)
REFERENCES CCD_SURVEY_FREQ
(
  SURVEY_FREQ_ID
)
ENABLE;
--populate the foreign key field with the reference table relationship:
UPDATE [TABLENAME] SET SURVEY_FREQ_ID = (SELECT SURVEY_FREQ_ID FROM CCD_SURVEY_FREQ WHERE _NAME = [TABLENAME].TEMP_DATA);
</v>
      </c>
    </row>
    <row r="9" spans="1:27" ht="27.75" customHeight="1" x14ac:dyDescent="0.25">
      <c r="A9" s="19" t="s">
        <v>70</v>
      </c>
      <c r="B9" s="16" t="str">
        <f t="shared" si="25"/>
        <v>Yes</v>
      </c>
      <c r="C9" s="19" t="s">
        <v>98</v>
      </c>
      <c r="D9" s="16" t="str">
        <f t="shared" si="26"/>
        <v>Yes</v>
      </c>
      <c r="E9" s="20"/>
      <c r="F9" s="16" t="str">
        <f t="shared" ref="F9" si="28">CONCATENATE(A9, "_SEQ")</f>
        <v>CCD_SURVEY_CATS_SEQ</v>
      </c>
      <c r="G9" s="22" t="str">
        <f t="shared" ref="G9" si="29">CONCATENATE("CREATE SEQUENCE ",F9," INCREMENT BY 1 START WITH 1;")</f>
        <v>CREATE SEQUENCE CCD_SURVEY_CATS_SEQ INCREMENT BY 1 START WITH 1;</v>
      </c>
      <c r="H9" s="22" t="str">
        <f t="shared" ref="H9" si="30">CONCATENATE("ALTER TABLE ", A9, " ADD (CREATE_DATE DATE );")</f>
        <v>ALTER TABLE CCD_SURVEY_CATS ADD (CREATE_DATE DATE );</v>
      </c>
      <c r="I9" s="22" t="str">
        <f t="shared" ref="I9" si="31">CONCATENATE("ALTER TABLE ",A9, " ADD (CREATED_BY VARCHAR2(30) );")</f>
        <v>ALTER TABLE CCD_SURVEY_CATS ADD (CREATED_BY VARCHAR2(30) );</v>
      </c>
      <c r="J9" s="22" t="str">
        <f t="shared" ref="J9" si="32">CONCATENATE("ALTER TABLE ",A9, " ADD (LAST_MOD_DATE DATE );")</f>
        <v>ALTER TABLE CCD_SURVEY_CATS ADD (LAST_MOD_DATE DATE );</v>
      </c>
      <c r="K9" s="22" t="str">
        <f t="shared" ref="K9" si="33">CONCATENATE("ALTER TABLE ", A9, " ADD (LAST_MOD_BY VARCHAR2(30) );")</f>
        <v>ALTER TABLE CCD_SURVEY_CATS ADD (LAST_MOD_BY VARCHAR2(30) );</v>
      </c>
      <c r="L9" s="22" t="str">
        <f t="shared" ref="L9" si="34">CONCATENATE("COMMENT ON COLUMN ",A9, ".CREATE_DATE IS 'The date on which this record was created in the database';")</f>
        <v>COMMENT ON COLUMN CCD_SURVEY_CATS.CREATE_DATE IS 'The date on which this record was created in the database';</v>
      </c>
      <c r="M9" s="22" t="str">
        <f t="shared" ref="M9" si="35">CONCATENATE("COMMENT ON COLUMN ",A9,".CREATED_BY IS 'The Oracle username of the person creating this record in the database';")</f>
        <v>COMMENT ON COLUMN CCD_SURVEY_CATS.CREATED_BY IS 'The Oracle username of the person creating this record in the database';</v>
      </c>
      <c r="N9" s="22" t="str">
        <f t="shared" ref="N9" si="36">CONCATENATE("COMMENT ON COLUMN ", A9, ".LAST_MOD_DATE IS 'The last date on which any of the data in this record was changed';")</f>
        <v>COMMENT ON COLUMN CCD_SURVEY_CATS.LAST_MOD_DATE IS 'The last date on which any of the data in this record was changed';</v>
      </c>
      <c r="O9" s="22" t="str">
        <f t="shared" ref="O9" si="37">CONCATENATE("COMMENT ON COLUMN ", A9, ".LAST_MOD_BY IS 'The Oracle username of the person making the most recent change to this record';")</f>
        <v>COMMENT ON COLUMN CCD_SURVEY_CATS.LAST_MOD_BY IS 'The Oracle username of the person making the most recent change to this record';</v>
      </c>
      <c r="P9" s="23" t="str">
        <f t="shared" ref="P9" si="38">CONCATENATE("COMMENT ON TABLE ", A9, " IS '", SUBSTITUTE(E9, "'", "''"), "';")</f>
        <v>COMMENT ON TABLE CCD_SURVEY_CATS IS '';</v>
      </c>
      <c r="Q9" s="22" t="str">
        <f t="shared" ref="Q9" si="39">CONCATENATE("COMMENT ON COLUMN ", A9, ".", C9, " IS 'Primary Key for the ", A9, " table';")</f>
        <v>COMMENT ON COLUMN CCD_SURVEY_CATS.SURVEY_CAT_ID IS 'Primary Key for the CCD_SURVEY_CATS table';</v>
      </c>
      <c r="R9" s="23" t="str">
        <f t="shared" ref="R9" si="40">CONCATENATE("create or replace TRIGGER 
",A9, "_AUTO_BRI 
before insert on ",A9,"
for each row
begin
  select ",A9,"_SEQ.nextval into :new.",C9," from dual;
end;
/
")</f>
        <v xml:space="preserve">create or replace TRIGGER 
CCD_SURVEY_CATS_AUTO_BRI 
before insert on CCD_SURVEY_CATS
for each row
begin
  select CCD_SURVEY_CATS_SEQ.nextval into :new.SURVEY_CAT_ID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CCD_SURVEY_CATS_AUTO_BRI
before insert on CCD_SURVEY_CATS
for each row
begin
  select CCD_SURVEY_CATS_SEQ.nextval into :new.SURVEY_CAT_ID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CCD_SURVEY_CATS_AUTO_BRU BEFORE
  UPDATE
    ON CCD_SURVEY_CATS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CCD_SURVEY_CATS 
(
  SURVEY_CAT_ID NUMBER NOT NULL 
, _CODE VARCHAR2(50) 
, _NAME VARCHAR2(200) NOT NULL 
, _DESC VARCHAR2(500) 
, CONSTRAINT CCD_SURVEY_CATS_PK PRIMARY KEY 
  (
    SURVEY_CAT_ID 
  )
  ENABLE 
);
COMMENT ON COLUMN CCD_SURVEY_CATS.SURVEY_CAT_ID IS 'Primary key for the  table';
COMMENT ON COLUMN CCD_SURVEY_CATS._CODE IS 'Code for the given ';
COMMENT ON COLUMN CCD_SURVEY_CATS._NAME IS 'Name of the given ';
COMMENT ON COLUMN CCD_SURVEY_CATS._DESC IS 'Description for the given ';
COMMENT ON TABLE CCD_SURVEY_CATS IS 'Reference Table for storing  information';
ALTER TABLE CCD_SURVEY_CATS ADD CONSTRAINT CCD_SURVEY_CATS_U1 UNIQUE 
(
  _CODE 
)
ENABLE;
ALTER TABLE CCD_SURVEY_CATS ADD CONSTRAINT CCD_SURVEY_CATS_U2 UNIQUE 
(
  _NAME 
)
ENABLE;
</v>
      </c>
      <c r="Y9" s="27" t="str">
        <f>CONCATENATE("insert into ", A9, " (", W9, "_NAME) SELECT distinct [FIELDNAME] from [TABLENAME] where [FIELDNAME] IS NOT NULL AND [FIELDNAME] &lt;&gt; 'NA';")</f>
        <v>insert into CCD_SURVEY_CATS (_NAME) SELECT distinct [FIELDNAME] from [TABLENAME] where [FIELDNAME] IS NOT NULL AND [FIELDNAME] &lt;&gt; 'NA';</v>
      </c>
      <c r="Z9" s="16" t="str">
        <f t="shared" ref="Z9" si="44">CONCATENATE("DROP TRIGGER ""bi_", A9, """;")</f>
        <v>DROP TRIGGER "bi_CCD_SURVEY_CATS";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CCD_SURVEY_CATS and associate the reference records appropriately
--Populate the foreign key reference on [TABLENAME] to the reference table CCD_SURVEY_CATS
UPDATE [TABLENAME] SET TEMP_DATA = SURVEY_CAT_ID, SURVEY_CAT_ID = NULL;
--modify the existing column
ALTER TABLE [TABLENAME]  
MODIFY (SURVEY_CAT_ID NUMBER );
--create the foreign key reference index:
CREATE INDEX [INDEXNAME] ON [TABLENAME] (SURVEY_CAT_ID);
--create the foreign key constraint:
ALTER TABLE [TABLENAME]
ADD CONSTRAINT [FKNAME] FOREIGN KEY
(
  SURVEY_CAT_ID
)
REFERENCES CCD_SURVEY_CATS
(
  SURVEY_CAT_ID
)
ENABLE;
--populate the foreign key field with the reference table relationship:
UPDATE [TABLENAME] SET SURVEY_CAT_ID = (SELECT SURVEY_CAT_ID FROM CCD_SURVEY_CATS WHERE _NAME = [TABLENAME].TEMP_DATA);
</v>
      </c>
    </row>
    <row r="10" spans="1:27" ht="27.75" customHeight="1" x14ac:dyDescent="0.25">
      <c r="A10" s="19" t="s">
        <v>71</v>
      </c>
      <c r="B10" s="16" t="str">
        <f t="shared" si="25"/>
        <v>Yes</v>
      </c>
      <c r="C10" s="19" t="s">
        <v>99</v>
      </c>
      <c r="D10" s="16" t="str">
        <f t="shared" si="26"/>
        <v>Yes</v>
      </c>
      <c r="E10" s="19"/>
      <c r="F10" s="16" t="str">
        <f t="shared" si="15"/>
        <v>CCD_SEC_SURVEY_CAT_SEQ</v>
      </c>
      <c r="G10" s="22" t="str">
        <f t="shared" ref="G10:G30" si="46">CONCATENATE("CREATE SEQUENCE ",F10," INCREMENT BY 1 START WITH 1;")</f>
        <v>CREATE SEQUENCE CCD_SEC_SURVEY_CAT_SEQ INCREMENT BY 1 START WITH 1;</v>
      </c>
      <c r="H10" s="22" t="str">
        <f t="shared" ref="H10:H30" si="47">CONCATENATE("ALTER TABLE ", A10, " ADD (CREATE_DATE DATE );")</f>
        <v>ALTER TABLE CCD_SEC_SURVEY_CAT ADD (CREATE_DATE DATE );</v>
      </c>
      <c r="I10" s="22" t="str">
        <f t="shared" ref="I10:I30" si="48">CONCATENATE("ALTER TABLE ",A10, " ADD (CREATED_BY VARCHAR2(30) );")</f>
        <v>ALTER TABLE CCD_SEC_SURVEY_CAT ADD (CREATED_BY VARCHAR2(30) );</v>
      </c>
      <c r="J10" s="22" t="str">
        <f t="shared" ref="J10:J30" si="49">CONCATENATE("ALTER TABLE ",A10, " ADD (LAST_MOD_DATE DATE );")</f>
        <v>ALTER TABLE CCD_SEC_SURVEY_CAT ADD (LAST_MOD_DATE DATE );</v>
      </c>
      <c r="K10" s="22" t="str">
        <f t="shared" ref="K10:K30" si="50">CONCATENATE("ALTER TABLE ", A10, " ADD (LAST_MOD_BY VARCHAR2(30) );")</f>
        <v>ALTER TABLE CCD_SEC_SURVEY_CAT ADD (LAST_MOD_BY VARCHAR2(30) );</v>
      </c>
      <c r="L10" s="22" t="str">
        <f t="shared" ref="L10:L30" si="51">CONCATENATE("COMMENT ON COLUMN ",A10, ".CREATE_DATE IS 'The date on which this record was created in the database';")</f>
        <v>COMMENT ON COLUMN CCD_SEC_SURVEY_CAT.CREATE_DATE IS 'The date on which this record was created in the database';</v>
      </c>
      <c r="M10" s="22" t="str">
        <f t="shared" ref="M10:M30" si="52">CONCATENATE("COMMENT ON COLUMN ",A10,".CREATED_BY IS 'The Oracle username of the person creating this record in the database';")</f>
        <v>COMMENT ON COLUMN CCD_SEC_SURVEY_CAT.CREATED_BY IS 'The Oracle username of the person creating this record in the database';</v>
      </c>
      <c r="N10" s="22" t="str">
        <f t="shared" ref="N10:N30" si="53">CONCATENATE("COMMENT ON COLUMN ", A10, ".LAST_MOD_DATE IS 'The last date on which any of the data in this record was changed';")</f>
        <v>COMMENT ON COLUMN CCD_SEC_SURVEY_CAT.LAST_MOD_DATE IS 'The last date on which any of the data in this record was changed';</v>
      </c>
      <c r="O10" s="22" t="str">
        <f t="shared" ref="O10:O30" si="54">CONCATENATE("COMMENT ON COLUMN ", A10, ".LAST_MOD_BY IS 'The Oracle username of the person making the most recent change to this record';")</f>
        <v>COMMENT ON COLUMN CCD_SEC_SURVEY_CAT.LAST_MOD_BY IS 'The Oracle username of the person making the most recent change to this record';</v>
      </c>
      <c r="P10" s="23" t="str">
        <f t="shared" ref="P10:P30" si="55">CONCATENATE("COMMENT ON TABLE ", A10, " IS '", SUBSTITUTE(E10, "'", "''"), "';")</f>
        <v>COMMENT ON TABLE CCD_SEC_SURVEY_CAT IS '';</v>
      </c>
      <c r="Q10" s="22" t="str">
        <f t="shared" ref="Q10:Q30" si="56">CONCATENATE("COMMENT ON COLUMN ", A10, ".", C10, " IS 'Primary Key for the ", A10, " table';")</f>
        <v>COMMENT ON COLUMN CCD_SEC_SURVEY_CAT.SEC_SURVEY_CAT_ID IS 'Primary Key for the CCD_SEC_SURVEY_CAT table';</v>
      </c>
      <c r="R10" s="23" t="str">
        <f t="shared" ref="R10:R30" si="57">CONCATENATE("create or replace TRIGGER 
",A10, "_AUTO_BRI 
before insert on ",A10,"
for each row
begin
  select ",A10,"_SEQ.nextval into :new.",C10," from dual;
end;
/
")</f>
        <v xml:space="preserve">create or replace TRIGGER 
CCD_SEC_SURVEY_CAT_AUTO_BRI 
before insert on CCD_SEC_SURVEY_CAT
for each row
begin
  select CCD_SEC_SURVEY_CAT_SEQ.nextval into :new.SEC_SURVEY_CAT_ID from dual;
end;
/
</v>
      </c>
      <c r="S10" s="23" t="str">
        <f t="shared" ref="S10:S30" si="58">CONCATENATE("create or replace TRIGGER ",A10, "_AUTO_BRI
before insert on ", A10, "
for each row
begin
  select ", A10, "_SEQ.nextval into :new.", C10, " from dual;
  :NEW.CREATE_DATE := SYSDATE;
  :NEW.CREATED_BY := nvl(v('APP_USER'),user);
end;
/
")</f>
        <v xml:space="preserve">create or replace TRIGGER CCD_SEC_SURVEY_CAT_AUTO_BRI
before insert on CCD_SEC_SURVEY_CAT
for each row
begin
  select CCD_SEC_SURVEY_CAT_SEQ.nextval into :new.SEC_SURVEY_CAT_ID from dual;
  :NEW.CREATE_DATE := SYSDATE;
  :NEW.CREATED_BY := nvl(v('APP_USER'),user);
end;
/
</v>
      </c>
      <c r="T10" s="23" t="str">
        <f t="shared" ref="T10:T30" si="59">CONCATENATE("CREATE OR REPLACE TRIGGER ", A10, "_AUTO_BRU BEFORE
  UPDATE
    ON ", A10, " FOR EACH ROW 
    BEGIN 
      :NEW.LAST_MOD_DATE := SYSDATE;
      :NEW.LAST_MOD_BY := nvl(v('APP_USER'),user);
END;
/
")</f>
        <v xml:space="preserve">CREATE OR REPLACE TRIGGER CCD_SEC_SURVEY_CAT_AUTO_BRU BEFORE
  UPDATE
    ON CCD_SEC_SURVEY_CAT FOR EACH ROW 
    BEGIN 
      :NEW.LAST_MOD_DATE := SYSDATE;
      :NEW.LAST_MOD_BY := nvl(v('APP_USER'),user);
END;
/
</v>
      </c>
      <c r="U10" s="18"/>
      <c r="V10" s="19"/>
      <c r="W10" s="19"/>
      <c r="X10" s="27" t="str">
        <f t="shared" ref="X10:X30" si="60">CONCATENATE("CREATE TABLE ", A10, " 
(
  ", C10, " NUMBER NOT NULL 
, ", W10, "_CODE VARCHAR2(50) 
, ", W10, "_NAME VARCHAR2(200) NOT NULL 
, ", W10, "_DESC VARCHAR2(500) 
, CONSTRAINT ", A10, "_PK PRIMARY KEY 
  (
    ", C10, " 
  )
  ENABLE 
);
COMMENT ON COLUMN ", A10, ".", C10, " IS 'Primary key for the ", V10, " table';
COMMENT ON COLUMN ", A10, ".", W10, "_CODE IS 'Code for the given ", V10, "';
COMMENT ON COLUMN ", A10, ".", W10, "_NAME IS 'Name of the given ", V10, "';
COMMENT ON COLUMN ", A10, ".", W10, "_DESC IS 'Description for the given ", V10, "';
COMMENT ON TABLE ", A10, " IS '", "Reference Table for storing ", V10, " information';
ALTER TABLE ", A10, " ADD CONSTRAINT ", A10, "_U1 UNIQUE 
(
  ", W10, "_CODE 
)
ENABLE;
ALTER TABLE ", A10, " ADD CONSTRAINT ", A10, "_U2 UNIQUE 
(
  ", W10, "_NAME 
)
ENABLE;
")</f>
        <v xml:space="preserve">CREATE TABLE CCD_SEC_SURVEY_CAT 
(
  SEC_SURVEY_CAT_ID NUMBER NOT NULL 
, _CODE VARCHAR2(50) 
, _NAME VARCHAR2(200) NOT NULL 
, _DESC VARCHAR2(500) 
, CONSTRAINT CCD_SEC_SURVEY_CAT_PK PRIMARY KEY 
  (
    SEC_SURVEY_CAT_ID 
  )
  ENABLE 
);
COMMENT ON COLUMN CCD_SEC_SURVEY_CAT.SEC_SURVEY_CAT_ID IS 'Primary key for the  table';
COMMENT ON COLUMN CCD_SEC_SURVEY_CAT._CODE IS 'Code for the given ';
COMMENT ON COLUMN CCD_SEC_SURVEY_CAT._NAME IS 'Name of the given ';
COMMENT ON COLUMN CCD_SEC_SURVEY_CAT._DESC IS 'Description for the given ';
COMMENT ON TABLE CCD_SEC_SURVEY_CAT IS 'Reference Table for storing  information';
ALTER TABLE CCD_SEC_SURVEY_CAT ADD CONSTRAINT CCD_SEC_SURVEY_CAT_U1 UNIQUE 
(
  _CODE 
)
ENABLE;
ALTER TABLE CCD_SEC_SURVEY_CAT ADD CONSTRAINT CCD_SEC_SURVEY_CAT_U2 UNIQUE 
(
  _NAME 
)
ENABLE;
</v>
      </c>
      <c r="Y10" s="27" t="str">
        <f t="shared" ref="Y10:Y30" si="61">CONCATENATE("insert into ", A10, " (", W10, "_NAME) SELECT distinct [FIELDNAME] from [TABLENAME] where [FIELDNAME] IS NOT NULL AND [FIELDNAME] &lt;&gt; 'NA';")</f>
        <v>insert into CCD_SEC_SURVEY_CAT (_NAME) SELECT distinct [FIELDNAME] from [TABLENAME] where [FIELDNAME] IS NOT NULL AND [FIELDNAME] &lt;&gt; 'NA';</v>
      </c>
      <c r="Z10" s="16" t="str">
        <f t="shared" ref="Z10:Z30" si="62">CONCATENATE("DROP TRIGGER ""bi_", A10, """;")</f>
        <v>DROP TRIGGER "bi_CCD_SEC_SURVEY_CAT";</v>
      </c>
      <c r="AA10" s="28" t="str">
        <f t="shared" ref="AA10:AA30" si="63">CONCATENATE("--Define the foreign key reference from [TABLENAME] to ", A10, " and associate the reference records appropriately
--Populate the foreign key reference on [TABLENAME] to the reference table ", A10, "
UPDATE [TABLENAME] SET TEMP_DATA = ", C10, ", ", C10, " = NULL;
--modify the existing column
ALTER TABLE [TABLENAME]  
MODIFY (", C10, " NUMBER );
--create the foreign key reference index:
CREATE INDEX [INDEXNAME] ON [TABLENAME] (", C10, ");
--create the foreign key constraint:
ALTER TABLE [TABLENAME]
ADD CONSTRAINT [FKNAME] FOREIGN KEY
(
  ", C10, "
)
REFERENCES ", A10, "
(
  ", C10, "
)
ENABLE;
--populate the foreign key field with the reference table relationship:
UPDATE [TABLENAME] SET ", C10, " = (SELECT ", C10, " FROM ", A10, " WHERE ", W10, "_NAME = [TABLENAME].TEMP_DATA);
")</f>
        <v xml:space="preserve">--Define the foreign key reference from [TABLENAME] to CCD_SEC_SURVEY_CAT and associate the reference records appropriately
--Populate the foreign key reference on [TABLENAME] to the reference table CCD_SEC_SURVEY_CAT
UPDATE [TABLENAME] SET TEMP_DATA = SEC_SURVEY_CAT_ID, SEC_SURVEY_CAT_ID = NULL;
--modify the existing column
ALTER TABLE [TABLENAME]  
MODIFY (SEC_SURVEY_CAT_ID NUMBER );
--create the foreign key reference index:
CREATE INDEX [INDEXNAME] ON [TABLENAME] (SEC_SURVEY_CAT_ID);
--create the foreign key constraint:
ALTER TABLE [TABLENAME]
ADD CONSTRAINT [FKNAME] FOREIGN KEY
(
  SEC_SURVEY_CAT_ID
)
REFERENCES CCD_SEC_SURVEY_CAT
(
  SEC_SURVEY_CAT_ID
)
ENABLE;
--populate the foreign key field with the reference table relationship:
UPDATE [TABLENAME] SET SEC_SURVEY_CAT_ID = (SELECT SEC_SURVEY_CAT_ID FROM CCD_SEC_SURVEY_CAT WHERE _NAME = [TABLENAME].TEMP_DATA);
</v>
      </c>
    </row>
    <row r="11" spans="1:27" ht="27.75" customHeight="1" x14ac:dyDescent="0.25">
      <c r="A11" s="19" t="s">
        <v>72</v>
      </c>
      <c r="B11" s="16" t="str">
        <f t="shared" si="25"/>
        <v>Yes</v>
      </c>
      <c r="C11" s="19" t="s">
        <v>100</v>
      </c>
      <c r="D11" s="16" t="str">
        <f t="shared" si="26"/>
        <v>Yes</v>
      </c>
      <c r="E11" s="19"/>
      <c r="F11" s="16" t="str">
        <f t="shared" si="15"/>
        <v>CCD_TGT_SPP_ESA_SEQ</v>
      </c>
      <c r="G11" s="22" t="str">
        <f t="shared" si="46"/>
        <v>CREATE SEQUENCE CCD_TGT_SPP_ESA_SEQ INCREMENT BY 1 START WITH 1;</v>
      </c>
      <c r="H11" s="22" t="str">
        <f t="shared" si="47"/>
        <v>ALTER TABLE CCD_TGT_SPP_ESA ADD (CREATE_DATE DATE );</v>
      </c>
      <c r="I11" s="22" t="str">
        <f t="shared" si="48"/>
        <v>ALTER TABLE CCD_TGT_SPP_ESA ADD (CREATED_BY VARCHAR2(30) );</v>
      </c>
      <c r="J11" s="22" t="str">
        <f t="shared" si="49"/>
        <v>ALTER TABLE CCD_TGT_SPP_ESA ADD (LAST_MOD_DATE DATE );</v>
      </c>
      <c r="K11" s="22" t="str">
        <f t="shared" si="50"/>
        <v>ALTER TABLE CCD_TGT_SPP_ESA ADD (LAST_MOD_BY VARCHAR2(30) );</v>
      </c>
      <c r="L11" s="22" t="str">
        <f t="shared" si="51"/>
        <v>COMMENT ON COLUMN CCD_TGT_SPP_ESA.CREATE_DATE IS 'The date on which this record was created in the database';</v>
      </c>
      <c r="M11" s="22" t="str">
        <f t="shared" si="52"/>
        <v>COMMENT ON COLUMN CCD_TGT_SPP_ESA.CREATED_BY IS 'The Oracle username of the person creating this record in the database';</v>
      </c>
      <c r="N11" s="22" t="str">
        <f t="shared" si="53"/>
        <v>COMMENT ON COLUMN CCD_TGT_SPP_ESA.LAST_MOD_DATE IS 'The last date on which any of the data in this record was changed';</v>
      </c>
      <c r="O11" s="22" t="str">
        <f t="shared" si="54"/>
        <v>COMMENT ON COLUMN CCD_TGT_SPP_ESA.LAST_MOD_BY IS 'The Oracle username of the person making the most recent change to this record';</v>
      </c>
      <c r="P11" s="23" t="str">
        <f t="shared" si="55"/>
        <v>COMMENT ON TABLE CCD_TGT_SPP_ESA IS '';</v>
      </c>
      <c r="Q11" s="22" t="str">
        <f t="shared" si="56"/>
        <v>COMMENT ON COLUMN CCD_TGT_SPP_ESA.TGT_SPP_ESA_ID IS 'Primary Key for the CCD_TGT_SPP_ESA table';</v>
      </c>
      <c r="R11" s="23" t="str">
        <f t="shared" si="57"/>
        <v xml:space="preserve">create or replace TRIGGER 
CCD_TGT_SPP_ESA_AUTO_BRI 
before insert on CCD_TGT_SPP_ESA
for each row
begin
  select CCD_TGT_SPP_ESA_SEQ.nextval into :new.TGT_SPP_ESA_ID from dual;
end;
/
</v>
      </c>
      <c r="S11" s="23" t="str">
        <f t="shared" si="58"/>
        <v xml:space="preserve">create or replace TRIGGER CCD_TGT_SPP_ESA_AUTO_BRI
before insert on CCD_TGT_SPP_ESA
for each row
begin
  select CCD_TGT_SPP_ESA_SEQ.nextval into :new.TGT_SPP_ESA_ID from dual;
  :NEW.CREATE_DATE := SYSDATE;
  :NEW.CREATED_BY := nvl(v('APP_USER'),user);
end;
/
</v>
      </c>
      <c r="T11" s="23" t="str">
        <f t="shared" si="59"/>
        <v xml:space="preserve">CREATE OR REPLACE TRIGGER CCD_TGT_SPP_ESA_AUTO_BRU BEFORE
  UPDATE
    ON CCD_TGT_SPP_ESA FOR EACH ROW 
    BEGIN 
      :NEW.LAST_MOD_DATE := SYSDATE;
      :NEW.LAST_MOD_BY := nvl(v('APP_USER'),user);
END;
/
</v>
      </c>
      <c r="U11" s="18"/>
      <c r="V11" s="19"/>
      <c r="W11" s="19"/>
      <c r="X11" s="27" t="str">
        <f t="shared" si="60"/>
        <v xml:space="preserve">CREATE TABLE CCD_TGT_SPP_ESA 
(
  TGT_SPP_ESA_ID NUMBER NOT NULL 
, _CODE VARCHAR2(50) 
, _NAME VARCHAR2(200) NOT NULL 
, _DESC VARCHAR2(500) 
, CONSTRAINT CCD_TGT_SPP_ESA_PK PRIMARY KEY 
  (
    TGT_SPP_ESA_ID 
  )
  ENABLE 
);
COMMENT ON COLUMN CCD_TGT_SPP_ESA.TGT_SPP_ESA_ID IS 'Primary key for the  table';
COMMENT ON COLUMN CCD_TGT_SPP_ESA._CODE IS 'Code for the given ';
COMMENT ON COLUMN CCD_TGT_SPP_ESA._NAME IS 'Name of the given ';
COMMENT ON COLUMN CCD_TGT_SPP_ESA._DESC IS 'Description for the given ';
COMMENT ON TABLE CCD_TGT_SPP_ESA IS 'Reference Table for storing  information';
ALTER TABLE CCD_TGT_SPP_ESA ADD CONSTRAINT CCD_TGT_SPP_ESA_U1 UNIQUE 
(
  _CODE 
)
ENABLE;
ALTER TABLE CCD_TGT_SPP_ESA ADD CONSTRAINT CCD_TGT_SPP_ESA_U2 UNIQUE 
(
  _NAME 
)
ENABLE;
</v>
      </c>
      <c r="Y11" s="27" t="str">
        <f t="shared" si="61"/>
        <v>insert into CCD_TGT_SPP_ESA (_NAME) SELECT distinct [FIELDNAME] from [TABLENAME] where [FIELDNAME] IS NOT NULL AND [FIELDNAME] &lt;&gt; 'NA';</v>
      </c>
      <c r="Z11" s="16" t="str">
        <f t="shared" si="62"/>
        <v>DROP TRIGGER "bi_CCD_TGT_SPP_ESA";</v>
      </c>
      <c r="AA11" s="28" t="str">
        <f t="shared" si="63"/>
        <v xml:space="preserve">--Define the foreign key reference from [TABLENAME] to CCD_TGT_SPP_ESA and associate the reference records appropriately
--Populate the foreign key reference on [TABLENAME] to the reference table CCD_TGT_SPP_ESA
UPDATE [TABLENAME] SET TEMP_DATA = TGT_SPP_ESA_ID, TGT_SPP_ESA_ID = NULL;
--modify the existing column
ALTER TABLE [TABLENAME]  
MODIFY (TGT_SPP_ESA_ID NUMBER );
--create the foreign key reference index:
CREATE INDEX [INDEXNAME] ON [TABLENAME] (TGT_SPP_ESA_ID);
--create the foreign key constraint:
ALTER TABLE [TABLENAME]
ADD CONSTRAINT [FKNAME] FOREIGN KEY
(
  TGT_SPP_ESA_ID
)
REFERENCES CCD_TGT_SPP_ESA
(
  TGT_SPP_ESA_ID
)
ENABLE;
--populate the foreign key field with the reference table relationship:
UPDATE [TABLENAME] SET TGT_SPP_ESA_ID = (SELECT TGT_SPP_ESA_ID FROM CCD_TGT_SPP_ESA WHERE _NAME = [TABLENAME].TEMP_DATA);
</v>
      </c>
    </row>
    <row r="12" spans="1:27" ht="27.75" customHeight="1" x14ac:dyDescent="0.25">
      <c r="A12" s="19" t="s">
        <v>73</v>
      </c>
      <c r="B12" s="16" t="str">
        <f t="shared" si="25"/>
        <v>Yes</v>
      </c>
      <c r="C12" s="19" t="s">
        <v>101</v>
      </c>
      <c r="D12" s="16" t="str">
        <f t="shared" si="26"/>
        <v>Yes</v>
      </c>
      <c r="E12" s="19"/>
      <c r="F12" s="16" t="str">
        <f t="shared" si="15"/>
        <v>CCD_TGT_SPP_MMPA_SEQ</v>
      </c>
      <c r="G12" s="22" t="str">
        <f t="shared" si="46"/>
        <v>CREATE SEQUENCE CCD_TGT_SPP_MMPA_SEQ INCREMENT BY 1 START WITH 1;</v>
      </c>
      <c r="H12" s="22" t="str">
        <f t="shared" si="47"/>
        <v>ALTER TABLE CCD_TGT_SPP_MMPA ADD (CREATE_DATE DATE );</v>
      </c>
      <c r="I12" s="22" t="str">
        <f t="shared" si="48"/>
        <v>ALTER TABLE CCD_TGT_SPP_MMPA ADD (CREATED_BY VARCHAR2(30) );</v>
      </c>
      <c r="J12" s="22" t="str">
        <f t="shared" si="49"/>
        <v>ALTER TABLE CCD_TGT_SPP_MMPA ADD (LAST_MOD_DATE DATE );</v>
      </c>
      <c r="K12" s="22" t="str">
        <f t="shared" si="50"/>
        <v>ALTER TABLE CCD_TGT_SPP_MMPA ADD (LAST_MOD_BY VARCHAR2(30) );</v>
      </c>
      <c r="L12" s="22" t="str">
        <f t="shared" si="51"/>
        <v>COMMENT ON COLUMN CCD_TGT_SPP_MMPA.CREATE_DATE IS 'The date on which this record was created in the database';</v>
      </c>
      <c r="M12" s="22" t="str">
        <f t="shared" si="52"/>
        <v>COMMENT ON COLUMN CCD_TGT_SPP_MMPA.CREATED_BY IS 'The Oracle username of the person creating this record in the database';</v>
      </c>
      <c r="N12" s="22" t="str">
        <f t="shared" si="53"/>
        <v>COMMENT ON COLUMN CCD_TGT_SPP_MMPA.LAST_MOD_DATE IS 'The last date on which any of the data in this record was changed';</v>
      </c>
      <c r="O12" s="22" t="str">
        <f t="shared" si="54"/>
        <v>COMMENT ON COLUMN CCD_TGT_SPP_MMPA.LAST_MOD_BY IS 'The Oracle username of the person making the most recent change to this record';</v>
      </c>
      <c r="P12" s="23" t="str">
        <f t="shared" si="55"/>
        <v>COMMENT ON TABLE CCD_TGT_SPP_MMPA IS '';</v>
      </c>
      <c r="Q12" s="22" t="str">
        <f t="shared" si="56"/>
        <v>COMMENT ON COLUMN CCD_TGT_SPP_MMPA.TGT_SPP_MMPA_ID IS 'Primary Key for the CCD_TGT_SPP_MMPA table';</v>
      </c>
      <c r="R12" s="23" t="str">
        <f t="shared" si="57"/>
        <v xml:space="preserve">create or replace TRIGGER 
CCD_TGT_SPP_MMPA_AUTO_BRI 
before insert on CCD_TGT_SPP_MMPA
for each row
begin
  select CCD_TGT_SPP_MMPA_SEQ.nextval into :new.TGT_SPP_MMPA_ID from dual;
end;
/
</v>
      </c>
      <c r="S12" s="23" t="str">
        <f t="shared" si="58"/>
        <v xml:space="preserve">create or replace TRIGGER CCD_TGT_SPP_MMPA_AUTO_BRI
before insert on CCD_TGT_SPP_MMPA
for each row
begin
  select CCD_TGT_SPP_MMPA_SEQ.nextval into :new.TGT_SPP_MMPA_ID from dual;
  :NEW.CREATE_DATE := SYSDATE;
  :NEW.CREATED_BY := nvl(v('APP_USER'),user);
end;
/
</v>
      </c>
      <c r="T12" s="23" t="str">
        <f t="shared" si="59"/>
        <v xml:space="preserve">CREATE OR REPLACE TRIGGER CCD_TGT_SPP_MMPA_AUTO_BRU BEFORE
  UPDATE
    ON CCD_TGT_SPP_MMPA FOR EACH ROW 
    BEGIN 
      :NEW.LAST_MOD_DATE := SYSDATE;
      :NEW.LAST_MOD_BY := nvl(v('APP_USER'),user);
END;
/
</v>
      </c>
      <c r="U12" s="18"/>
      <c r="V12" s="19"/>
      <c r="W12" s="19"/>
      <c r="X12" s="27" t="str">
        <f t="shared" si="60"/>
        <v xml:space="preserve">CREATE TABLE CCD_TGT_SPP_MMPA 
(
  TGT_SPP_MMPA_ID NUMBER NOT NULL 
, _CODE VARCHAR2(50) 
, _NAME VARCHAR2(200) NOT NULL 
, _DESC VARCHAR2(500) 
, CONSTRAINT CCD_TGT_SPP_MMPA_PK PRIMARY KEY 
  (
    TGT_SPP_MMPA_ID 
  )
  ENABLE 
);
COMMENT ON COLUMN CCD_TGT_SPP_MMPA.TGT_SPP_MMPA_ID IS 'Primary key for the  table';
COMMENT ON COLUMN CCD_TGT_SPP_MMPA._CODE IS 'Code for the given ';
COMMENT ON COLUMN CCD_TGT_SPP_MMPA._NAME IS 'Name of the given ';
COMMENT ON COLUMN CCD_TGT_SPP_MMPA._DESC IS 'Description for the given ';
COMMENT ON TABLE CCD_TGT_SPP_MMPA IS 'Reference Table for storing  information';
ALTER TABLE CCD_TGT_SPP_MMPA ADD CONSTRAINT CCD_TGT_SPP_MMPA_U1 UNIQUE 
(
  _CODE 
)
ENABLE;
ALTER TABLE CCD_TGT_SPP_MMPA ADD CONSTRAINT CCD_TGT_SPP_MMPA_U2 UNIQUE 
(
  _NAME 
)
ENABLE;
</v>
      </c>
      <c r="Y12" s="27" t="str">
        <f t="shared" si="61"/>
        <v>insert into CCD_TGT_SPP_MMPA (_NAME) SELECT distinct [FIELDNAME] from [TABLENAME] where [FIELDNAME] IS NOT NULL AND [FIELDNAME] &lt;&gt; 'NA';</v>
      </c>
      <c r="Z12" s="16" t="str">
        <f t="shared" si="62"/>
        <v>DROP TRIGGER "bi_CCD_TGT_SPP_MMPA";</v>
      </c>
      <c r="AA12" s="28" t="str">
        <f t="shared" si="63"/>
        <v xml:space="preserve">--Define the foreign key reference from [TABLENAME] to CCD_TGT_SPP_MMPA and associate the reference records appropriately
--Populate the foreign key reference on [TABLENAME] to the reference table CCD_TGT_SPP_MMPA
UPDATE [TABLENAME] SET TEMP_DATA = TGT_SPP_MMPA_ID, TGT_SPP_MMPA_ID = NULL;
--modify the existing column
ALTER TABLE [TABLENAME]  
MODIFY (TGT_SPP_MMPA_ID NUMBER );
--create the foreign key reference index:
CREATE INDEX [INDEXNAME] ON [TABLENAME] (TGT_SPP_MMPA_ID);
--create the foreign key constraint:
ALTER TABLE [TABLENAME]
ADD CONSTRAINT [FKNAME] FOREIGN KEY
(
  TGT_SPP_MMPA_ID
)
REFERENCES CCD_TGT_SPP_MMPA
(
  TGT_SPP_MMPA_ID
)
ENABLE;
--populate the foreign key field with the reference table relationship:
UPDATE [TABLENAME] SET TGT_SPP_MMPA_ID = (SELECT TGT_SPP_MMPA_ID FROM CCD_TGT_SPP_MMPA WHERE _NAME = [TABLENAME].TEMP_DATA);
</v>
      </c>
    </row>
    <row r="13" spans="1:27" ht="27.75" customHeight="1" x14ac:dyDescent="0.25">
      <c r="A13" s="19" t="s">
        <v>74</v>
      </c>
      <c r="B13" s="16" t="str">
        <f t="shared" si="25"/>
        <v>Yes</v>
      </c>
      <c r="C13" s="19" t="s">
        <v>102</v>
      </c>
      <c r="D13" s="16" t="str">
        <f t="shared" si="26"/>
        <v>Yes</v>
      </c>
      <c r="E13" s="19"/>
      <c r="F13" s="16" t="str">
        <f t="shared" si="15"/>
        <v>CCD_TGT_SPP_FSSI_SEQ</v>
      </c>
      <c r="G13" s="22" t="str">
        <f t="shared" si="46"/>
        <v>CREATE SEQUENCE CCD_TGT_SPP_FSSI_SEQ INCREMENT BY 1 START WITH 1;</v>
      </c>
      <c r="H13" s="22" t="str">
        <f t="shared" si="47"/>
        <v>ALTER TABLE CCD_TGT_SPP_FSSI ADD (CREATE_DATE DATE );</v>
      </c>
      <c r="I13" s="22" t="str">
        <f t="shared" si="48"/>
        <v>ALTER TABLE CCD_TGT_SPP_FSSI ADD (CREATED_BY VARCHAR2(30) );</v>
      </c>
      <c r="J13" s="22" t="str">
        <f t="shared" si="49"/>
        <v>ALTER TABLE CCD_TGT_SPP_FSSI ADD (LAST_MOD_DATE DATE );</v>
      </c>
      <c r="K13" s="22" t="str">
        <f t="shared" si="50"/>
        <v>ALTER TABLE CCD_TGT_SPP_FSSI ADD (LAST_MOD_BY VARCHAR2(30) );</v>
      </c>
      <c r="L13" s="22" t="str">
        <f t="shared" si="51"/>
        <v>COMMENT ON COLUMN CCD_TGT_SPP_FSSI.CREATE_DATE IS 'The date on which this record was created in the database';</v>
      </c>
      <c r="M13" s="22" t="str">
        <f t="shared" si="52"/>
        <v>COMMENT ON COLUMN CCD_TGT_SPP_FSSI.CREATED_BY IS 'The Oracle username of the person creating this record in the database';</v>
      </c>
      <c r="N13" s="22" t="str">
        <f t="shared" si="53"/>
        <v>COMMENT ON COLUMN CCD_TGT_SPP_FSSI.LAST_MOD_DATE IS 'The last date on which any of the data in this record was changed';</v>
      </c>
      <c r="O13" s="22" t="str">
        <f t="shared" si="54"/>
        <v>COMMENT ON COLUMN CCD_TGT_SPP_FSSI.LAST_MOD_BY IS 'The Oracle username of the person making the most recent change to this record';</v>
      </c>
      <c r="P13" s="23" t="str">
        <f t="shared" si="55"/>
        <v>COMMENT ON TABLE CCD_TGT_SPP_FSSI IS '';</v>
      </c>
      <c r="Q13" s="22" t="str">
        <f t="shared" si="56"/>
        <v>COMMENT ON COLUMN CCD_TGT_SPP_FSSI.TGT_SPP_FSSI_ID IS 'Primary Key for the CCD_TGT_SPP_FSSI table';</v>
      </c>
      <c r="R13" s="23" t="str">
        <f t="shared" si="57"/>
        <v xml:space="preserve">create or replace TRIGGER 
CCD_TGT_SPP_FSSI_AUTO_BRI 
before insert on CCD_TGT_SPP_FSSI
for each row
begin
  select CCD_TGT_SPP_FSSI_SEQ.nextval into :new.TGT_SPP_FSSI_ID from dual;
end;
/
</v>
      </c>
      <c r="S13" s="23" t="str">
        <f t="shared" si="58"/>
        <v xml:space="preserve">create or replace TRIGGER CCD_TGT_SPP_FSSI_AUTO_BRI
before insert on CCD_TGT_SPP_FSSI
for each row
begin
  select CCD_TGT_SPP_FSSI_SEQ.nextval into :new.TGT_SPP_FSSI_ID from dual;
  :NEW.CREATE_DATE := SYSDATE;
  :NEW.CREATED_BY := nvl(v('APP_USER'),user);
end;
/
</v>
      </c>
      <c r="T13" s="23" t="str">
        <f t="shared" si="59"/>
        <v xml:space="preserve">CREATE OR REPLACE TRIGGER CCD_TGT_SPP_FSSI_AUTO_BRU BEFORE
  UPDATE
    ON CCD_TGT_SPP_FSSI FOR EACH ROW 
    BEGIN 
      :NEW.LAST_MOD_DATE := SYSDATE;
      :NEW.LAST_MOD_BY := nvl(v('APP_USER'),user);
END;
/
</v>
      </c>
      <c r="U13" s="18"/>
      <c r="V13" s="19"/>
      <c r="W13" s="19"/>
      <c r="X13" s="27" t="str">
        <f t="shared" si="60"/>
        <v xml:space="preserve">CREATE TABLE CCD_TGT_SPP_FSSI 
(
  TGT_SPP_FSSI_ID NUMBER NOT NULL 
, _CODE VARCHAR2(50) 
, _NAME VARCHAR2(200) NOT NULL 
, _DESC VARCHAR2(500) 
, CONSTRAINT CCD_TGT_SPP_FSSI_PK PRIMARY KEY 
  (
    TGT_SPP_FSSI_ID 
  )
  ENABLE 
);
COMMENT ON COLUMN CCD_TGT_SPP_FSSI.TGT_SPP_FSSI_ID IS 'Primary key for the  table';
COMMENT ON COLUMN CCD_TGT_SPP_FSSI._CODE IS 'Code for the given ';
COMMENT ON COLUMN CCD_TGT_SPP_FSSI._NAME IS 'Name of the given ';
COMMENT ON COLUMN CCD_TGT_SPP_FSSI._DESC IS 'Description for the given ';
COMMENT ON TABLE CCD_TGT_SPP_FSSI IS 'Reference Table for storing  information';
ALTER TABLE CCD_TGT_SPP_FSSI ADD CONSTRAINT CCD_TGT_SPP_FSSI_U1 UNIQUE 
(
  _CODE 
)
ENABLE;
ALTER TABLE CCD_TGT_SPP_FSSI ADD CONSTRAINT CCD_TGT_SPP_FSSI_U2 UNIQUE 
(
  _NAME 
)
ENABLE;
</v>
      </c>
      <c r="Y13" s="27" t="str">
        <f t="shared" si="61"/>
        <v>insert into CCD_TGT_SPP_FSSI (_NAME) SELECT distinct [FIELDNAME] from [TABLENAME] where [FIELDNAME] IS NOT NULL AND [FIELDNAME] &lt;&gt; 'NA';</v>
      </c>
      <c r="Z13" s="16" t="str">
        <f t="shared" si="62"/>
        <v>DROP TRIGGER "bi_CCD_TGT_SPP_FSSI";</v>
      </c>
      <c r="AA13" s="28" t="str">
        <f t="shared" si="63"/>
        <v xml:space="preserve">--Define the foreign key reference from [TABLENAME] to CCD_TGT_SPP_FSSI and associate the reference records appropriately
--Populate the foreign key reference on [TABLENAME] to the reference table CCD_TGT_SPP_FSSI
UPDATE [TABLENAME] SET TEMP_DATA = TGT_SPP_FSSI_ID, TGT_SPP_FSSI_ID = NULL;
--modify the existing column
ALTER TABLE [TABLENAME]  
MODIFY (TGT_SPP_FSSI_ID NUMBER );
--create the foreign key reference index:
CREATE INDEX [INDEXNAME] ON [TABLENAME] (TGT_SPP_FSSI_ID);
--create the foreign key constraint:
ALTER TABLE [TABLENAME]
ADD CONSTRAINT [FKNAME] FOREIGN KEY
(
  TGT_SPP_FSSI_ID
)
REFERENCES CCD_TGT_SPP_FSSI
(
  TGT_SPP_FSSI_ID
)
ENABLE;
--populate the foreign key field with the reference table relationship:
UPDATE [TABLENAME] SET TGT_SPP_FSSI_ID = (SELECT TGT_SPP_FSSI_ID FROM CCD_TGT_SPP_FSSI WHERE _NAME = [TABLENAME].TEMP_DATA);
</v>
      </c>
    </row>
    <row r="14" spans="1:27" ht="27.75" customHeight="1" x14ac:dyDescent="0.25">
      <c r="A14" s="19" t="s">
        <v>75</v>
      </c>
      <c r="B14" s="16" t="str">
        <f t="shared" si="25"/>
        <v>Yes</v>
      </c>
      <c r="C14" s="19" t="s">
        <v>103</v>
      </c>
      <c r="D14" s="16" t="str">
        <f t="shared" si="26"/>
        <v>Yes</v>
      </c>
      <c r="E14" s="19"/>
      <c r="F14" s="16" t="str">
        <f t="shared" si="15"/>
        <v>CCD_TGT_SPP_OTHER_SEQ</v>
      </c>
      <c r="G14" s="22" t="str">
        <f t="shared" si="46"/>
        <v>CREATE SEQUENCE CCD_TGT_SPP_OTHER_SEQ INCREMENT BY 1 START WITH 1;</v>
      </c>
      <c r="H14" s="22" t="str">
        <f t="shared" si="47"/>
        <v>ALTER TABLE CCD_TGT_SPP_OTHER ADD (CREATE_DATE DATE );</v>
      </c>
      <c r="I14" s="22" t="str">
        <f t="shared" si="48"/>
        <v>ALTER TABLE CCD_TGT_SPP_OTHER ADD (CREATED_BY VARCHAR2(30) );</v>
      </c>
      <c r="J14" s="22" t="str">
        <f t="shared" si="49"/>
        <v>ALTER TABLE CCD_TGT_SPP_OTHER ADD (LAST_MOD_DATE DATE );</v>
      </c>
      <c r="K14" s="22" t="str">
        <f t="shared" si="50"/>
        <v>ALTER TABLE CCD_TGT_SPP_OTHER ADD (LAST_MOD_BY VARCHAR2(30) );</v>
      </c>
      <c r="L14" s="22" t="str">
        <f t="shared" si="51"/>
        <v>COMMENT ON COLUMN CCD_TGT_SPP_OTHER.CREATE_DATE IS 'The date on which this record was created in the database';</v>
      </c>
      <c r="M14" s="22" t="str">
        <f t="shared" si="52"/>
        <v>COMMENT ON COLUMN CCD_TGT_SPP_OTHER.CREATED_BY IS 'The Oracle username of the person creating this record in the database';</v>
      </c>
      <c r="N14" s="22" t="str">
        <f t="shared" si="53"/>
        <v>COMMENT ON COLUMN CCD_TGT_SPP_OTHER.LAST_MOD_DATE IS 'The last date on which any of the data in this record was changed';</v>
      </c>
      <c r="O14" s="22" t="str">
        <f t="shared" si="54"/>
        <v>COMMENT ON COLUMN CCD_TGT_SPP_OTHER.LAST_MOD_BY IS 'The Oracle username of the person making the most recent change to this record';</v>
      </c>
      <c r="P14" s="23" t="str">
        <f t="shared" si="55"/>
        <v>COMMENT ON TABLE CCD_TGT_SPP_OTHER IS '';</v>
      </c>
      <c r="Q14" s="22" t="str">
        <f t="shared" si="56"/>
        <v>COMMENT ON COLUMN CCD_TGT_SPP_OTHER.TGT_SPP_OTHER_ID IS 'Primary Key for the CCD_TGT_SPP_OTHER table';</v>
      </c>
      <c r="R14" s="23" t="str">
        <f t="shared" si="57"/>
        <v xml:space="preserve">create or replace TRIGGER 
CCD_TGT_SPP_OTHER_AUTO_BRI 
before insert on CCD_TGT_SPP_OTHER
for each row
begin
  select CCD_TGT_SPP_OTHER_SEQ.nextval into :new.TGT_SPP_OTHER_ID from dual;
end;
/
</v>
      </c>
      <c r="S14" s="23" t="str">
        <f t="shared" si="58"/>
        <v xml:space="preserve">create or replace TRIGGER CCD_TGT_SPP_OTHER_AUTO_BRI
before insert on CCD_TGT_SPP_OTHER
for each row
begin
  select CCD_TGT_SPP_OTHER_SEQ.nextval into :new.TGT_SPP_OTHER_ID from dual;
  :NEW.CREATE_DATE := SYSDATE;
  :NEW.CREATED_BY := nvl(v('APP_USER'),user);
end;
/
</v>
      </c>
      <c r="T14" s="23" t="str">
        <f t="shared" si="59"/>
        <v xml:space="preserve">CREATE OR REPLACE TRIGGER CCD_TGT_SPP_OTHER_AUTO_BRU BEFORE
  UPDATE
    ON CCD_TGT_SPP_OTHER FOR EACH ROW 
    BEGIN 
      :NEW.LAST_MOD_DATE := SYSDATE;
      :NEW.LAST_MOD_BY := nvl(v('APP_USER'),user);
END;
/
</v>
      </c>
      <c r="U14" s="18"/>
      <c r="V14" s="19"/>
      <c r="W14" s="19"/>
      <c r="X14" s="27" t="str">
        <f t="shared" si="60"/>
        <v xml:space="preserve">CREATE TABLE CCD_TGT_SPP_OTHER 
(
  TGT_SPP_OTHER_ID NUMBER NOT NULL 
, _CODE VARCHAR2(50) 
, _NAME VARCHAR2(200) NOT NULL 
, _DESC VARCHAR2(500) 
, CONSTRAINT CCD_TGT_SPP_OTHER_PK PRIMARY KEY 
  (
    TGT_SPP_OTHER_ID 
  )
  ENABLE 
);
COMMENT ON COLUMN CCD_TGT_SPP_OTHER.TGT_SPP_OTHER_ID IS 'Primary key for the  table';
COMMENT ON COLUMN CCD_TGT_SPP_OTHER._CODE IS 'Code for the given ';
COMMENT ON COLUMN CCD_TGT_SPP_OTHER._NAME IS 'Name of the given ';
COMMENT ON COLUMN CCD_TGT_SPP_OTHER._DESC IS 'Description for the given ';
COMMENT ON TABLE CCD_TGT_SPP_OTHER IS 'Reference Table for storing  information';
ALTER TABLE CCD_TGT_SPP_OTHER ADD CONSTRAINT CCD_TGT_SPP_OTHER_U1 UNIQUE 
(
  _CODE 
)
ENABLE;
ALTER TABLE CCD_TGT_SPP_OTHER ADD CONSTRAINT CCD_TGT_SPP_OTHER_U2 UNIQUE 
(
  _NAME 
)
ENABLE;
</v>
      </c>
      <c r="Y14" s="27" t="str">
        <f t="shared" si="61"/>
        <v>insert into CCD_TGT_SPP_OTHER (_NAME) SELECT distinct [FIELDNAME] from [TABLENAME] where [FIELDNAME] IS NOT NULL AND [FIELDNAME] &lt;&gt; 'NA';</v>
      </c>
      <c r="Z14" s="16" t="str">
        <f t="shared" si="62"/>
        <v>DROP TRIGGER "bi_CCD_TGT_SPP_OTHER";</v>
      </c>
      <c r="AA14" s="28" t="str">
        <f t="shared" si="63"/>
        <v xml:space="preserve">--Define the foreign key reference from [TABLENAME] to CCD_TGT_SPP_OTHER and associate the reference records appropriately
--Populate the foreign key reference on [TABLENAME] to the reference table CCD_TGT_SPP_OTHER
UPDATE [TABLENAME] SET TEMP_DATA = TGT_SPP_OTHER_ID, TGT_SPP_OTHER_ID = NULL;
--modify the existing column
ALTER TABLE [TABLENAME]  
MODIFY (TGT_SPP_OTHER_ID NUMBER );
--create the foreign key reference index:
CREATE INDEX [INDEXNAME] ON [TABLENAME] (TGT_SPP_OTHER_ID);
--create the foreign key constraint:
ALTER TABLE [TABLENAME]
ADD CONSTRAINT [FKNAME] FOREIGN KEY
(
  TGT_SPP_OTHER_ID
)
REFERENCES CCD_TGT_SPP_OTHER
(
  TGT_SPP_OTHER_ID
)
ENABLE;
--populate the foreign key field with the reference table relationship:
UPDATE [TABLENAME] SET TGT_SPP_OTHER_ID = (SELECT TGT_SPP_OTHER_ID FROM CCD_TGT_SPP_OTHER WHERE _NAME = [TABLENAME].TEMP_DATA);
</v>
      </c>
    </row>
    <row r="15" spans="1:27" ht="27.75" customHeight="1" x14ac:dyDescent="0.25">
      <c r="A15" s="19" t="s">
        <v>76</v>
      </c>
      <c r="B15" s="16" t="str">
        <f t="shared" si="25"/>
        <v>Yes</v>
      </c>
      <c r="C15" s="19" t="s">
        <v>104</v>
      </c>
      <c r="D15" s="16" t="str">
        <f t="shared" si="26"/>
        <v>Yes</v>
      </c>
      <c r="E15" s="19"/>
      <c r="F15" s="16" t="str">
        <f t="shared" si="15"/>
        <v>CCD_FISC_YEARS_SEQ</v>
      </c>
      <c r="G15" s="22" t="str">
        <f t="shared" si="46"/>
        <v>CREATE SEQUENCE CCD_FISC_YEARS_SEQ INCREMENT BY 1 START WITH 1;</v>
      </c>
      <c r="H15" s="22" t="str">
        <f t="shared" si="47"/>
        <v>ALTER TABLE CCD_FISC_YEARS ADD (CREATE_DATE DATE );</v>
      </c>
      <c r="I15" s="22" t="str">
        <f t="shared" si="48"/>
        <v>ALTER TABLE CCD_FISC_YEARS ADD (CREATED_BY VARCHAR2(30) );</v>
      </c>
      <c r="J15" s="22" t="str">
        <f t="shared" si="49"/>
        <v>ALTER TABLE CCD_FISC_YEARS ADD (LAST_MOD_DATE DATE );</v>
      </c>
      <c r="K15" s="22" t="str">
        <f t="shared" si="50"/>
        <v>ALTER TABLE CCD_FISC_YEARS ADD (LAST_MOD_BY VARCHAR2(30) );</v>
      </c>
      <c r="L15" s="22" t="str">
        <f t="shared" si="51"/>
        <v>COMMENT ON COLUMN CCD_FISC_YEARS.CREATE_DATE IS 'The date on which this record was created in the database';</v>
      </c>
      <c r="M15" s="22" t="str">
        <f t="shared" si="52"/>
        <v>COMMENT ON COLUMN CCD_FISC_YEARS.CREATED_BY IS 'The Oracle username of the person creating this record in the database';</v>
      </c>
      <c r="N15" s="22" t="str">
        <f t="shared" si="53"/>
        <v>COMMENT ON COLUMN CCD_FISC_YEARS.LAST_MOD_DATE IS 'The last date on which any of the data in this record was changed';</v>
      </c>
      <c r="O15" s="22" t="str">
        <f t="shared" si="54"/>
        <v>COMMENT ON COLUMN CCD_FISC_YEARS.LAST_MOD_BY IS 'The Oracle username of the person making the most recent change to this record';</v>
      </c>
      <c r="P15" s="23" t="str">
        <f t="shared" si="55"/>
        <v>COMMENT ON TABLE CCD_FISC_YEARS IS '';</v>
      </c>
      <c r="Q15" s="22" t="str">
        <f t="shared" si="56"/>
        <v>COMMENT ON COLUMN CCD_FISC_YEARS.FISC_YEAR_ID IS 'Primary Key for the CCD_FISC_YEARS table';</v>
      </c>
      <c r="R15" s="23" t="str">
        <f t="shared" si="57"/>
        <v xml:space="preserve">create or replace TRIGGER 
CCD_FISC_YEARS_AUTO_BRI 
before insert on CCD_FISC_YEARS
for each row
begin
  select CCD_FISC_YEARS_SEQ.nextval into :new.FISC_YEAR_ID from dual;
end;
/
</v>
      </c>
      <c r="S15" s="23" t="str">
        <f t="shared" si="58"/>
        <v xml:space="preserve">create or replace TRIGGER CCD_FISC_YEARS_AUTO_BRI
before insert on CCD_FISC_YEARS
for each row
begin
  select CCD_FISC_YEARS_SEQ.nextval into :new.FISC_YEAR_ID from dual;
  :NEW.CREATE_DATE := SYSDATE;
  :NEW.CREATED_BY := nvl(v('APP_USER'),user);
end;
/
</v>
      </c>
      <c r="T15" s="23" t="str">
        <f t="shared" si="59"/>
        <v xml:space="preserve">CREATE OR REPLACE TRIGGER CCD_FISC_YEARS_AUTO_BRU BEFORE
  UPDATE
    ON CCD_FISC_YEARS FOR EACH ROW 
    BEGIN 
      :NEW.LAST_MOD_DATE := SYSDATE;
      :NEW.LAST_MOD_BY := nvl(v('APP_USER'),user);
END;
/
</v>
      </c>
      <c r="U15" s="18"/>
      <c r="V15" s="19"/>
      <c r="W15" s="19"/>
      <c r="X15" s="27" t="str">
        <f t="shared" si="60"/>
        <v xml:space="preserve">CREATE TABLE CCD_FISC_YEARS 
(
  FISC_YEAR_ID NUMBER NOT NULL 
, _CODE VARCHAR2(50) 
, _NAME VARCHAR2(200) NOT NULL 
, _DESC VARCHAR2(500) 
, CONSTRAINT CCD_FISC_YEARS_PK PRIMARY KEY 
  (
    FISC_YEAR_ID 
  )
  ENABLE 
);
COMMENT ON COLUMN CCD_FISC_YEARS.FISC_YEAR_ID IS 'Primary key for the  table';
COMMENT ON COLUMN CCD_FISC_YEARS._CODE IS 'Code for the given ';
COMMENT ON COLUMN CCD_FISC_YEARS._NAME IS 'Name of the given ';
COMMENT ON COLUMN CCD_FISC_YEARS._DESC IS 'Description for the given ';
COMMENT ON TABLE CCD_FISC_YEARS IS 'Reference Table for storing  information';
ALTER TABLE CCD_FISC_YEARS ADD CONSTRAINT CCD_FISC_YEARS_U1 UNIQUE 
(
  _CODE 
)
ENABLE;
ALTER TABLE CCD_FISC_YEARS ADD CONSTRAINT CCD_FISC_YEARS_U2 UNIQUE 
(
  _NAME 
)
ENABLE;
</v>
      </c>
      <c r="Y15" s="27" t="str">
        <f t="shared" si="61"/>
        <v>insert into CCD_FISC_YEARS (_NAME) SELECT distinct [FIELDNAME] from [TABLENAME] where [FIELDNAME] IS NOT NULL AND [FIELDNAME] &lt;&gt; 'NA';</v>
      </c>
      <c r="Z15" s="16" t="str">
        <f t="shared" si="62"/>
        <v>DROP TRIGGER "bi_CCD_FISC_YEARS";</v>
      </c>
      <c r="AA15" s="28" t="str">
        <f t="shared" si="63"/>
        <v xml:space="preserve">--Define the foreign key reference from [TABLENAME] to CCD_FISC_YEARS and associate the reference records appropriately
--Populate the foreign key reference on [TABLENAME] to the reference table CCD_FISC_YEARS
UPDATE [TABLENAME] SET TEMP_DATA = FISC_YEAR_ID, FISC_YEAR_ID = NULL;
--modify the existing column
ALTER TABLE [TABLENAME]  
MODIFY (FISC_YEAR_ID NUMBER );
--create the foreign key reference index:
CREATE INDEX [INDEXNAME] ON [TABLENAME] (FISC_YEAR_ID);
--create the foreign key constraint:
ALTER TABLE [TABLENAME]
ADD CONSTRAINT [FKNAME] FOREIGN KEY
(
  FISC_YEAR_ID
)
REFERENCES CCD_FISC_YEARS
(
  FISC_YEAR_ID
)
ENABLE;
--populate the foreign key field with the reference table relationship:
UPDATE [TABLENAME] SET FISC_YEAR_ID = (SELECT FISC_YEAR_ID FROM CCD_FISC_YEARS WHERE _NAME = [TABLENAME].TEMP_DATA);
</v>
      </c>
    </row>
    <row r="16" spans="1:27" ht="27.75" customHeight="1" x14ac:dyDescent="0.25">
      <c r="A16" s="19" t="s">
        <v>77</v>
      </c>
      <c r="B16" s="16" t="str">
        <f t="shared" si="25"/>
        <v>Yes</v>
      </c>
      <c r="C16" s="19" t="s">
        <v>105</v>
      </c>
      <c r="D16" s="16" t="str">
        <f t="shared" si="26"/>
        <v>Yes</v>
      </c>
      <c r="E16" s="19"/>
      <c r="F16" s="16" t="str">
        <f t="shared" si="15"/>
        <v>CCD_SURVEY_TYPES_SEQ</v>
      </c>
      <c r="G16" s="22" t="str">
        <f t="shared" si="46"/>
        <v>CREATE SEQUENCE CCD_SURVEY_TYPES_SEQ INCREMENT BY 1 START WITH 1;</v>
      </c>
      <c r="H16" s="22" t="str">
        <f t="shared" si="47"/>
        <v>ALTER TABLE CCD_SURVEY_TYPES ADD (CREATE_DATE DATE );</v>
      </c>
      <c r="I16" s="22" t="str">
        <f t="shared" si="48"/>
        <v>ALTER TABLE CCD_SURVEY_TYPES ADD (CREATED_BY VARCHAR2(30) );</v>
      </c>
      <c r="J16" s="22" t="str">
        <f t="shared" si="49"/>
        <v>ALTER TABLE CCD_SURVEY_TYPES ADD (LAST_MOD_DATE DATE );</v>
      </c>
      <c r="K16" s="22" t="str">
        <f t="shared" si="50"/>
        <v>ALTER TABLE CCD_SURVEY_TYPES ADD (LAST_MOD_BY VARCHAR2(30) );</v>
      </c>
      <c r="L16" s="22" t="str">
        <f t="shared" si="51"/>
        <v>COMMENT ON COLUMN CCD_SURVEY_TYPES.CREATE_DATE IS 'The date on which this record was created in the database';</v>
      </c>
      <c r="M16" s="22" t="str">
        <f t="shared" si="52"/>
        <v>COMMENT ON COLUMN CCD_SURVEY_TYPES.CREATED_BY IS 'The Oracle username of the person creating this record in the database';</v>
      </c>
      <c r="N16" s="22" t="str">
        <f t="shared" si="53"/>
        <v>COMMENT ON COLUMN CCD_SURVEY_TYPES.LAST_MOD_DATE IS 'The last date on which any of the data in this record was changed';</v>
      </c>
      <c r="O16" s="22" t="str">
        <f t="shared" si="54"/>
        <v>COMMENT ON COLUMN CCD_SURVEY_TYPES.LAST_MOD_BY IS 'The Oracle username of the person making the most recent change to this record';</v>
      </c>
      <c r="P16" s="23" t="str">
        <f t="shared" si="55"/>
        <v>COMMENT ON TABLE CCD_SURVEY_TYPES IS '';</v>
      </c>
      <c r="Q16" s="22" t="str">
        <f t="shared" si="56"/>
        <v>COMMENT ON COLUMN CCD_SURVEY_TYPES.SURVEY_TYPE_ID IS 'Primary Key for the CCD_SURVEY_TYPES table';</v>
      </c>
      <c r="R16" s="23" t="str">
        <f t="shared" si="57"/>
        <v xml:space="preserve">create or replace TRIGGER 
CCD_SURVEY_TYPES_AUTO_BRI 
before insert on CCD_SURVEY_TYPES
for each row
begin
  select CCD_SURVEY_TYPES_SEQ.nextval into :new.SURVEY_TYPE_ID from dual;
end;
/
</v>
      </c>
      <c r="S16" s="23" t="str">
        <f t="shared" si="58"/>
        <v xml:space="preserve">create or replace TRIGGER CCD_SURVEY_TYPES_AUTO_BRI
before insert on CCD_SURVEY_TYPES
for each row
begin
  select CCD_SURVEY_TYPES_SEQ.nextval into :new.SURVEY_TYPE_ID from dual;
  :NEW.CREATE_DATE := SYSDATE;
  :NEW.CREATED_BY := nvl(v('APP_USER'),user);
end;
/
</v>
      </c>
      <c r="T16" s="23" t="str">
        <f t="shared" si="59"/>
        <v xml:space="preserve">CREATE OR REPLACE TRIGGER CCD_SURVEY_TYPES_AUTO_BRU BEFORE
  UPDATE
    ON CCD_SURVEY_TYPES FOR EACH ROW 
    BEGIN 
      :NEW.LAST_MOD_DATE := SYSDATE;
      :NEW.LAST_MOD_BY := nvl(v('APP_USER'),user);
END;
/
</v>
      </c>
      <c r="U16" s="18"/>
      <c r="V16" s="19"/>
      <c r="W16" s="19"/>
      <c r="X16" s="27" t="str">
        <f t="shared" si="60"/>
        <v xml:space="preserve">CREATE TABLE CCD_SURVEY_TYPES 
(
  SURVEY_TYPE_ID NUMBER NOT NULL 
, _CODE VARCHAR2(50) 
, _NAME VARCHAR2(200) NOT NULL 
, _DESC VARCHAR2(500) 
, CONSTRAINT CCD_SURVEY_TYPES_PK PRIMARY KEY 
  (
    SURVEY_TYPE_ID 
  )
  ENABLE 
);
COMMENT ON COLUMN CCD_SURVEY_TYPES.SURVEY_TYPE_ID IS 'Primary key for the  table';
COMMENT ON COLUMN CCD_SURVEY_TYPES._CODE IS 'Code for the given ';
COMMENT ON COLUMN CCD_SURVEY_TYPES._NAME IS 'Name of the given ';
COMMENT ON COLUMN CCD_SURVEY_TYPES._DESC IS 'Description for the given ';
COMMENT ON TABLE CCD_SURVEY_TYPES IS 'Reference Table for storing  information';
ALTER TABLE CCD_SURVEY_TYPES ADD CONSTRAINT CCD_SURVEY_TYPES_U1 UNIQUE 
(
  _CODE 
)
ENABLE;
ALTER TABLE CCD_SURVEY_TYPES ADD CONSTRAINT CCD_SURVEY_TYPES_U2 UNIQUE 
(
  _NAME 
)
ENABLE;
</v>
      </c>
      <c r="Y16" s="27" t="str">
        <f t="shared" si="61"/>
        <v>insert into CCD_SURVEY_TYPES (_NAME) SELECT distinct [FIELDNAME] from [TABLENAME] where [FIELDNAME] IS NOT NULL AND [FIELDNAME] &lt;&gt; 'NA';</v>
      </c>
      <c r="Z16" s="16" t="str">
        <f t="shared" si="62"/>
        <v>DROP TRIGGER "bi_CCD_SURVEY_TYPES";</v>
      </c>
      <c r="AA16" s="28" t="str">
        <f t="shared" si="63"/>
        <v xml:space="preserve">--Define the foreign key reference from [TABLENAME] to CCD_SURVEY_TYPES and associate the reference records appropriately
--Populate the foreign key reference on [TABLENAME] to the reference table CCD_SURVEY_TYPES
UPDATE [TABLENAME] SET TEMP_DATA = SURVEY_TYPE_ID, SURVEY_TYPE_ID = NULL;
--modify the existing column
ALTER TABLE [TABLENAME]  
MODIFY (SURVEY_TYPE_ID NUMBER );
--create the foreign key reference index:
CREATE INDEX [INDEXNAME] ON [TABLENAME] (SURVEY_TYPE_ID);
--create the foreign key constraint:
ALTER TABLE [TABLENAME]
ADD CONSTRAINT [FKNAME] FOREIGN KEY
(
  SURVEY_TYPE_ID
)
REFERENCES CCD_SURVEY_TYPES
(
  SURVEY_TYPE_ID
)
ENABLE;
--populate the foreign key field with the reference table relationship:
UPDATE [TABLENAME] SET SURVEY_TYPE_ID = (SELECT SURVEY_TYPE_ID FROM CCD_SURVEY_TYPES WHERE _NAME = [TABLENAME].TEMP_DATA);
</v>
      </c>
    </row>
    <row r="17" spans="1:27" ht="27.75" customHeight="1" x14ac:dyDescent="0.25">
      <c r="A17" s="19" t="s">
        <v>78</v>
      </c>
      <c r="B17" s="16" t="str">
        <f t="shared" si="25"/>
        <v>Yes</v>
      </c>
      <c r="C17" s="19" t="s">
        <v>106</v>
      </c>
      <c r="D17" s="16" t="str">
        <f t="shared" si="26"/>
        <v>Yes</v>
      </c>
      <c r="E17" s="19"/>
      <c r="F17" s="16" t="str">
        <f t="shared" si="15"/>
        <v>CCD_SCI_CENTERS_SEQ</v>
      </c>
      <c r="G17" s="22" t="str">
        <f t="shared" si="46"/>
        <v>CREATE SEQUENCE CCD_SCI_CENTERS_SEQ INCREMENT BY 1 START WITH 1;</v>
      </c>
      <c r="H17" s="22" t="str">
        <f t="shared" si="47"/>
        <v>ALTER TABLE CCD_SCI_CENTERS ADD (CREATE_DATE DATE );</v>
      </c>
      <c r="I17" s="22" t="str">
        <f t="shared" si="48"/>
        <v>ALTER TABLE CCD_SCI_CENTERS ADD (CREATED_BY VARCHAR2(30) );</v>
      </c>
      <c r="J17" s="22" t="str">
        <f t="shared" si="49"/>
        <v>ALTER TABLE CCD_SCI_CENTERS ADD (LAST_MOD_DATE DATE );</v>
      </c>
      <c r="K17" s="22" t="str">
        <f t="shared" si="50"/>
        <v>ALTER TABLE CCD_SCI_CENTERS ADD (LAST_MOD_BY VARCHAR2(30) );</v>
      </c>
      <c r="L17" s="22" t="str">
        <f t="shared" si="51"/>
        <v>COMMENT ON COLUMN CCD_SCI_CENTERS.CREATE_DATE IS 'The date on which this record was created in the database';</v>
      </c>
      <c r="M17" s="22" t="str">
        <f t="shared" si="52"/>
        <v>COMMENT ON COLUMN CCD_SCI_CENTERS.CREATED_BY IS 'The Oracle username of the person creating this record in the database';</v>
      </c>
      <c r="N17" s="22" t="str">
        <f t="shared" si="53"/>
        <v>COMMENT ON COLUMN CCD_SCI_CENTERS.LAST_MOD_DATE IS 'The last date on which any of the data in this record was changed';</v>
      </c>
      <c r="O17" s="22" t="str">
        <f t="shared" si="54"/>
        <v>COMMENT ON COLUMN CCD_SCI_CENTERS.LAST_MOD_BY IS 'The Oracle username of the person making the most recent change to this record';</v>
      </c>
      <c r="P17" s="23" t="str">
        <f t="shared" si="55"/>
        <v>COMMENT ON TABLE CCD_SCI_CENTERS IS '';</v>
      </c>
      <c r="Q17" s="22" t="str">
        <f t="shared" si="56"/>
        <v>COMMENT ON COLUMN CCD_SCI_CENTERS.SCI_CENTER_ID IS 'Primary Key for the CCD_SCI_CENTERS table';</v>
      </c>
      <c r="R17" s="23" t="str">
        <f t="shared" si="57"/>
        <v xml:space="preserve">create or replace TRIGGER 
CCD_SCI_CENTERS_AUTO_BRI 
before insert on CCD_SCI_CENTERS
for each row
begin
  select CCD_SCI_CENTERS_SEQ.nextval into :new.SCI_CENTER_ID from dual;
end;
/
</v>
      </c>
      <c r="S17" s="23" t="str">
        <f t="shared" si="58"/>
        <v xml:space="preserve">create or replace TRIGGER CCD_SCI_CENTERS_AUTO_BRI
before insert on CCD_SCI_CENTERS
for each row
begin
  select CCD_SCI_CENTERS_SEQ.nextval into :new.SCI_CENTER_ID from dual;
  :NEW.CREATE_DATE := SYSDATE;
  :NEW.CREATED_BY := nvl(v('APP_USER'),user);
end;
/
</v>
      </c>
      <c r="T17" s="23" t="str">
        <f t="shared" si="59"/>
        <v xml:space="preserve">CREATE OR REPLACE TRIGGER CCD_SCI_CENTERS_AUTO_BRU BEFORE
  UPDATE
    ON CCD_SCI_CENTERS FOR EACH ROW 
    BEGIN 
      :NEW.LAST_MOD_DATE := SYSDATE;
      :NEW.LAST_MOD_BY := nvl(v('APP_USER'),user);
END;
/
</v>
      </c>
      <c r="U17" s="18"/>
      <c r="V17" s="19"/>
      <c r="W17" s="19"/>
      <c r="X17" s="27" t="str">
        <f t="shared" si="60"/>
        <v xml:space="preserve">CREATE TABLE CCD_SCI_CENTERS 
(
  SCI_CENTER_ID NUMBER NOT NULL 
, _CODE VARCHAR2(50) 
, _NAME VARCHAR2(200) NOT NULL 
, _DESC VARCHAR2(500) 
, CONSTRAINT CCD_SCI_CENTERS_PK PRIMARY KEY 
  (
    SCI_CENTER_ID 
  )
  ENABLE 
);
COMMENT ON COLUMN CCD_SCI_CENTERS.SCI_CENTER_ID IS 'Primary key for the  table';
COMMENT ON COLUMN CCD_SCI_CENTERS._CODE IS 'Code for the given ';
COMMENT ON COLUMN CCD_SCI_CENTERS._NAME IS 'Name of the given ';
COMMENT ON COLUMN CCD_SCI_CENTERS._DESC IS 'Description for the given ';
COMMENT ON TABLE CCD_SCI_CENTERS IS 'Reference Table for storing  information';
ALTER TABLE CCD_SCI_CENTERS ADD CONSTRAINT CCD_SCI_CENTERS_U1 UNIQUE 
(
  _CODE 
)
ENABLE;
ALTER TABLE CCD_SCI_CENTERS ADD CONSTRAINT CCD_SCI_CENTERS_U2 UNIQUE 
(
  _NAME 
)
ENABLE;
</v>
      </c>
      <c r="Y17" s="27" t="str">
        <f t="shared" si="61"/>
        <v>insert into CCD_SCI_CENTERS (_NAME) SELECT distinct [FIELDNAME] from [TABLENAME] where [FIELDNAME] IS NOT NULL AND [FIELDNAME] &lt;&gt; 'NA';</v>
      </c>
      <c r="Z17" s="16" t="str">
        <f t="shared" si="62"/>
        <v>DROP TRIGGER "bi_CCD_SCI_CENTERS";</v>
      </c>
      <c r="AA17" s="28" t="str">
        <f t="shared" si="63"/>
        <v xml:space="preserve">--Define the foreign key reference from [TABLENAME] to CCD_SCI_CENTERS and associate the reference records appropriately
--Populate the foreign key reference on [TABLENAME] to the reference table CCD_SCI_CENTERS
UPDATE [TABLENAME] SET TEMP_DATA = SCI_CENTER_ID, SCI_CENTER_ID = NULL;
--modify the existing column
ALTER TABLE [TABLENAME]  
MODIFY (SCI_CENTER_ID NUMBER );
--create the foreign key reference index:
CREATE INDEX [INDEXNAME] ON [TABLENAME] (SCI_CENTER_ID);
--create the foreign key constraint:
ALTER TABLE [TABLENAME]
ADD CONSTRAINT [FKNAME] FOREIGN KEY
(
  SCI_CENTER_ID
)
REFERENCES CCD_SCI_CENTERS
(
  SCI_CENTER_ID
)
ENABLE;
--populate the foreign key field with the reference table relationship:
UPDATE [TABLENAME] SET SCI_CENTER_ID = (SELECT SCI_CENTER_ID FROM CCD_SCI_CENTERS WHERE _NAME = [TABLENAME].TEMP_DATA);
</v>
      </c>
    </row>
    <row r="18" spans="1:27" ht="27.75" customHeight="1" x14ac:dyDescent="0.25">
      <c r="A18" s="19" t="s">
        <v>79</v>
      </c>
      <c r="B18" s="16" t="str">
        <f t="shared" si="25"/>
        <v>Yes</v>
      </c>
      <c r="C18" s="19"/>
      <c r="D18" s="16" t="str">
        <f t="shared" si="26"/>
        <v>Yes</v>
      </c>
      <c r="E18" s="19"/>
      <c r="F18" s="16" t="str">
        <f t="shared" si="15"/>
        <v>CCD_FISCAL_QTRS_SEQ</v>
      </c>
      <c r="G18" s="22" t="str">
        <f t="shared" si="46"/>
        <v>CREATE SEQUENCE CCD_FISCAL_QTRS_SEQ INCREMENT BY 1 START WITH 1;</v>
      </c>
      <c r="H18" s="22" t="str">
        <f t="shared" si="47"/>
        <v>ALTER TABLE CCD_FISCAL_QTRS ADD (CREATE_DATE DATE );</v>
      </c>
      <c r="I18" s="22" t="str">
        <f t="shared" si="48"/>
        <v>ALTER TABLE CCD_FISCAL_QTRS ADD (CREATED_BY VARCHAR2(30) );</v>
      </c>
      <c r="J18" s="22" t="str">
        <f t="shared" si="49"/>
        <v>ALTER TABLE CCD_FISCAL_QTRS ADD (LAST_MOD_DATE DATE );</v>
      </c>
      <c r="K18" s="22" t="str">
        <f t="shared" si="50"/>
        <v>ALTER TABLE CCD_FISCAL_QTRS ADD (LAST_MOD_BY VARCHAR2(30) );</v>
      </c>
      <c r="L18" s="22" t="str">
        <f t="shared" si="51"/>
        <v>COMMENT ON COLUMN CCD_FISCAL_QTRS.CREATE_DATE IS 'The date on which this record was created in the database';</v>
      </c>
      <c r="M18" s="22" t="str">
        <f t="shared" si="52"/>
        <v>COMMENT ON COLUMN CCD_FISCAL_QTRS.CREATED_BY IS 'The Oracle username of the person creating this record in the database';</v>
      </c>
      <c r="N18" s="22" t="str">
        <f t="shared" si="53"/>
        <v>COMMENT ON COLUMN CCD_FISCAL_QTRS.LAST_MOD_DATE IS 'The last date on which any of the data in this record was changed';</v>
      </c>
      <c r="O18" s="22" t="str">
        <f t="shared" si="54"/>
        <v>COMMENT ON COLUMN CCD_FISCAL_QTRS.LAST_MOD_BY IS 'The Oracle username of the person making the most recent change to this record';</v>
      </c>
      <c r="P18" s="23" t="str">
        <f t="shared" si="55"/>
        <v>COMMENT ON TABLE CCD_FISCAL_QTRS IS '';</v>
      </c>
      <c r="Q18" s="22" t="str">
        <f t="shared" si="56"/>
        <v>COMMENT ON COLUMN CCD_FISCAL_QTRS. IS 'Primary Key for the CCD_FISCAL_QTRS table';</v>
      </c>
      <c r="R18" s="23" t="str">
        <f t="shared" si="57"/>
        <v xml:space="preserve">create or replace TRIGGER 
CCD_FISCAL_QTRS_AUTO_BRI 
before insert on CCD_FISCAL_QTRS
for each row
begin
  select CCD_FISCAL_QTRS_SEQ.nextval into :new. from dual;
end;
/
</v>
      </c>
      <c r="S18" s="23" t="str">
        <f t="shared" si="58"/>
        <v xml:space="preserve">create or replace TRIGGER CCD_FISCAL_QTRS_AUTO_BRI
before insert on CCD_FISCAL_QTRS
for each row
begin
  select CCD_FISCAL_QTRS_SEQ.nextval into :new. from dual;
  :NEW.CREATE_DATE := SYSDATE;
  :NEW.CREATED_BY := nvl(v('APP_USER'),user);
end;
/
</v>
      </c>
      <c r="T18" s="23" t="str">
        <f t="shared" si="59"/>
        <v xml:space="preserve">CREATE OR REPLACE TRIGGER CCD_FISCAL_QTRS_AUTO_BRU BEFORE
  UPDATE
    ON CCD_FISCAL_QTRS FOR EACH ROW 
    BEGIN 
      :NEW.LAST_MOD_DATE := SYSDATE;
      :NEW.LAST_MOD_BY := nvl(v('APP_USER'),user);
END;
/
</v>
      </c>
      <c r="U18" s="18"/>
      <c r="V18" s="19"/>
      <c r="W18" s="19"/>
      <c r="X18" s="27" t="str">
        <f t="shared" si="60"/>
        <v xml:space="preserve">CREATE TABLE CCD_FISCAL_QTRS 
(
   NUMBER NOT NULL 
, _CODE VARCHAR2(50) 
, _NAME VARCHAR2(200) NOT NULL 
, _DESC VARCHAR2(500) 
, CONSTRAINT CCD_FISCAL_QTRS_PK PRIMARY KEY 
  (
  )
  ENABLE 
);
COMMENT ON COLUMN CCD_FISCAL_QTRS. IS 'Primary key for the  table';
COMMENT ON COLUMN CCD_FISCAL_QTRS._CODE IS 'Code for the given ';
COMMENT ON COLUMN CCD_FISCAL_QTRS._NAME IS 'Name of the given ';
COMMENT ON COLUMN CCD_FISCAL_QTRS._DESC IS 'Description for the given ';
COMMENT ON TABLE CCD_FISCAL_QTRS IS 'Reference Table for storing  information';
ALTER TABLE CCD_FISCAL_QTRS ADD CONSTRAINT CCD_FISCAL_QTRS_U1 UNIQUE 
(
  _CODE 
)
ENABLE;
ALTER TABLE CCD_FISCAL_QTRS ADD CONSTRAINT CCD_FISCAL_QTRS_U2 UNIQUE 
(
  _NAME 
)
ENABLE;
</v>
      </c>
      <c r="Y18" s="27" t="str">
        <f t="shared" si="61"/>
        <v>insert into CCD_FISCAL_QTRS (_NAME) SELECT distinct [FIELDNAME] from [TABLENAME] where [FIELDNAME] IS NOT NULL AND [FIELDNAME] &lt;&gt; 'NA';</v>
      </c>
      <c r="Z18" s="16" t="str">
        <f t="shared" si="62"/>
        <v>DROP TRIGGER "bi_CCD_FISCAL_QTRS";</v>
      </c>
      <c r="AA18" s="28" t="str">
        <f t="shared" si="63"/>
        <v xml:space="preserve">--Define the foreign key reference from [TABLENAME] to CCD_FISCAL_QTRS and associate the reference records appropriately
--Populate the foreign key reference on [TABLENAME] to the reference table CCD_FISCAL_QTRS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CCD_FISCAL_QTRS
(
)
ENABLE;
--populate the foreign key field with the reference table relationship:
UPDATE [TABLENAME] SET  = (SELECT  FROM CCD_FISCAL_QTRS WHERE _NAME = [TABLENAME].TEMP_DATA);
</v>
      </c>
    </row>
    <row r="19" spans="1:27" ht="27.75" customHeight="1" x14ac:dyDescent="0.25">
      <c r="A19" s="19" t="s">
        <v>80</v>
      </c>
      <c r="B19" s="16" t="str">
        <f t="shared" si="25"/>
        <v>Yes</v>
      </c>
      <c r="C19" s="19"/>
      <c r="D19" s="16" t="str">
        <f t="shared" si="26"/>
        <v>Yes</v>
      </c>
      <c r="E19" s="19"/>
      <c r="F19" s="16" t="str">
        <f t="shared" si="15"/>
        <v>CCD_VESSEL_TYPES_SEQ</v>
      </c>
      <c r="G19" s="22" t="str">
        <f t="shared" si="46"/>
        <v>CREATE SEQUENCE CCD_VESSEL_TYPES_SEQ INCREMENT BY 1 START WITH 1;</v>
      </c>
      <c r="H19" s="22" t="str">
        <f t="shared" si="47"/>
        <v>ALTER TABLE CCD_VESSEL_TYPES ADD (CREATE_DATE DATE );</v>
      </c>
      <c r="I19" s="22" t="str">
        <f t="shared" si="48"/>
        <v>ALTER TABLE CCD_VESSEL_TYPES ADD (CREATED_BY VARCHAR2(30) );</v>
      </c>
      <c r="J19" s="22" t="str">
        <f t="shared" si="49"/>
        <v>ALTER TABLE CCD_VESSEL_TYPES ADD (LAST_MOD_DATE DATE );</v>
      </c>
      <c r="K19" s="22" t="str">
        <f t="shared" si="50"/>
        <v>ALTER TABLE CCD_VESSEL_TYPES ADD (LAST_MOD_BY VARCHAR2(30) );</v>
      </c>
      <c r="L19" s="22" t="str">
        <f t="shared" si="51"/>
        <v>COMMENT ON COLUMN CCD_VESSEL_TYPES.CREATE_DATE IS 'The date on which this record was created in the database';</v>
      </c>
      <c r="M19" s="22" t="str">
        <f t="shared" si="52"/>
        <v>COMMENT ON COLUMN CCD_VESSEL_TYPES.CREATED_BY IS 'The Oracle username of the person creating this record in the database';</v>
      </c>
      <c r="N19" s="22" t="str">
        <f t="shared" si="53"/>
        <v>COMMENT ON COLUMN CCD_VESSEL_TYPES.LAST_MOD_DATE IS 'The last date on which any of the data in this record was changed';</v>
      </c>
      <c r="O19" s="22" t="str">
        <f t="shared" si="54"/>
        <v>COMMENT ON COLUMN CCD_VESSEL_TYPES.LAST_MOD_BY IS 'The Oracle username of the person making the most recent change to this record';</v>
      </c>
      <c r="P19" s="23" t="str">
        <f t="shared" si="55"/>
        <v>COMMENT ON TABLE CCD_VESSEL_TYPES IS '';</v>
      </c>
      <c r="Q19" s="22" t="str">
        <f t="shared" si="56"/>
        <v>COMMENT ON COLUMN CCD_VESSEL_TYPES. IS 'Primary Key for the CCD_VESSEL_TYPES table';</v>
      </c>
      <c r="R19" s="23" t="str">
        <f t="shared" si="57"/>
        <v xml:space="preserve">create or replace TRIGGER 
CCD_VESSEL_TYPES_AUTO_BRI 
before insert on CCD_VESSEL_TYPES
for each row
begin
  select CCD_VESSEL_TYPES_SEQ.nextval into :new. from dual;
end;
/
</v>
      </c>
      <c r="S19" s="23" t="str">
        <f t="shared" si="58"/>
        <v xml:space="preserve">create or replace TRIGGER CCD_VESSEL_TYPES_AUTO_BRI
before insert on CCD_VESSEL_TYPES
for each row
begin
  select CCD_VESSEL_TYPES_SEQ.nextval into :new. from dual;
  :NEW.CREATE_DATE := SYSDATE;
  :NEW.CREATED_BY := nvl(v('APP_USER'),user);
end;
/
</v>
      </c>
      <c r="T19" s="23" t="str">
        <f t="shared" si="59"/>
        <v xml:space="preserve">CREATE OR REPLACE TRIGGER CCD_VESSEL_TYPES_AUTO_BRU BEFORE
  UPDATE
    ON CCD_VESSEL_TYPES FOR EACH ROW 
    BEGIN 
      :NEW.LAST_MOD_DATE := SYSDATE;
      :NEW.LAST_MOD_BY := nvl(v('APP_USER'),user);
END;
/
</v>
      </c>
      <c r="U19" s="18"/>
      <c r="V19" s="19"/>
      <c r="W19" s="19"/>
      <c r="X19" s="27" t="str">
        <f t="shared" si="60"/>
        <v xml:space="preserve">CREATE TABLE CCD_VESSEL_TYPES 
(
   NUMBER NOT NULL 
, _CODE VARCHAR2(50) 
, _NAME VARCHAR2(200) NOT NULL 
, _DESC VARCHAR2(500) 
, CONSTRAINT CCD_VESSEL_TYPES_PK PRIMARY KEY 
  (
  )
  ENABLE 
);
COMMENT ON COLUMN CCD_VESSEL_TYPES. IS 'Primary key for the  table';
COMMENT ON COLUMN CCD_VESSEL_TYPES._CODE IS 'Code for the given ';
COMMENT ON COLUMN CCD_VESSEL_TYPES._NAME IS 'Name of the given ';
COMMENT ON COLUMN CCD_VESSEL_TYPES._DESC IS 'Description for the given ';
COMMENT ON TABLE CCD_VESSEL_TYPES IS 'Reference Table for storing  information';
ALTER TABLE CCD_VESSEL_TYPES ADD CONSTRAINT CCD_VESSEL_TYPES_U1 UNIQUE 
(
  _CODE 
)
ENABLE;
ALTER TABLE CCD_VESSEL_TYPES ADD CONSTRAINT CCD_VESSEL_TYPES_U2 UNIQUE 
(
  _NAME 
)
ENABLE;
</v>
      </c>
      <c r="Y19" s="27" t="str">
        <f t="shared" si="61"/>
        <v>insert into CCD_VESSEL_TYPES (_NAME) SELECT distinct [FIELDNAME] from [TABLENAME] where [FIELDNAME] IS NOT NULL AND [FIELDNAME] &lt;&gt; 'NA';</v>
      </c>
      <c r="Z19" s="16" t="str">
        <f t="shared" si="62"/>
        <v>DROP TRIGGER "bi_CCD_VESSEL_TYPES";</v>
      </c>
      <c r="AA19" s="28" t="str">
        <f t="shared" si="63"/>
        <v xml:space="preserve">--Define the foreign key reference from [TABLENAME] to CCD_VESSEL_TYPES and associate the reference records appropriately
--Populate the foreign key reference on [TABLENAME] to the reference table CCD_VESSEL_TYPES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CCD_VESSEL_TYPES
(
)
ENABLE;
--populate the foreign key field with the reference table relationship:
UPDATE [TABLENAME] SET  = (SELECT  FROM CCD_VESSEL_TYPES WHERE _NAME = [TABLENAME].TEMP_DATA);
</v>
      </c>
    </row>
    <row r="20" spans="1:27" ht="27.75" customHeight="1" x14ac:dyDescent="0.25">
      <c r="A20" s="19" t="s">
        <v>81</v>
      </c>
      <c r="B20" s="16" t="str">
        <f t="shared" si="25"/>
        <v>Yes</v>
      </c>
      <c r="C20" s="19" t="s">
        <v>107</v>
      </c>
      <c r="D20" s="16" t="str">
        <f t="shared" si="26"/>
        <v>Yes</v>
      </c>
      <c r="E20" s="19"/>
      <c r="F20" s="16" t="str">
        <f t="shared" si="15"/>
        <v>CCD_SURVEY_NAME_SEQ</v>
      </c>
      <c r="G20" s="22" t="str">
        <f t="shared" si="46"/>
        <v>CREATE SEQUENCE CCD_SURVEY_NAME_SEQ INCREMENT BY 1 START WITH 1;</v>
      </c>
      <c r="H20" s="22" t="str">
        <f t="shared" si="47"/>
        <v>ALTER TABLE CCD_SURVEY_NAME ADD (CREATE_DATE DATE );</v>
      </c>
      <c r="I20" s="22" t="str">
        <f t="shared" si="48"/>
        <v>ALTER TABLE CCD_SURVEY_NAME ADD (CREATED_BY VARCHAR2(30) );</v>
      </c>
      <c r="J20" s="22" t="str">
        <f t="shared" si="49"/>
        <v>ALTER TABLE CCD_SURVEY_NAME ADD (LAST_MOD_DATE DATE );</v>
      </c>
      <c r="K20" s="22" t="str">
        <f t="shared" si="50"/>
        <v>ALTER TABLE CCD_SURVEY_NAME ADD (LAST_MOD_BY VARCHAR2(30) );</v>
      </c>
      <c r="L20" s="22" t="str">
        <f t="shared" si="51"/>
        <v>COMMENT ON COLUMN CCD_SURVEY_NAME.CREATE_DATE IS 'The date on which this record was created in the database';</v>
      </c>
      <c r="M20" s="22" t="str">
        <f t="shared" si="52"/>
        <v>COMMENT ON COLUMN CCD_SURVEY_NAME.CREATED_BY IS 'The Oracle username of the person creating this record in the database';</v>
      </c>
      <c r="N20" s="22" t="str">
        <f t="shared" si="53"/>
        <v>COMMENT ON COLUMN CCD_SURVEY_NAME.LAST_MOD_DATE IS 'The last date on which any of the data in this record was changed';</v>
      </c>
      <c r="O20" s="22" t="str">
        <f t="shared" si="54"/>
        <v>COMMENT ON COLUMN CCD_SURVEY_NAME.LAST_MOD_BY IS 'The Oracle username of the person making the most recent change to this record';</v>
      </c>
      <c r="P20" s="23" t="str">
        <f t="shared" si="55"/>
        <v>COMMENT ON TABLE CCD_SURVEY_NAME IS '';</v>
      </c>
      <c r="Q20" s="22" t="str">
        <f t="shared" si="56"/>
        <v>COMMENT ON COLUMN CCD_SURVEY_NAME.SURVEY_NAME_ID IS 'Primary Key for the CCD_SURVEY_NAME table';</v>
      </c>
      <c r="R20" s="23" t="str">
        <f t="shared" si="57"/>
        <v xml:space="preserve">create or replace TRIGGER 
CCD_SURVEY_NAME_AUTO_BRI 
before insert on CCD_SURVEY_NAME
for each row
begin
  select CCD_SURVEY_NAME_SEQ.nextval into :new.SURVEY_NAME_ID from dual;
end;
/
</v>
      </c>
      <c r="S20" s="23" t="str">
        <f t="shared" si="58"/>
        <v xml:space="preserve">create or replace TRIGGER CCD_SURVEY_NAME_AUTO_BRI
before insert on CCD_SURVEY_NAME
for each row
begin
  select CCD_SURVEY_NAME_SEQ.nextval into :new.SURVEY_NAME_ID from dual;
  :NEW.CREATE_DATE := SYSDATE;
  :NEW.CREATED_BY := nvl(v('APP_USER'),user);
end;
/
</v>
      </c>
      <c r="T20" s="23" t="str">
        <f t="shared" si="59"/>
        <v xml:space="preserve">CREATE OR REPLACE TRIGGER CCD_SURVEY_NAME_AUTO_BRU BEFORE
  UPDATE
    ON CCD_SURVEY_NAME FOR EACH ROW 
    BEGIN 
      :NEW.LAST_MOD_DATE := SYSDATE;
      :NEW.LAST_MOD_BY := nvl(v('APP_USER'),user);
END;
/
</v>
      </c>
      <c r="U20" s="18"/>
      <c r="V20" s="19"/>
      <c r="W20" s="19"/>
      <c r="X20" s="27" t="str">
        <f t="shared" si="60"/>
        <v xml:space="preserve">CREATE TABLE CCD_SURVEY_NAME 
(
  SURVEY_NAME_ID NUMBER NOT NULL 
, _CODE VARCHAR2(50) 
, _NAME VARCHAR2(200) NOT NULL 
, _DESC VARCHAR2(500) 
, CONSTRAINT CCD_SURVEY_NAME_PK PRIMARY KEY 
  (
    SURVEY_NAME_ID 
  )
  ENABLE 
);
COMMENT ON COLUMN CCD_SURVEY_NAME.SURVEY_NAME_ID IS 'Primary key for the  table';
COMMENT ON COLUMN CCD_SURVEY_NAME._CODE IS 'Code for the given ';
COMMENT ON COLUMN CCD_SURVEY_NAME._NAME IS 'Name of the given ';
COMMENT ON COLUMN CCD_SURVEY_NAME._DESC IS 'Description for the given ';
COMMENT ON TABLE CCD_SURVEY_NAME IS 'Reference Table for storing  information';
ALTER TABLE CCD_SURVEY_NAME ADD CONSTRAINT CCD_SURVEY_NAME_U1 UNIQUE 
(
  _CODE 
)
ENABLE;
ALTER TABLE CCD_SURVEY_NAME ADD CONSTRAINT CCD_SURVEY_NAME_U2 UNIQUE 
(
  _NAME 
)
ENABLE;
</v>
      </c>
      <c r="Y20" s="27" t="str">
        <f t="shared" si="61"/>
        <v>insert into CCD_SURVEY_NAME (_NAME) SELECT distinct [FIELDNAME] from [TABLENAME] where [FIELDNAME] IS NOT NULL AND [FIELDNAME] &lt;&gt; 'NA';</v>
      </c>
      <c r="Z20" s="16" t="str">
        <f t="shared" si="62"/>
        <v>DROP TRIGGER "bi_CCD_SURVEY_NAME";</v>
      </c>
      <c r="AA20" s="28" t="str">
        <f t="shared" si="63"/>
        <v xml:space="preserve">--Define the foreign key reference from [TABLENAME] to CCD_SURVEY_NAME and associate the reference records appropriately
--Populate the foreign key reference on [TABLENAME] to the reference table CCD_SURVEY_NAME
UPDATE [TABLENAME] SET TEMP_DATA = SURVEY_NAME_ID, SURVEY_NAME_ID = NULL;
--modify the existing column
ALTER TABLE [TABLENAME]  
MODIFY (SURVEY_NAME_ID NUMBER );
--create the foreign key reference index:
CREATE INDEX [INDEXNAME] ON [TABLENAME] (SURVEY_NAME_ID);
--create the foreign key constraint:
ALTER TABLE [TABLENAME]
ADD CONSTRAINT [FKNAME] FOREIGN KEY
(
  SURVEY_NAME_ID
)
REFERENCES CCD_SURVEY_NAME
(
  SURVEY_NAME_ID
)
ENABLE;
--populate the foreign key field with the reference table relationship:
UPDATE [TABLENAME] SET SURVEY_NAME_ID = (SELECT SURVEY_NAME_ID FROM CCD_SURVEY_NAME WHERE _NAME = [TABLENAME].TEMP_DATA);
</v>
      </c>
    </row>
    <row r="21" spans="1:27" ht="27.75" customHeight="1" x14ac:dyDescent="0.25">
      <c r="A21" s="19" t="s">
        <v>82</v>
      </c>
      <c r="B21" s="16" t="str">
        <f t="shared" si="25"/>
        <v>No</v>
      </c>
      <c r="C21" s="19" t="s">
        <v>108</v>
      </c>
      <c r="D21" s="16" t="str">
        <f t="shared" si="26"/>
        <v>Yes</v>
      </c>
      <c r="E21" s="19"/>
      <c r="F21" s="16" t="str">
        <f t="shared" si="15"/>
        <v>CCD_CRUISE_SURVEY_CATS_SEQ</v>
      </c>
      <c r="G21" s="22" t="str">
        <f t="shared" si="46"/>
        <v>CREATE SEQUENCE CCD_CRUISE_SURVEY_CATS_SEQ INCREMENT BY 1 START WITH 1;</v>
      </c>
      <c r="H21" s="22" t="str">
        <f t="shared" si="47"/>
        <v>ALTER TABLE CCD_CRUISE_SURVEY_CATS ADD (CREATE_DATE DATE );</v>
      </c>
      <c r="I21" s="22" t="str">
        <f t="shared" si="48"/>
        <v>ALTER TABLE CCD_CRUISE_SURVEY_CATS ADD (CREATED_BY VARCHAR2(30) );</v>
      </c>
      <c r="J21" s="22" t="str">
        <f t="shared" si="49"/>
        <v>ALTER TABLE CCD_CRUISE_SURVEY_CATS ADD (LAST_MOD_DATE DATE );</v>
      </c>
      <c r="K21" s="22" t="str">
        <f t="shared" si="50"/>
        <v>ALTER TABLE CCD_CRUISE_SURVEY_CATS ADD (LAST_MOD_BY VARCHAR2(30) );</v>
      </c>
      <c r="L21" s="22" t="str">
        <f t="shared" si="51"/>
        <v>COMMENT ON COLUMN CCD_CRUISE_SURVEY_CATS.CREATE_DATE IS 'The date on which this record was created in the database';</v>
      </c>
      <c r="M21" s="22" t="str">
        <f t="shared" si="52"/>
        <v>COMMENT ON COLUMN CCD_CRUISE_SURVEY_CATS.CREATED_BY IS 'The Oracle username of the person creating this record in the database';</v>
      </c>
      <c r="N21" s="22" t="str">
        <f t="shared" si="53"/>
        <v>COMMENT ON COLUMN CCD_CRUISE_SURVEY_CATS.LAST_MOD_DATE IS 'The last date on which any of the data in this record was changed';</v>
      </c>
      <c r="O21" s="22" t="str">
        <f t="shared" si="54"/>
        <v>COMMENT ON COLUMN CCD_CRUISE_SURVEY_CATS.LAST_MOD_BY IS 'The Oracle username of the person making the most recent change to this record';</v>
      </c>
      <c r="P21" s="23" t="str">
        <f t="shared" si="55"/>
        <v>COMMENT ON TABLE CCD_CRUISE_SURVEY_CATS IS '';</v>
      </c>
      <c r="Q21" s="22" t="str">
        <f t="shared" si="56"/>
        <v>COMMENT ON COLUMN CCD_CRUISE_SURVEY_CATS.CRUISE_SURVEY_CAT_ID IS 'Primary Key for the CCD_CRUISE_SURVEY_CATS table';</v>
      </c>
      <c r="R21" s="23" t="str">
        <f t="shared" si="57"/>
        <v xml:space="preserve">create or replace TRIGGER 
CCD_CRUISE_SURVEY_CATS_AUTO_BRI 
before insert on CCD_CRUISE_SURVEY_CATS
for each row
begin
  select CCD_CRUISE_SURVEY_CATS_SEQ.nextval into :new.CRUISE_SURVEY_CAT_ID from dual;
end;
/
</v>
      </c>
      <c r="S21" s="23" t="str">
        <f t="shared" si="58"/>
        <v xml:space="preserve">create or replace TRIGGER CCD_CRUISE_SURVEY_CATS_AUTO_BRI
before insert on CCD_CRUISE_SURVEY_CATS
for each row
begin
  select CCD_CRUISE_SURVEY_CATS_SEQ.nextval into :new.CRUISE_SURVEY_CAT_ID from dual;
  :NEW.CREATE_DATE := SYSDATE;
  :NEW.CREATED_BY := nvl(v('APP_USER'),user);
end;
/
</v>
      </c>
      <c r="T21" s="23" t="str">
        <f t="shared" si="59"/>
        <v xml:space="preserve">CREATE OR REPLACE TRIGGER CCD_CRUISE_SURVEY_CATS_AUTO_BRU BEFORE
  UPDATE
    ON CCD_CRUISE_SURVEY_CATS FOR EACH ROW 
    BEGIN 
      :NEW.LAST_MOD_DATE := SYSDATE;
      :NEW.LAST_MOD_BY := nvl(v('APP_USER'),user);
END;
/
</v>
      </c>
      <c r="U21" s="18"/>
      <c r="V21" s="19"/>
      <c r="W21" s="19"/>
      <c r="X21" s="27" t="str">
        <f t="shared" si="60"/>
        <v xml:space="preserve">CREATE TABLE CCD_CRUISE_SURVEY_CATS 
(
  CRUISE_SURVEY_CAT_ID NUMBER NOT NULL 
, _CODE VARCHAR2(50) 
, _NAME VARCHAR2(200) NOT NULL 
, _DESC VARCHAR2(500) 
, CONSTRAINT CCD_CRUISE_SURVEY_CATS_PK PRIMARY KEY 
  (
    CRUISE_SURVEY_CAT_ID 
  )
  ENABLE 
);
COMMENT ON COLUMN CCD_CRUISE_SURVEY_CATS.CRUISE_SURVEY_CAT_ID IS 'Primary key for the  table';
COMMENT ON COLUMN CCD_CRUISE_SURVEY_CATS._CODE IS 'Code for the given ';
COMMENT ON COLUMN CCD_CRUISE_SURVEY_CATS._NAME IS 'Name of the given ';
COMMENT ON COLUMN CCD_CRUISE_SURVEY_CATS._DESC IS 'Description for the given ';
COMMENT ON TABLE CCD_CRUISE_SURVEY_CATS IS 'Reference Table for storing  information';
ALTER TABLE CCD_CRUISE_SURVEY_CATS ADD CONSTRAINT CCD_CRUISE_SURVEY_CATS_U1 UNIQUE 
(
  _CODE 
)
ENABLE;
ALTER TABLE CCD_CRUISE_SURVEY_CATS ADD CONSTRAINT CCD_CRUISE_SURVEY_CATS_U2 UNIQUE 
(
  _NAME 
)
ENABLE;
</v>
      </c>
      <c r="Y21" s="27" t="str">
        <f t="shared" si="61"/>
        <v>insert into CCD_CRUISE_SURVEY_CATS (_NAME) SELECT distinct [FIELDNAME] from [TABLENAME] where [FIELDNAME] IS NOT NULL AND [FIELDNAME] &lt;&gt; 'NA';</v>
      </c>
      <c r="Z21" s="16" t="str">
        <f t="shared" si="62"/>
        <v>DROP TRIGGER "bi_CCD_CRUISE_SURVEY_CATS";</v>
      </c>
      <c r="AA21" s="28" t="str">
        <f t="shared" si="63"/>
        <v xml:space="preserve">--Define the foreign key reference from [TABLENAME] to CCD_CRUISE_SURVEY_CATS and associate the reference records appropriately
--Populate the foreign key reference on [TABLENAME] to the reference table CCD_CRUISE_SURVEY_CATS
UPDATE [TABLENAME] SET TEMP_DATA = CRUISE_SURVEY_CAT_ID, CRUISE_SURVEY_CAT_ID = NULL;
--modify the existing column
ALTER TABLE [TABLENAME]  
MODIFY (CRUISE_SURVEY_CAT_ID NUMBER );
--create the foreign key reference index:
CREATE INDEX [INDEXNAME] ON [TABLENAME] (CRUISE_SURVEY_CAT_ID);
--create the foreign key constraint:
ALTER TABLE [TABLENAME]
ADD CONSTRAINT [FKNAME] FOREIGN KEY
(
  CRUISE_SURVEY_CAT_ID
)
REFERENCES CCD_CRUISE_SURVEY_CATS
(
  CRUISE_SURVEY_CAT_ID
)
ENABLE;
--populate the foreign key field with the reference table relationship:
UPDATE [TABLENAME] SET CRUISE_SURVEY_CAT_ID = (SELECT CRUISE_SURVEY_CAT_ID FROM CCD_CRUISE_SURVEY_CATS WHERE _NAME = [TABLENAME].TEMP_DATA);
</v>
      </c>
    </row>
    <row r="22" spans="1:27" ht="27.75" customHeight="1" x14ac:dyDescent="0.25">
      <c r="A22" s="19" t="s">
        <v>83</v>
      </c>
      <c r="B22" s="16" t="str">
        <f t="shared" si="25"/>
        <v>Yes</v>
      </c>
      <c r="C22" s="19" t="s">
        <v>109</v>
      </c>
      <c r="D22" s="16" t="str">
        <f t="shared" si="26"/>
        <v>Yes</v>
      </c>
      <c r="E22" s="19"/>
      <c r="F22" s="16" t="str">
        <f t="shared" si="15"/>
        <v>CCD_CRUISE_SPP_ESA_SEQ</v>
      </c>
      <c r="G22" s="22" t="str">
        <f t="shared" si="46"/>
        <v>CREATE SEQUENCE CCD_CRUISE_SPP_ESA_SEQ INCREMENT BY 1 START WITH 1;</v>
      </c>
      <c r="H22" s="22" t="str">
        <f t="shared" si="47"/>
        <v>ALTER TABLE CCD_CRUISE_SPP_ESA ADD (CREATE_DATE DATE );</v>
      </c>
      <c r="I22" s="22" t="str">
        <f t="shared" si="48"/>
        <v>ALTER TABLE CCD_CRUISE_SPP_ESA ADD (CREATED_BY VARCHAR2(30) );</v>
      </c>
      <c r="J22" s="22" t="str">
        <f t="shared" si="49"/>
        <v>ALTER TABLE CCD_CRUISE_SPP_ESA ADD (LAST_MOD_DATE DATE );</v>
      </c>
      <c r="K22" s="22" t="str">
        <f t="shared" si="50"/>
        <v>ALTER TABLE CCD_CRUISE_SPP_ESA ADD (LAST_MOD_BY VARCHAR2(30) );</v>
      </c>
      <c r="L22" s="22" t="str">
        <f t="shared" si="51"/>
        <v>COMMENT ON COLUMN CCD_CRUISE_SPP_ESA.CREATE_DATE IS 'The date on which this record was created in the database';</v>
      </c>
      <c r="M22" s="22" t="str">
        <f t="shared" si="52"/>
        <v>COMMENT ON COLUMN CCD_CRUISE_SPP_ESA.CREATED_BY IS 'The Oracle username of the person creating this record in the database';</v>
      </c>
      <c r="N22" s="22" t="str">
        <f t="shared" si="53"/>
        <v>COMMENT ON COLUMN CCD_CRUISE_SPP_ESA.LAST_MOD_DATE IS 'The last date on which any of the data in this record was changed';</v>
      </c>
      <c r="O22" s="22" t="str">
        <f t="shared" si="54"/>
        <v>COMMENT ON COLUMN CCD_CRUISE_SPP_ESA.LAST_MOD_BY IS 'The Oracle username of the person making the most recent change to this record';</v>
      </c>
      <c r="P22" s="23" t="str">
        <f t="shared" si="55"/>
        <v>COMMENT ON TABLE CCD_CRUISE_SPP_ESA IS '';</v>
      </c>
      <c r="Q22" s="22" t="str">
        <f t="shared" si="56"/>
        <v>COMMENT ON COLUMN CCD_CRUISE_SPP_ESA.CRUISE_SPP_ESA_ID IS 'Primary Key for the CCD_CRUISE_SPP_ESA table';</v>
      </c>
      <c r="R22" s="23" t="str">
        <f t="shared" si="57"/>
        <v xml:space="preserve">create or replace TRIGGER 
CCD_CRUISE_SPP_ESA_AUTO_BRI 
before insert on CCD_CRUISE_SPP_ESA
for each row
begin
  select CCD_CRUISE_SPP_ESA_SEQ.nextval into :new.CRUISE_SPP_ESA_ID from dual;
end;
/
</v>
      </c>
      <c r="S22" s="23" t="str">
        <f t="shared" si="58"/>
        <v xml:space="preserve">create or replace TRIGGER CCD_CRUISE_SPP_ESA_AUTO_BRI
before insert on CCD_CRUISE_SPP_ESA
for each row
begin
  select CCD_CRUISE_SPP_ESA_SEQ.nextval into :new.CRUISE_SPP_ESA_ID from dual;
  :NEW.CREATE_DATE := SYSDATE;
  :NEW.CREATED_BY := nvl(v('APP_USER'),user);
end;
/
</v>
      </c>
      <c r="T22" s="23" t="str">
        <f t="shared" si="59"/>
        <v xml:space="preserve">CREATE OR REPLACE TRIGGER CCD_CRUISE_SPP_ESA_AUTO_BRU BEFORE
  UPDATE
    ON CCD_CRUISE_SPP_ESA FOR EACH ROW 
    BEGIN 
      :NEW.LAST_MOD_DATE := SYSDATE;
      :NEW.LAST_MOD_BY := nvl(v('APP_USER'),user);
END;
/
</v>
      </c>
      <c r="U22" s="18"/>
      <c r="V22" s="19"/>
      <c r="W22" s="19"/>
      <c r="X22" s="27" t="str">
        <f t="shared" si="60"/>
        <v xml:space="preserve">CREATE TABLE CCD_CRUISE_SPP_ESA 
(
  CRUISE_SPP_ESA_ID NUMBER NOT NULL 
, _CODE VARCHAR2(50) 
, _NAME VARCHAR2(200) NOT NULL 
, _DESC VARCHAR2(500) 
, CONSTRAINT CCD_CRUISE_SPP_ESA_PK PRIMARY KEY 
  (
    CRUISE_SPP_ESA_ID 
  )
  ENABLE 
);
COMMENT ON COLUMN CCD_CRUISE_SPP_ESA.CRUISE_SPP_ESA_ID IS 'Primary key for the  table';
COMMENT ON COLUMN CCD_CRUISE_SPP_ESA._CODE IS 'Code for the given ';
COMMENT ON COLUMN CCD_CRUISE_SPP_ESA._NAME IS 'Name of the given ';
COMMENT ON COLUMN CCD_CRUISE_SPP_ESA._DESC IS 'Description for the given ';
COMMENT ON TABLE CCD_CRUISE_SPP_ESA IS 'Reference Table for storing  information';
ALTER TABLE CCD_CRUISE_SPP_ESA ADD CONSTRAINT CCD_CRUISE_SPP_ESA_U1 UNIQUE 
(
  _CODE 
)
ENABLE;
ALTER TABLE CCD_CRUISE_SPP_ESA ADD CONSTRAINT CCD_CRUISE_SPP_ESA_U2 UNIQUE 
(
  _NAME 
)
ENABLE;
</v>
      </c>
      <c r="Y22" s="27" t="str">
        <f t="shared" si="61"/>
        <v>insert into CCD_CRUISE_SPP_ESA (_NAME) SELECT distinct [FIELDNAME] from [TABLENAME] where [FIELDNAME] IS NOT NULL AND [FIELDNAME] &lt;&gt; 'NA';</v>
      </c>
      <c r="Z22" s="16" t="str">
        <f t="shared" si="62"/>
        <v>DROP TRIGGER "bi_CCD_CRUISE_SPP_ESA";</v>
      </c>
      <c r="AA22" s="28" t="str">
        <f t="shared" si="63"/>
        <v xml:space="preserve">--Define the foreign key reference from [TABLENAME] to CCD_CRUISE_SPP_ESA and associate the reference records appropriately
--Populate the foreign key reference on [TABLENAME] to the reference table CCD_CRUISE_SPP_ESA
UPDATE [TABLENAME] SET TEMP_DATA = CRUISE_SPP_ESA_ID, CRUISE_SPP_ESA_ID = NULL;
--modify the existing column
ALTER TABLE [TABLENAME]  
MODIFY (CRUISE_SPP_ESA_ID NUMBER );
--create the foreign key reference index:
CREATE INDEX [INDEXNAME] ON [TABLENAME] (CRUISE_SPP_ESA_ID);
--create the foreign key constraint:
ALTER TABLE [TABLENAME]
ADD CONSTRAINT [FKNAME] FOREIGN KEY
(
  CRUISE_SPP_ESA_ID
)
REFERENCES CCD_CRUISE_SPP_ESA
(
  CRUISE_SPP_ESA_ID
)
ENABLE;
--populate the foreign key field with the reference table relationship:
UPDATE [TABLENAME] SET CRUISE_SPP_ESA_ID = (SELECT CRUISE_SPP_ESA_ID FROM CCD_CRUISE_SPP_ESA WHERE _NAME = [TABLENAME].TEMP_DATA);
</v>
      </c>
    </row>
    <row r="23" spans="1:27" ht="27.75" customHeight="1" x14ac:dyDescent="0.25">
      <c r="A23" s="19" t="s">
        <v>84</v>
      </c>
      <c r="B23" s="16" t="str">
        <f t="shared" si="25"/>
        <v>Yes</v>
      </c>
      <c r="C23" s="19" t="s">
        <v>110</v>
      </c>
      <c r="D23" s="16" t="str">
        <f t="shared" si="26"/>
        <v>Yes</v>
      </c>
      <c r="E23" s="19"/>
      <c r="F23" s="16" t="str">
        <f t="shared" si="15"/>
        <v>CCD_CRUISE_SPP_MMPA_SEQ</v>
      </c>
      <c r="G23" s="22" t="str">
        <f t="shared" si="46"/>
        <v>CREATE SEQUENCE CCD_CRUISE_SPP_MMPA_SEQ INCREMENT BY 1 START WITH 1;</v>
      </c>
      <c r="H23" s="22" t="str">
        <f t="shared" si="47"/>
        <v>ALTER TABLE CCD_CRUISE_SPP_MMPA ADD (CREATE_DATE DATE );</v>
      </c>
      <c r="I23" s="22" t="str">
        <f t="shared" si="48"/>
        <v>ALTER TABLE CCD_CRUISE_SPP_MMPA ADD (CREATED_BY VARCHAR2(30) );</v>
      </c>
      <c r="J23" s="22" t="str">
        <f t="shared" si="49"/>
        <v>ALTER TABLE CCD_CRUISE_SPP_MMPA ADD (LAST_MOD_DATE DATE );</v>
      </c>
      <c r="K23" s="22" t="str">
        <f t="shared" si="50"/>
        <v>ALTER TABLE CCD_CRUISE_SPP_MMPA ADD (LAST_MOD_BY VARCHAR2(30) );</v>
      </c>
      <c r="L23" s="22" t="str">
        <f t="shared" si="51"/>
        <v>COMMENT ON COLUMN CCD_CRUISE_SPP_MMPA.CREATE_DATE IS 'The date on which this record was created in the database';</v>
      </c>
      <c r="M23" s="22" t="str">
        <f t="shared" si="52"/>
        <v>COMMENT ON COLUMN CCD_CRUISE_SPP_MMPA.CREATED_BY IS 'The Oracle username of the person creating this record in the database';</v>
      </c>
      <c r="N23" s="22" t="str">
        <f t="shared" si="53"/>
        <v>COMMENT ON COLUMN CCD_CRUISE_SPP_MMPA.LAST_MOD_DATE IS 'The last date on which any of the data in this record was changed';</v>
      </c>
      <c r="O23" s="22" t="str">
        <f t="shared" si="54"/>
        <v>COMMENT ON COLUMN CCD_CRUISE_SPP_MMPA.LAST_MOD_BY IS 'The Oracle username of the person making the most recent change to this record';</v>
      </c>
      <c r="P23" s="23" t="str">
        <f t="shared" si="55"/>
        <v>COMMENT ON TABLE CCD_CRUISE_SPP_MMPA IS '';</v>
      </c>
      <c r="Q23" s="22" t="str">
        <f t="shared" si="56"/>
        <v>COMMENT ON COLUMN CCD_CRUISE_SPP_MMPA.CRUISE_SPP_MMPA_ID IS 'Primary Key for the CCD_CRUISE_SPP_MMPA table';</v>
      </c>
      <c r="R23" s="23" t="str">
        <f t="shared" si="57"/>
        <v xml:space="preserve">create or replace TRIGGER 
CCD_CRUISE_SPP_MMPA_AUTO_BRI 
before insert on CCD_CRUISE_SPP_MMPA
for each row
begin
  select CCD_CRUISE_SPP_MMPA_SEQ.nextval into :new.CRUISE_SPP_MMPA_ID from dual;
end;
/
</v>
      </c>
      <c r="S23" s="23" t="str">
        <f t="shared" si="58"/>
        <v xml:space="preserve">create or replace TRIGGER CCD_CRUISE_SPP_MMPA_AUTO_BRI
before insert on CCD_CRUISE_SPP_MMPA
for each row
begin
  select CCD_CRUISE_SPP_MMPA_SEQ.nextval into :new.CRUISE_SPP_MMPA_ID from dual;
  :NEW.CREATE_DATE := SYSDATE;
  :NEW.CREATED_BY := nvl(v('APP_USER'),user);
end;
/
</v>
      </c>
      <c r="T23" s="23" t="str">
        <f t="shared" si="59"/>
        <v xml:space="preserve">CREATE OR REPLACE TRIGGER CCD_CRUISE_SPP_MMPA_AUTO_BRU BEFORE
  UPDATE
    ON CCD_CRUISE_SPP_MMPA FOR EACH ROW 
    BEGIN 
      :NEW.LAST_MOD_DATE := SYSDATE;
      :NEW.LAST_MOD_BY := nvl(v('APP_USER'),user);
END;
/
</v>
      </c>
      <c r="U23" s="18"/>
      <c r="V23" s="19"/>
      <c r="W23" s="19"/>
      <c r="X23" s="27" t="str">
        <f t="shared" si="60"/>
        <v xml:space="preserve">CREATE TABLE CCD_CRUISE_SPP_MMPA 
(
  CRUISE_SPP_MMPA_ID NUMBER NOT NULL 
, _CODE VARCHAR2(50) 
, _NAME VARCHAR2(200) NOT NULL 
, _DESC VARCHAR2(500) 
, CONSTRAINT CCD_CRUISE_SPP_MMPA_PK PRIMARY KEY 
  (
    CRUISE_SPP_MMPA_ID 
  )
  ENABLE 
);
COMMENT ON COLUMN CCD_CRUISE_SPP_MMPA.CRUISE_SPP_MMPA_ID IS 'Primary key for the  table';
COMMENT ON COLUMN CCD_CRUISE_SPP_MMPA._CODE IS 'Code for the given ';
COMMENT ON COLUMN CCD_CRUISE_SPP_MMPA._NAME IS 'Name of the given ';
COMMENT ON COLUMN CCD_CRUISE_SPP_MMPA._DESC IS 'Description for the given ';
COMMENT ON TABLE CCD_CRUISE_SPP_MMPA IS 'Reference Table for storing  information';
ALTER TABLE CCD_CRUISE_SPP_MMPA ADD CONSTRAINT CCD_CRUISE_SPP_MMPA_U1 UNIQUE 
(
  _CODE 
)
ENABLE;
ALTER TABLE CCD_CRUISE_SPP_MMPA ADD CONSTRAINT CCD_CRUISE_SPP_MMPA_U2 UNIQUE 
(
  _NAME 
)
ENABLE;
</v>
      </c>
      <c r="Y23" s="27" t="str">
        <f t="shared" si="61"/>
        <v>insert into CCD_CRUISE_SPP_MMPA (_NAME) SELECT distinct [FIELDNAME] from [TABLENAME] where [FIELDNAME] IS NOT NULL AND [FIELDNAME] &lt;&gt; 'NA';</v>
      </c>
      <c r="Z23" s="16" t="str">
        <f t="shared" si="62"/>
        <v>DROP TRIGGER "bi_CCD_CRUISE_SPP_MMPA";</v>
      </c>
      <c r="AA23" s="28" t="str">
        <f t="shared" si="63"/>
        <v xml:space="preserve">--Define the foreign key reference from [TABLENAME] to CCD_CRUISE_SPP_MMPA and associate the reference records appropriately
--Populate the foreign key reference on [TABLENAME] to the reference table CCD_CRUISE_SPP_MMPA
UPDATE [TABLENAME] SET TEMP_DATA = CRUISE_SPP_MMPA_ID, CRUISE_SPP_MMPA_ID = NULL;
--modify the existing column
ALTER TABLE [TABLENAME]  
MODIFY (CRUISE_SPP_MMPA_ID NUMBER );
--create the foreign key reference index:
CREATE INDEX [INDEXNAME] ON [TABLENAME] (CRUISE_SPP_MMPA_ID);
--create the foreign key constraint:
ALTER TABLE [TABLENAME]
ADD CONSTRAINT [FKNAME] FOREIGN KEY
(
  CRUISE_SPP_MMPA_ID
)
REFERENCES CCD_CRUISE_SPP_MMPA
(
  CRUISE_SPP_MMPA_ID
)
ENABLE;
--populate the foreign key field with the reference table relationship:
UPDATE [TABLENAME] SET CRUISE_SPP_MMPA_ID = (SELECT CRUISE_SPP_MMPA_ID FROM CCD_CRUISE_SPP_MMPA WHERE _NAME = [TABLENAME].TEMP_DATA);
</v>
      </c>
    </row>
    <row r="24" spans="1:27" ht="27.75" customHeight="1" x14ac:dyDescent="0.25">
      <c r="A24" s="19" t="s">
        <v>85</v>
      </c>
      <c r="B24" s="16" t="str">
        <f t="shared" si="25"/>
        <v>Yes</v>
      </c>
      <c r="C24" s="19" t="s">
        <v>111</v>
      </c>
      <c r="D24" s="16" t="str">
        <f t="shared" si="26"/>
        <v>Yes</v>
      </c>
      <c r="E24" s="19"/>
      <c r="F24" s="16" t="str">
        <f t="shared" si="15"/>
        <v>CCD_CRUISE_SPP_FSSI_SEQ</v>
      </c>
      <c r="G24" s="22" t="str">
        <f t="shared" si="46"/>
        <v>CREATE SEQUENCE CCD_CRUISE_SPP_FSSI_SEQ INCREMENT BY 1 START WITH 1;</v>
      </c>
      <c r="H24" s="22" t="str">
        <f t="shared" si="47"/>
        <v>ALTER TABLE CCD_CRUISE_SPP_FSSI ADD (CREATE_DATE DATE );</v>
      </c>
      <c r="I24" s="22" t="str">
        <f t="shared" si="48"/>
        <v>ALTER TABLE CCD_CRUISE_SPP_FSSI ADD (CREATED_BY VARCHAR2(30) );</v>
      </c>
      <c r="J24" s="22" t="str">
        <f t="shared" si="49"/>
        <v>ALTER TABLE CCD_CRUISE_SPP_FSSI ADD (LAST_MOD_DATE DATE );</v>
      </c>
      <c r="K24" s="22" t="str">
        <f t="shared" si="50"/>
        <v>ALTER TABLE CCD_CRUISE_SPP_FSSI ADD (LAST_MOD_BY VARCHAR2(30) );</v>
      </c>
      <c r="L24" s="22" t="str">
        <f t="shared" si="51"/>
        <v>COMMENT ON COLUMN CCD_CRUISE_SPP_FSSI.CREATE_DATE IS 'The date on which this record was created in the database';</v>
      </c>
      <c r="M24" s="22" t="str">
        <f t="shared" si="52"/>
        <v>COMMENT ON COLUMN CCD_CRUISE_SPP_FSSI.CREATED_BY IS 'The Oracle username of the person creating this record in the database';</v>
      </c>
      <c r="N24" s="22" t="str">
        <f t="shared" si="53"/>
        <v>COMMENT ON COLUMN CCD_CRUISE_SPP_FSSI.LAST_MOD_DATE IS 'The last date on which any of the data in this record was changed';</v>
      </c>
      <c r="O24" s="22" t="str">
        <f t="shared" si="54"/>
        <v>COMMENT ON COLUMN CCD_CRUISE_SPP_FSSI.LAST_MOD_BY IS 'The Oracle username of the person making the most recent change to this record';</v>
      </c>
      <c r="P24" s="23" t="str">
        <f t="shared" si="55"/>
        <v>COMMENT ON TABLE CCD_CRUISE_SPP_FSSI IS '';</v>
      </c>
      <c r="Q24" s="22" t="str">
        <f t="shared" si="56"/>
        <v>COMMENT ON COLUMN CCD_CRUISE_SPP_FSSI.CRUISE_SPP_FSSI_ID IS 'Primary Key for the CCD_CRUISE_SPP_FSSI table';</v>
      </c>
      <c r="R24" s="23" t="str">
        <f t="shared" si="57"/>
        <v xml:space="preserve">create or replace TRIGGER 
CCD_CRUISE_SPP_FSSI_AUTO_BRI 
before insert on CCD_CRUISE_SPP_FSSI
for each row
begin
  select CCD_CRUISE_SPP_FSSI_SEQ.nextval into :new.CRUISE_SPP_FSSI_ID from dual;
end;
/
</v>
      </c>
      <c r="S24" s="23" t="str">
        <f t="shared" si="58"/>
        <v xml:space="preserve">create or replace TRIGGER CCD_CRUISE_SPP_FSSI_AUTO_BRI
before insert on CCD_CRUISE_SPP_FSSI
for each row
begin
  select CCD_CRUISE_SPP_FSSI_SEQ.nextval into :new.CRUISE_SPP_FSSI_ID from dual;
  :NEW.CREATE_DATE := SYSDATE;
  :NEW.CREATED_BY := nvl(v('APP_USER'),user);
end;
/
</v>
      </c>
      <c r="T24" s="23" t="str">
        <f t="shared" si="59"/>
        <v xml:space="preserve">CREATE OR REPLACE TRIGGER CCD_CRUISE_SPP_FSSI_AUTO_BRU BEFORE
  UPDATE
    ON CCD_CRUISE_SPP_FSSI FOR EACH ROW 
    BEGIN 
      :NEW.LAST_MOD_DATE := SYSDATE;
      :NEW.LAST_MOD_BY := nvl(v('APP_USER'),user);
END;
/
</v>
      </c>
      <c r="U24" s="18"/>
      <c r="V24" s="19"/>
      <c r="W24" s="19"/>
      <c r="X24" s="27" t="str">
        <f t="shared" si="60"/>
        <v xml:space="preserve">CREATE TABLE CCD_CRUISE_SPP_FSSI 
(
  CRUISE_SPP_FSSI_ID NUMBER NOT NULL 
, _CODE VARCHAR2(50) 
, _NAME VARCHAR2(200) NOT NULL 
, _DESC VARCHAR2(500) 
, CONSTRAINT CCD_CRUISE_SPP_FSSI_PK PRIMARY KEY 
  (
    CRUISE_SPP_FSSI_ID 
  )
  ENABLE 
);
COMMENT ON COLUMN CCD_CRUISE_SPP_FSSI.CRUISE_SPP_FSSI_ID IS 'Primary key for the  table';
COMMENT ON COLUMN CCD_CRUISE_SPP_FSSI._CODE IS 'Code for the given ';
COMMENT ON COLUMN CCD_CRUISE_SPP_FSSI._NAME IS 'Name of the given ';
COMMENT ON COLUMN CCD_CRUISE_SPP_FSSI._DESC IS 'Description for the given ';
COMMENT ON TABLE CCD_CRUISE_SPP_FSSI IS 'Reference Table for storing  information';
ALTER TABLE CCD_CRUISE_SPP_FSSI ADD CONSTRAINT CCD_CRUISE_SPP_FSSI_U1 UNIQUE 
(
  _CODE 
)
ENABLE;
ALTER TABLE CCD_CRUISE_SPP_FSSI ADD CONSTRAINT CCD_CRUISE_SPP_FSSI_U2 UNIQUE 
(
  _NAME 
)
ENABLE;
</v>
      </c>
      <c r="Y24" s="27" t="str">
        <f t="shared" si="61"/>
        <v>insert into CCD_CRUISE_SPP_FSSI (_NAME) SELECT distinct [FIELDNAME] from [TABLENAME] where [FIELDNAME] IS NOT NULL AND [FIELDNAME] &lt;&gt; 'NA';</v>
      </c>
      <c r="Z24" s="16" t="str">
        <f t="shared" si="62"/>
        <v>DROP TRIGGER "bi_CCD_CRUISE_SPP_FSSI";</v>
      </c>
      <c r="AA24" s="28" t="str">
        <f t="shared" si="63"/>
        <v xml:space="preserve">--Define the foreign key reference from [TABLENAME] to CCD_CRUISE_SPP_FSSI and associate the reference records appropriately
--Populate the foreign key reference on [TABLENAME] to the reference table CCD_CRUISE_SPP_FSSI
UPDATE [TABLENAME] SET TEMP_DATA = CRUISE_SPP_FSSI_ID, CRUISE_SPP_FSSI_ID = NULL;
--modify the existing column
ALTER TABLE [TABLENAME]  
MODIFY (CRUISE_SPP_FSSI_ID NUMBER );
--create the foreign key reference index:
CREATE INDEX [INDEXNAME] ON [TABLENAME] (CRUISE_SPP_FSSI_ID);
--create the foreign key constraint:
ALTER TABLE [TABLENAME]
ADD CONSTRAINT [FKNAME] FOREIGN KEY
(
  CRUISE_SPP_FSSI_ID
)
REFERENCES CCD_CRUISE_SPP_FSSI
(
  CRUISE_SPP_FSSI_ID
)
ENABLE;
--populate the foreign key field with the reference table relationship:
UPDATE [TABLENAME] SET CRUISE_SPP_FSSI_ID = (SELECT CRUISE_SPP_FSSI_ID FROM CCD_CRUISE_SPP_FSSI WHERE _NAME = [TABLENAME].TEMP_DATA);
</v>
      </c>
    </row>
    <row r="25" spans="1:27" ht="27.75" customHeight="1" x14ac:dyDescent="0.25">
      <c r="A25" s="19" t="s">
        <v>86</v>
      </c>
      <c r="B25" s="16" t="str">
        <f t="shared" si="25"/>
        <v>Yes</v>
      </c>
      <c r="C25" s="19" t="s">
        <v>112</v>
      </c>
      <c r="D25" s="16" t="str">
        <f t="shared" si="26"/>
        <v>Yes</v>
      </c>
      <c r="E25" s="19"/>
      <c r="F25" s="16" t="str">
        <f t="shared" si="15"/>
        <v>CCD_CRUISE_EXP_SPP_SEQ</v>
      </c>
      <c r="G25" s="22" t="str">
        <f t="shared" si="46"/>
        <v>CREATE SEQUENCE CCD_CRUISE_EXP_SPP_SEQ INCREMENT BY 1 START WITH 1;</v>
      </c>
      <c r="H25" s="22" t="str">
        <f t="shared" si="47"/>
        <v>ALTER TABLE CCD_CRUISE_EXP_SPP ADD (CREATE_DATE DATE );</v>
      </c>
      <c r="I25" s="22" t="str">
        <f t="shared" si="48"/>
        <v>ALTER TABLE CCD_CRUISE_EXP_SPP ADD (CREATED_BY VARCHAR2(30) );</v>
      </c>
      <c r="J25" s="22" t="str">
        <f t="shared" si="49"/>
        <v>ALTER TABLE CCD_CRUISE_EXP_SPP ADD (LAST_MOD_DATE DATE );</v>
      </c>
      <c r="K25" s="22" t="str">
        <f t="shared" si="50"/>
        <v>ALTER TABLE CCD_CRUISE_EXP_SPP ADD (LAST_MOD_BY VARCHAR2(30) );</v>
      </c>
      <c r="L25" s="22" t="str">
        <f t="shared" si="51"/>
        <v>COMMENT ON COLUMN CCD_CRUISE_EXP_SPP.CREATE_DATE IS 'The date on which this record was created in the database';</v>
      </c>
      <c r="M25" s="22" t="str">
        <f t="shared" si="52"/>
        <v>COMMENT ON COLUMN CCD_CRUISE_EXP_SPP.CREATED_BY IS 'The Oracle username of the person creating this record in the database';</v>
      </c>
      <c r="N25" s="22" t="str">
        <f t="shared" si="53"/>
        <v>COMMENT ON COLUMN CCD_CRUISE_EXP_SPP.LAST_MOD_DATE IS 'The last date on which any of the data in this record was changed';</v>
      </c>
      <c r="O25" s="22" t="str">
        <f t="shared" si="54"/>
        <v>COMMENT ON COLUMN CCD_CRUISE_EXP_SPP.LAST_MOD_BY IS 'The Oracle username of the person making the most recent change to this record';</v>
      </c>
      <c r="P25" s="23" t="str">
        <f t="shared" si="55"/>
        <v>COMMENT ON TABLE CCD_CRUISE_EXP_SPP IS '';</v>
      </c>
      <c r="Q25" s="22" t="str">
        <f t="shared" si="56"/>
        <v>COMMENT ON COLUMN CCD_CRUISE_EXP_SPP.CRUISE_EXP_SPP_ID IS 'Primary Key for the CCD_CRUISE_EXP_SPP table';</v>
      </c>
      <c r="R25" s="23" t="str">
        <f t="shared" si="57"/>
        <v xml:space="preserve">create or replace TRIGGER 
CCD_CRUISE_EXP_SPP_AUTO_BRI 
before insert on CCD_CRUISE_EXP_SPP
for each row
begin
  select CCD_CRUISE_EXP_SPP_SEQ.nextval into :new.CRUISE_EXP_SPP_ID from dual;
end;
/
</v>
      </c>
      <c r="S25" s="23" t="str">
        <f t="shared" si="58"/>
        <v xml:space="preserve">create or replace TRIGGER CCD_CRUISE_EXP_SPP_AUTO_BRI
before insert on CCD_CRUISE_EXP_SPP
for each row
begin
  select CCD_CRUISE_EXP_SPP_SEQ.nextval into :new.CRUISE_EXP_SPP_ID from dual;
  :NEW.CREATE_DATE := SYSDATE;
  :NEW.CREATED_BY := nvl(v('APP_USER'),user);
end;
/
</v>
      </c>
      <c r="T25" s="23" t="str">
        <f t="shared" si="59"/>
        <v xml:space="preserve">CREATE OR REPLACE TRIGGER CCD_CRUISE_EXP_SPP_AUTO_BRU BEFORE
  UPDATE
    ON CCD_CRUISE_EXP_SPP FOR EACH ROW 
    BEGIN 
      :NEW.LAST_MOD_DATE := SYSDATE;
      :NEW.LAST_MOD_BY := nvl(v('APP_USER'),user);
END;
/
</v>
      </c>
      <c r="U25" s="18"/>
      <c r="V25" s="19"/>
      <c r="W25" s="19"/>
      <c r="X25" s="27" t="str">
        <f t="shared" si="60"/>
        <v xml:space="preserve">CREATE TABLE CCD_CRUISE_EXP_SPP 
(
  CRUISE_EXP_SPP_ID NUMBER NOT NULL 
, _CODE VARCHAR2(50) 
, _NAME VARCHAR2(200) NOT NULL 
, _DESC VARCHAR2(500) 
, CONSTRAINT CCD_CRUISE_EXP_SPP_PK PRIMARY KEY 
  (
    CRUISE_EXP_SPP_ID 
  )
  ENABLE 
);
COMMENT ON COLUMN CCD_CRUISE_EXP_SPP.CRUISE_EXP_SPP_ID IS 'Primary key for the  table';
COMMENT ON COLUMN CCD_CRUISE_EXP_SPP._CODE IS 'Code for the given ';
COMMENT ON COLUMN CCD_CRUISE_EXP_SPP._NAME IS 'Name of the given ';
COMMENT ON COLUMN CCD_CRUISE_EXP_SPP._DESC IS 'Description for the given ';
COMMENT ON TABLE CCD_CRUISE_EXP_SPP IS 'Reference Table for storing  information';
ALTER TABLE CCD_CRUISE_EXP_SPP ADD CONSTRAINT CCD_CRUISE_EXP_SPP_U1 UNIQUE 
(
  _CODE 
)
ENABLE;
ALTER TABLE CCD_CRUISE_EXP_SPP ADD CONSTRAINT CCD_CRUISE_EXP_SPP_U2 UNIQUE 
(
  _NAME 
)
ENABLE;
</v>
      </c>
      <c r="Y25" s="27" t="str">
        <f t="shared" si="61"/>
        <v>insert into CCD_CRUISE_EXP_SPP (_NAME) SELECT distinct [FIELDNAME] from [TABLENAME] where [FIELDNAME] IS NOT NULL AND [FIELDNAME] &lt;&gt; 'NA';</v>
      </c>
      <c r="Z25" s="16" t="str">
        <f t="shared" si="62"/>
        <v>DROP TRIGGER "bi_CCD_CRUISE_EXP_SPP";</v>
      </c>
      <c r="AA25" s="28" t="str">
        <f t="shared" si="63"/>
        <v xml:space="preserve">--Define the foreign key reference from [TABLENAME] to CCD_CRUISE_EXP_SPP and associate the reference records appropriately
--Populate the foreign key reference on [TABLENAME] to the reference table CCD_CRUISE_EXP_SPP
UPDATE [TABLENAME] SET TEMP_DATA = CRUISE_EXP_SPP_ID, CRUISE_EXP_SPP_ID = NULL;
--modify the existing column
ALTER TABLE [TABLENAME]  
MODIFY (CRUISE_EXP_SPP_ID NUMBER );
--create the foreign key reference index:
CREATE INDEX [INDEXNAME] ON [TABLENAME] (CRUISE_EXP_SPP_ID);
--create the foreign key constraint:
ALTER TABLE [TABLENAME]
ADD CONSTRAINT [FKNAME] FOREIGN KEY
(
  CRUISE_EXP_SPP_ID
)
REFERENCES CCD_CRUISE_EXP_SPP
(
  CRUISE_EXP_SPP_ID
)
ENABLE;
--populate the foreign key field with the reference table relationship:
UPDATE [TABLENAME] SET CRUISE_EXP_SPP_ID = (SELECT CRUISE_EXP_SPP_ID FROM CCD_CRUISE_EXP_SPP WHERE _NAME = [TABLENAME].TEMP_DATA);
</v>
      </c>
    </row>
    <row r="26" spans="1:27" ht="27.75" customHeight="1" x14ac:dyDescent="0.25">
      <c r="A26" s="19" t="s">
        <v>87</v>
      </c>
      <c r="B26" s="16" t="str">
        <f t="shared" si="25"/>
        <v>Yes</v>
      </c>
      <c r="C26" s="19" t="s">
        <v>113</v>
      </c>
      <c r="D26" s="16" t="str">
        <f t="shared" si="26"/>
        <v>Yes</v>
      </c>
      <c r="E26" s="19"/>
      <c r="F26" s="16" t="str">
        <f t="shared" si="15"/>
        <v>CCD_LEG_GEAR_SEQ</v>
      </c>
      <c r="G26" s="22" t="str">
        <f t="shared" si="46"/>
        <v>CREATE SEQUENCE CCD_LEG_GEAR_SEQ INCREMENT BY 1 START WITH 1;</v>
      </c>
      <c r="H26" s="22" t="str">
        <f t="shared" si="47"/>
        <v>ALTER TABLE CCD_LEG_GEAR ADD (CREATE_DATE DATE );</v>
      </c>
      <c r="I26" s="22" t="str">
        <f t="shared" si="48"/>
        <v>ALTER TABLE CCD_LEG_GEAR ADD (CREATED_BY VARCHAR2(30) );</v>
      </c>
      <c r="J26" s="22" t="str">
        <f t="shared" si="49"/>
        <v>ALTER TABLE CCD_LEG_GEAR ADD (LAST_MOD_DATE DATE );</v>
      </c>
      <c r="K26" s="22" t="str">
        <f t="shared" si="50"/>
        <v>ALTER TABLE CCD_LEG_GEAR ADD (LAST_MOD_BY VARCHAR2(30) );</v>
      </c>
      <c r="L26" s="22" t="str">
        <f t="shared" si="51"/>
        <v>COMMENT ON COLUMN CCD_LEG_GEAR.CREATE_DATE IS 'The date on which this record was created in the database';</v>
      </c>
      <c r="M26" s="22" t="str">
        <f t="shared" si="52"/>
        <v>COMMENT ON COLUMN CCD_LEG_GEAR.CREATED_BY IS 'The Oracle username of the person creating this record in the database';</v>
      </c>
      <c r="N26" s="22" t="str">
        <f t="shared" si="53"/>
        <v>COMMENT ON COLUMN CCD_LEG_GEAR.LAST_MOD_DATE IS 'The last date on which any of the data in this record was changed';</v>
      </c>
      <c r="O26" s="22" t="str">
        <f t="shared" si="54"/>
        <v>COMMENT ON COLUMN CCD_LEG_GEAR.LAST_MOD_BY IS 'The Oracle username of the person making the most recent change to this record';</v>
      </c>
      <c r="P26" s="23" t="str">
        <f t="shared" si="55"/>
        <v>COMMENT ON TABLE CCD_LEG_GEAR IS '';</v>
      </c>
      <c r="Q26" s="22" t="str">
        <f t="shared" si="56"/>
        <v>COMMENT ON COLUMN CCD_LEG_GEAR.CCD_LEG_GEAR_ID IS 'Primary Key for the CCD_LEG_GEAR table';</v>
      </c>
      <c r="R26" s="23" t="str">
        <f t="shared" si="57"/>
        <v xml:space="preserve">create or replace TRIGGER 
CCD_LEG_GEAR_AUTO_BRI 
before insert on CCD_LEG_GEAR
for each row
begin
  select CCD_LEG_GEAR_SEQ.nextval into :new.CCD_LEG_GEAR_ID from dual;
end;
/
</v>
      </c>
      <c r="S26" s="23" t="str">
        <f t="shared" si="58"/>
        <v xml:space="preserve">create or replace TRIGGER CCD_LEG_GEAR_AUTO_BRI
before insert on CCD_LEG_GEAR
for each row
begin
  select CCD_LEG_GEAR_SEQ.nextval into :new.CCD_LEG_GEAR_ID from dual;
  :NEW.CREATE_DATE := SYSDATE;
  :NEW.CREATED_BY := nvl(v('APP_USER'),user);
end;
/
</v>
      </c>
      <c r="T26" s="23" t="str">
        <f t="shared" si="59"/>
        <v xml:space="preserve">CREATE OR REPLACE TRIGGER CCD_LEG_GEAR_AUTO_BRU BEFORE
  UPDATE
    ON CCD_LEG_GEAR FOR EACH ROW 
    BEGIN 
      :NEW.LAST_MOD_DATE := SYSDATE;
      :NEW.LAST_MOD_BY := nvl(v('APP_USER'),user);
END;
/
</v>
      </c>
      <c r="U26" s="18"/>
      <c r="V26" s="19"/>
      <c r="W26" s="19"/>
      <c r="X26" s="27" t="str">
        <f t="shared" si="60"/>
        <v xml:space="preserve">CREATE TABLE CCD_LEG_GEAR 
(
  CCD_LEG_GEAR_ID NUMBER NOT NULL 
, _CODE VARCHAR2(50) 
, _NAME VARCHAR2(200) NOT NULL 
, _DESC VARCHAR2(500) 
, CONSTRAINT CCD_LEG_GEAR_PK PRIMARY KEY 
  (
    CCD_LEG_GEAR_ID 
  )
  ENABLE 
);
COMMENT ON COLUMN CCD_LEG_GEAR.CCD_LEG_GEAR_ID IS 'Primary key for the  table';
COMMENT ON COLUMN CCD_LEG_GEAR._CODE IS 'Code for the given ';
COMMENT ON COLUMN CCD_LEG_GEAR._NAME IS 'Name of the given ';
COMMENT ON COLUMN CCD_LEG_GEAR._DESC IS 'Description for the given ';
COMMENT ON TABLE CCD_LEG_GEAR IS 'Reference Table for storing  information';
ALTER TABLE CCD_LEG_GEAR ADD CONSTRAINT CCD_LEG_GEAR_U1 UNIQUE 
(
  _CODE 
)
ENABLE;
ALTER TABLE CCD_LEG_GEAR ADD CONSTRAINT CCD_LEG_GEAR_U2 UNIQUE 
(
  _NAME 
)
ENABLE;
</v>
      </c>
      <c r="Y26" s="27" t="str">
        <f t="shared" si="61"/>
        <v>insert into CCD_LEG_GEAR (_NAME) SELECT distinct [FIELDNAME] from [TABLENAME] where [FIELDNAME] IS NOT NULL AND [FIELDNAME] &lt;&gt; 'NA';</v>
      </c>
      <c r="Z26" s="16" t="str">
        <f t="shared" si="62"/>
        <v>DROP TRIGGER "bi_CCD_LEG_GEAR";</v>
      </c>
      <c r="AA26" s="28" t="str">
        <f t="shared" si="63"/>
        <v xml:space="preserve">--Define the foreign key reference from [TABLENAME] to CCD_LEG_GEAR and associate the reference records appropriately
--Populate the foreign key reference on [TABLENAME] to the reference table CCD_LEG_GEAR
UPDATE [TABLENAME] SET TEMP_DATA = CCD_LEG_GEAR_ID, CCD_LEG_GEAR_ID = NULL;
--modify the existing column
ALTER TABLE [TABLENAME]  
MODIFY (CCD_LEG_GEAR_ID NUMBER );
--create the foreign key reference index:
CREATE INDEX [INDEXNAME] ON [TABLENAME] (CCD_LEG_GEAR_ID);
--create the foreign key constraint:
ALTER TABLE [TABLENAME]
ADD CONSTRAINT [FKNAME] FOREIGN KEY
(
  CCD_LEG_GEAR_ID
)
REFERENCES CCD_LEG_GEAR
(
  CCD_LEG_GEAR_ID
)
ENABLE;
--populate the foreign key field with the reference table relationship:
UPDATE [TABLENAME] SET CCD_LEG_GEAR_ID = (SELECT CCD_LEG_GEAR_ID FROM CCD_LEG_GEAR WHERE _NAME = [TABLENAME].TEMP_DATA);
</v>
      </c>
    </row>
    <row r="27" spans="1:27" ht="27.75" customHeight="1" x14ac:dyDescent="0.25">
      <c r="A27" s="19" t="s">
        <v>88</v>
      </c>
      <c r="B27" s="16" t="str">
        <f t="shared" si="25"/>
        <v>Yes</v>
      </c>
      <c r="C27" s="19" t="s">
        <v>114</v>
      </c>
      <c r="D27" s="16" t="str">
        <f t="shared" si="26"/>
        <v>Yes</v>
      </c>
      <c r="E27" s="19"/>
      <c r="F27" s="16" t="str">
        <f t="shared" si="15"/>
        <v>CCD_LEG_ECOSYSTEMS_SEQ</v>
      </c>
      <c r="G27" s="22" t="str">
        <f t="shared" si="46"/>
        <v>CREATE SEQUENCE CCD_LEG_ECOSYSTEMS_SEQ INCREMENT BY 1 START WITH 1;</v>
      </c>
      <c r="H27" s="22" t="str">
        <f t="shared" si="47"/>
        <v>ALTER TABLE CCD_LEG_ECOSYSTEMS ADD (CREATE_DATE DATE );</v>
      </c>
      <c r="I27" s="22" t="str">
        <f t="shared" si="48"/>
        <v>ALTER TABLE CCD_LEG_ECOSYSTEMS ADD (CREATED_BY VARCHAR2(30) );</v>
      </c>
      <c r="J27" s="22" t="str">
        <f t="shared" si="49"/>
        <v>ALTER TABLE CCD_LEG_ECOSYSTEMS ADD (LAST_MOD_DATE DATE );</v>
      </c>
      <c r="K27" s="22" t="str">
        <f t="shared" si="50"/>
        <v>ALTER TABLE CCD_LEG_ECOSYSTEMS ADD (LAST_MOD_BY VARCHAR2(30) );</v>
      </c>
      <c r="L27" s="22" t="str">
        <f t="shared" si="51"/>
        <v>COMMENT ON COLUMN CCD_LEG_ECOSYSTEMS.CREATE_DATE IS 'The date on which this record was created in the database';</v>
      </c>
      <c r="M27" s="22" t="str">
        <f t="shared" si="52"/>
        <v>COMMENT ON COLUMN CCD_LEG_ECOSYSTEMS.CREATED_BY IS 'The Oracle username of the person creating this record in the database';</v>
      </c>
      <c r="N27" s="22" t="str">
        <f t="shared" si="53"/>
        <v>COMMENT ON COLUMN CCD_LEG_ECOSYSTEMS.LAST_MOD_DATE IS 'The last date on which any of the data in this record was changed';</v>
      </c>
      <c r="O27" s="22" t="str">
        <f t="shared" si="54"/>
        <v>COMMENT ON COLUMN CCD_LEG_ECOSYSTEMS.LAST_MOD_BY IS 'The Oracle username of the person making the most recent change to this record';</v>
      </c>
      <c r="P27" s="23" t="str">
        <f t="shared" si="55"/>
        <v>COMMENT ON TABLE CCD_LEG_ECOSYSTEMS IS '';</v>
      </c>
      <c r="Q27" s="22" t="str">
        <f t="shared" si="56"/>
        <v>COMMENT ON COLUMN CCD_LEG_ECOSYSTEMS.CCD_LEG_ECOSYSTEM_ID IS 'Primary Key for the CCD_LEG_ECOSYSTEMS table';</v>
      </c>
      <c r="R27" s="23" t="str">
        <f t="shared" si="57"/>
        <v xml:space="preserve">create or replace TRIGGER 
CCD_LEG_ECOSYSTEMS_AUTO_BRI 
before insert on CCD_LEG_ECOSYSTEMS
for each row
begin
  select CCD_LEG_ECOSYSTEMS_SEQ.nextval into :new.CCD_LEG_ECOSYSTEM_ID from dual;
end;
/
</v>
      </c>
      <c r="S27" s="23" t="str">
        <f t="shared" si="58"/>
        <v xml:space="preserve">create or replace TRIGGER CCD_LEG_ECOSYSTEMS_AUTO_BRI
before insert on CCD_LEG_ECOSYSTEMS
for each row
begin
  select CCD_LEG_ECOSYSTEMS_SEQ.nextval into :new.CCD_LEG_ECOSYSTEM_ID from dual;
  :NEW.CREATE_DATE := SYSDATE;
  :NEW.CREATED_BY := nvl(v('APP_USER'),user);
end;
/
</v>
      </c>
      <c r="T27" s="23" t="str">
        <f t="shared" si="59"/>
        <v xml:space="preserve">CREATE OR REPLACE TRIGGER CCD_LEG_ECOSYSTEMS_AUTO_BRU BEFORE
  UPDATE
    ON CCD_LEG_ECOSYSTEMS FOR EACH ROW 
    BEGIN 
      :NEW.LAST_MOD_DATE := SYSDATE;
      :NEW.LAST_MOD_BY := nvl(v('APP_USER'),user);
END;
/
</v>
      </c>
      <c r="U27" s="18"/>
      <c r="V27" s="19"/>
      <c r="W27" s="19"/>
      <c r="X27" s="27" t="str">
        <f t="shared" si="60"/>
        <v xml:space="preserve">CREATE TABLE CCD_LEG_ECOSYSTEMS 
(
  CCD_LEG_ECOSYSTEM_ID NUMBER NOT NULL 
, _CODE VARCHAR2(50) 
, _NAME VARCHAR2(200) NOT NULL 
, _DESC VARCHAR2(500) 
, CONSTRAINT CCD_LEG_ECOSYSTEMS_PK PRIMARY KEY 
  (
    CCD_LEG_ECOSYSTEM_ID 
  )
  ENABLE 
);
COMMENT ON COLUMN CCD_LEG_ECOSYSTEMS.CCD_LEG_ECOSYSTEM_ID IS 'Primary key for the  table';
COMMENT ON COLUMN CCD_LEG_ECOSYSTEMS._CODE IS 'Code for the given ';
COMMENT ON COLUMN CCD_LEG_ECOSYSTEMS._NAME IS 'Name of the given ';
COMMENT ON COLUMN CCD_LEG_ECOSYSTEMS._DESC IS 'Description for the given ';
COMMENT ON TABLE CCD_LEG_ECOSYSTEMS IS 'Reference Table for storing  information';
ALTER TABLE CCD_LEG_ECOSYSTEMS ADD CONSTRAINT CCD_LEG_ECOSYSTEMS_U1 UNIQUE 
(
  _CODE 
)
ENABLE;
ALTER TABLE CCD_LEG_ECOSYSTEMS ADD CONSTRAINT CCD_LEG_ECOSYSTEMS_U2 UNIQUE 
(
  _NAME 
)
ENABLE;
</v>
      </c>
      <c r="Y27" s="27" t="str">
        <f t="shared" si="61"/>
        <v>insert into CCD_LEG_ECOSYSTEMS (_NAME) SELECT distinct [FIELDNAME] from [TABLENAME] where [FIELDNAME] IS NOT NULL AND [FIELDNAME] &lt;&gt; 'NA';</v>
      </c>
      <c r="Z27" s="16" t="str">
        <f t="shared" si="62"/>
        <v>DROP TRIGGER "bi_CCD_LEG_ECOSYSTEMS";</v>
      </c>
      <c r="AA27" s="28" t="str">
        <f t="shared" si="63"/>
        <v xml:space="preserve">--Define the foreign key reference from [TABLENAME] to CCD_LEG_ECOSYSTEMS and associate the reference records appropriately
--Populate the foreign key reference on [TABLENAME] to the reference table CCD_LEG_ECOSYSTEMS
UPDATE [TABLENAME] SET TEMP_DATA = CCD_LEG_ECOSYSTEM_ID, CCD_LEG_ECOSYSTEM_ID = NULL;
--modify the existing column
ALTER TABLE [TABLENAME]  
MODIFY (CCD_LEG_ECOSYSTEM_ID NUMBER );
--create the foreign key reference index:
CREATE INDEX [INDEXNAME] ON [TABLENAME] (CCD_LEG_ECOSYSTEM_ID);
--create the foreign key constraint:
ALTER TABLE [TABLENAME]
ADD CONSTRAINT [FKNAME] FOREIGN KEY
(
  CCD_LEG_ECOSYSTEM_ID
)
REFERENCES CCD_LEG_ECOSYSTEMS
(
  CCD_LEG_ECOSYSTEM_ID
)
ENABLE;
--populate the foreign key field with the reference table relationship:
UPDATE [TABLENAME] SET CCD_LEG_ECOSYSTEM_ID = (SELECT CCD_LEG_ECOSYSTEM_ID FROM CCD_LEG_ECOSYSTEMS WHERE _NAME = [TABLENAME].TEMP_DATA);
</v>
      </c>
    </row>
    <row r="28" spans="1:27" ht="27.75" customHeight="1" x14ac:dyDescent="0.25">
      <c r="A28" s="19" t="s">
        <v>89</v>
      </c>
      <c r="B28" s="16" t="str">
        <f t="shared" si="25"/>
        <v>Yes</v>
      </c>
      <c r="C28" s="19" t="s">
        <v>115</v>
      </c>
      <c r="D28" s="16" t="str">
        <f t="shared" si="26"/>
        <v>Yes</v>
      </c>
      <c r="E28" s="19"/>
      <c r="F28" s="16" t="str">
        <f t="shared" si="15"/>
        <v>CCD_GEAR_PRE_SEQ</v>
      </c>
      <c r="G28" s="22" t="str">
        <f t="shared" si="46"/>
        <v>CREATE SEQUENCE CCD_GEAR_PRE_SEQ INCREMENT BY 1 START WITH 1;</v>
      </c>
      <c r="H28" s="22" t="str">
        <f t="shared" si="47"/>
        <v>ALTER TABLE CCD_GEAR_PRE ADD (CREATE_DATE DATE );</v>
      </c>
      <c r="I28" s="22" t="str">
        <f t="shared" si="48"/>
        <v>ALTER TABLE CCD_GEAR_PRE ADD (CREATED_BY VARCHAR2(30) );</v>
      </c>
      <c r="J28" s="22" t="str">
        <f t="shared" si="49"/>
        <v>ALTER TABLE CCD_GEAR_PRE ADD (LAST_MOD_DATE DATE );</v>
      </c>
      <c r="K28" s="22" t="str">
        <f t="shared" si="50"/>
        <v>ALTER TABLE CCD_GEAR_PRE ADD (LAST_MOD_BY VARCHAR2(30) );</v>
      </c>
      <c r="L28" s="22" t="str">
        <f t="shared" si="51"/>
        <v>COMMENT ON COLUMN CCD_GEAR_PRE.CREATE_DATE IS 'The date on which this record was created in the database';</v>
      </c>
      <c r="M28" s="22" t="str">
        <f t="shared" si="52"/>
        <v>COMMENT ON COLUMN CCD_GEAR_PRE.CREATED_BY IS 'The Oracle username of the person creating this record in the database';</v>
      </c>
      <c r="N28" s="22" t="str">
        <f t="shared" si="53"/>
        <v>COMMENT ON COLUMN CCD_GEAR_PRE.LAST_MOD_DATE IS 'The last date on which any of the data in this record was changed';</v>
      </c>
      <c r="O28" s="22" t="str">
        <f t="shared" si="54"/>
        <v>COMMENT ON COLUMN CCD_GEAR_PRE.LAST_MOD_BY IS 'The Oracle username of the person making the most recent change to this record';</v>
      </c>
      <c r="P28" s="23" t="str">
        <f t="shared" si="55"/>
        <v>COMMENT ON TABLE CCD_GEAR_PRE IS '';</v>
      </c>
      <c r="Q28" s="22" t="str">
        <f t="shared" si="56"/>
        <v>COMMENT ON COLUMN CCD_GEAR_PRE.GEAR_PRE_ID IS 'Primary Key for the CCD_GEAR_PRE table';</v>
      </c>
      <c r="R28" s="23" t="str">
        <f t="shared" si="57"/>
        <v xml:space="preserve">create or replace TRIGGER 
CCD_GEAR_PRE_AUTO_BRI 
before insert on CCD_GEAR_PRE
for each row
begin
  select CCD_GEAR_PRE_SEQ.nextval into :new.GEAR_PRE_ID from dual;
end;
/
</v>
      </c>
      <c r="S28" s="23" t="str">
        <f t="shared" si="58"/>
        <v xml:space="preserve">create or replace TRIGGER CCD_GEAR_PRE_AUTO_BRI
before insert on CCD_GEAR_PRE
for each row
begin
  select CCD_GEAR_PRE_SEQ.nextval into :new.GEAR_PRE_ID from dual;
  :NEW.CREATE_DATE := SYSDATE;
  :NEW.CREATED_BY := nvl(v('APP_USER'),user);
end;
/
</v>
      </c>
      <c r="T28" s="23" t="str">
        <f t="shared" si="59"/>
        <v xml:space="preserve">CREATE OR REPLACE TRIGGER CCD_GEAR_PRE_AUTO_BRU BEFORE
  UPDATE
    ON CCD_GEAR_PRE FOR EACH ROW 
    BEGIN 
      :NEW.LAST_MOD_DATE := SYSDATE;
      :NEW.LAST_MOD_BY := nvl(v('APP_USER'),user);
END;
/
</v>
      </c>
      <c r="U28" s="18"/>
      <c r="V28" s="19"/>
      <c r="W28" s="19"/>
      <c r="X28" s="27" t="str">
        <f t="shared" si="60"/>
        <v xml:space="preserve">CREATE TABLE CCD_GEAR_PRE 
(
  GEAR_PRE_ID NUMBER NOT NULL 
, _CODE VARCHAR2(50) 
, _NAME VARCHAR2(200) NOT NULL 
, _DESC VARCHAR2(500) 
, CONSTRAINT CCD_GEAR_PRE_PK PRIMARY KEY 
  (
    GEAR_PRE_ID 
  )
  ENABLE 
);
COMMENT ON COLUMN CCD_GEAR_PRE.GEAR_PRE_ID IS 'Primary key for the  table';
COMMENT ON COLUMN CCD_GEAR_PRE._CODE IS 'Code for the given ';
COMMENT ON COLUMN CCD_GEAR_PRE._NAME IS 'Name of the given ';
COMMENT ON COLUMN CCD_GEAR_PRE._DESC IS 'Description for the given ';
COMMENT ON TABLE CCD_GEAR_PRE IS 'Reference Table for storing  information';
ALTER TABLE CCD_GEAR_PRE ADD CONSTRAINT CCD_GEAR_PRE_U1 UNIQUE 
(
  _CODE 
)
ENABLE;
ALTER TABLE CCD_GEAR_PRE ADD CONSTRAINT CCD_GEAR_PRE_U2 UNIQUE 
(
  _NAME 
)
ENABLE;
</v>
      </c>
      <c r="Y28" s="27" t="str">
        <f t="shared" si="61"/>
        <v>insert into CCD_GEAR_PRE (_NAME) SELECT distinct [FIELDNAME] from [TABLENAME] where [FIELDNAME] IS NOT NULL AND [FIELDNAME] &lt;&gt; 'NA';</v>
      </c>
      <c r="Z28" s="16" t="str">
        <f t="shared" si="62"/>
        <v>DROP TRIGGER "bi_CCD_GEAR_PRE";</v>
      </c>
      <c r="AA28" s="28" t="str">
        <f t="shared" si="63"/>
        <v xml:space="preserve">--Define the foreign key reference from [TABLENAME] to CCD_GEAR_PRE and associate the reference records appropriately
--Populate the foreign key reference on [TABLENAME] to the reference table CCD_GEAR_PRE
UPDATE [TABLENAME] SET TEMP_DATA = GEAR_PRE_ID, GEAR_PRE_ID = NULL;
--modify the existing column
ALTER TABLE [TABLENAME]  
MODIFY (GEAR_PRE_ID NUMBER );
--create the foreign key reference index:
CREATE INDEX [INDEXNAME] ON [TABLENAME] (GEAR_PRE_ID);
--create the foreign key constraint:
ALTER TABLE [TABLENAME]
ADD CONSTRAINT [FKNAME] FOREIGN KEY
(
  GEAR_PRE_ID
)
REFERENCES CCD_GEAR_PRE
(
  GEAR_PRE_ID
)
ENABLE;
--populate the foreign key field with the reference table relationship:
UPDATE [TABLENAME] SET GEAR_PRE_ID = (SELECT GEAR_PRE_ID FROM CCD_GEAR_PRE WHERE _NAME = [TABLENAME].TEMP_DATA);
</v>
      </c>
    </row>
    <row r="29" spans="1:27" ht="27.75" customHeight="1" x14ac:dyDescent="0.25">
      <c r="A29" s="19" t="s">
        <v>90</v>
      </c>
      <c r="B29" s="16" t="str">
        <f t="shared" si="25"/>
        <v>Yes</v>
      </c>
      <c r="C29" s="19" t="s">
        <v>116</v>
      </c>
      <c r="D29" s="16" t="str">
        <f t="shared" si="26"/>
        <v>Yes</v>
      </c>
      <c r="E29" s="19"/>
      <c r="F29" s="16" t="str">
        <f t="shared" si="15"/>
        <v>CCD_GEAR_PRE_OPTS_SEQ</v>
      </c>
      <c r="G29" s="22" t="str">
        <f t="shared" si="46"/>
        <v>CREATE SEQUENCE CCD_GEAR_PRE_OPTS_SEQ INCREMENT BY 1 START WITH 1;</v>
      </c>
      <c r="H29" s="22" t="str">
        <f t="shared" si="47"/>
        <v>ALTER TABLE CCD_GEAR_PRE_OPTS ADD (CREATE_DATE DATE );</v>
      </c>
      <c r="I29" s="22" t="str">
        <f t="shared" si="48"/>
        <v>ALTER TABLE CCD_GEAR_PRE_OPTS ADD (CREATED_BY VARCHAR2(30) );</v>
      </c>
      <c r="J29" s="22" t="str">
        <f t="shared" si="49"/>
        <v>ALTER TABLE CCD_GEAR_PRE_OPTS ADD (LAST_MOD_DATE DATE );</v>
      </c>
      <c r="K29" s="22" t="str">
        <f t="shared" si="50"/>
        <v>ALTER TABLE CCD_GEAR_PRE_OPTS ADD (LAST_MOD_BY VARCHAR2(30) );</v>
      </c>
      <c r="L29" s="22" t="str">
        <f t="shared" si="51"/>
        <v>COMMENT ON COLUMN CCD_GEAR_PRE_OPTS.CREATE_DATE IS 'The date on which this record was created in the database';</v>
      </c>
      <c r="M29" s="22" t="str">
        <f t="shared" si="52"/>
        <v>COMMENT ON COLUMN CCD_GEAR_PRE_OPTS.CREATED_BY IS 'The Oracle username of the person creating this record in the database';</v>
      </c>
      <c r="N29" s="22" t="str">
        <f t="shared" si="53"/>
        <v>COMMENT ON COLUMN CCD_GEAR_PRE_OPTS.LAST_MOD_DATE IS 'The last date on which any of the data in this record was changed';</v>
      </c>
      <c r="O29" s="22" t="str">
        <f t="shared" si="54"/>
        <v>COMMENT ON COLUMN CCD_GEAR_PRE_OPTS.LAST_MOD_BY IS 'The Oracle username of the person making the most recent change to this record';</v>
      </c>
      <c r="P29" s="23" t="str">
        <f t="shared" si="55"/>
        <v>COMMENT ON TABLE CCD_GEAR_PRE_OPTS IS '';</v>
      </c>
      <c r="Q29" s="22" t="str">
        <f t="shared" si="56"/>
        <v>COMMENT ON COLUMN CCD_GEAR_PRE_OPTS.GEAR_PRE_OPT_ID IS 'Primary Key for the CCD_GEAR_PRE_OPTS table';</v>
      </c>
      <c r="R29" s="23" t="str">
        <f t="shared" si="57"/>
        <v xml:space="preserve">create or replace TRIGGER 
CCD_GEAR_PRE_OPTS_AUTO_BRI 
before insert on CCD_GEAR_PRE_OPTS
for each row
begin
  select CCD_GEAR_PRE_OPTS_SEQ.nextval into :new.GEAR_PRE_OPT_ID from dual;
end;
/
</v>
      </c>
      <c r="S29" s="23" t="str">
        <f t="shared" si="58"/>
        <v xml:space="preserve">create or replace TRIGGER CCD_GEAR_PRE_OPTS_AUTO_BRI
before insert on CCD_GEAR_PRE_OPTS
for each row
begin
  select CCD_GEAR_PRE_OPTS_SEQ.nextval into :new.GEAR_PRE_OPT_ID from dual;
  :NEW.CREATE_DATE := SYSDATE;
  :NEW.CREATED_BY := nvl(v('APP_USER'),user);
end;
/
</v>
      </c>
      <c r="T29" s="23" t="str">
        <f t="shared" si="59"/>
        <v xml:space="preserve">CREATE OR REPLACE TRIGGER CCD_GEAR_PRE_OPTS_AUTO_BRU BEFORE
  UPDATE
    ON CCD_GEAR_PRE_OPTS FOR EACH ROW 
    BEGIN 
      :NEW.LAST_MOD_DATE := SYSDATE;
      :NEW.LAST_MOD_BY := nvl(v('APP_USER'),user);
END;
/
</v>
      </c>
      <c r="U29" s="18"/>
      <c r="V29" s="19"/>
      <c r="W29" s="19"/>
      <c r="X29" s="27" t="str">
        <f t="shared" si="60"/>
        <v xml:space="preserve">CREATE TABLE CCD_GEAR_PRE_OPTS 
(
  GEAR_PRE_OPT_ID NUMBER NOT NULL 
, _CODE VARCHAR2(50) 
, _NAME VARCHAR2(200) NOT NULL 
, _DESC VARCHAR2(500) 
, CONSTRAINT CCD_GEAR_PRE_OPTS_PK PRIMARY KEY 
  (
    GEAR_PRE_OPT_ID 
  )
  ENABLE 
);
COMMENT ON COLUMN CCD_GEAR_PRE_OPTS.GEAR_PRE_OPT_ID IS 'Primary key for the  table';
COMMENT ON COLUMN CCD_GEAR_PRE_OPTS._CODE IS 'Code for the given ';
COMMENT ON COLUMN CCD_GEAR_PRE_OPTS._NAME IS 'Name of the given ';
COMMENT ON COLUMN CCD_GEAR_PRE_OPTS._DESC IS 'Description for the given ';
COMMENT ON TABLE CCD_GEAR_PRE_OPTS IS 'Reference Table for storing  information';
ALTER TABLE CCD_GEAR_PRE_OPTS ADD CONSTRAINT CCD_GEAR_PRE_OPTS_U1 UNIQUE 
(
  _CODE 
)
ENABLE;
ALTER TABLE CCD_GEAR_PRE_OPTS ADD CONSTRAINT CCD_GEAR_PRE_OPTS_U2 UNIQUE 
(
  _NAME 
)
ENABLE;
</v>
      </c>
      <c r="Y29" s="27" t="str">
        <f t="shared" si="61"/>
        <v>insert into CCD_GEAR_PRE_OPTS (_NAME) SELECT distinct [FIELDNAME] from [TABLENAME] where [FIELDNAME] IS NOT NULL AND [FIELDNAME] &lt;&gt; 'NA';</v>
      </c>
      <c r="Z29" s="16" t="str">
        <f t="shared" si="62"/>
        <v>DROP TRIGGER "bi_CCD_GEAR_PRE_OPTS";</v>
      </c>
      <c r="AA29" s="28" t="str">
        <f t="shared" si="63"/>
        <v xml:space="preserve">--Define the foreign key reference from [TABLENAME] to CCD_GEAR_PRE_OPTS and associate the reference records appropriately
--Populate the foreign key reference on [TABLENAME] to the reference table CCD_GEAR_PRE_OPTS
UPDATE [TABLENAME] SET TEMP_DATA = GEAR_PRE_OPT_ID, GEAR_PRE_OPT_ID = NULL;
--modify the existing column
ALTER TABLE [TABLENAME]  
MODIFY (GEAR_PRE_OPT_ID NUMBER );
--create the foreign key reference index:
CREATE INDEX [INDEXNAME] ON [TABLENAME] (GEAR_PRE_OPT_ID);
--create the foreign key constraint:
ALTER TABLE [TABLENAME]
ADD CONSTRAINT [FKNAME] FOREIGN KEY
(
  GEAR_PRE_OPT_ID
)
REFERENCES CCD_GEAR_PRE_OPTS
(
  GEAR_PRE_OPT_ID
)
ENABLE;
--populate the foreign key field with the reference table relationship:
UPDATE [TABLENAME] SET GEAR_PRE_OPT_ID = (SELECT GEAR_PRE_OPT_ID FROM CCD_GEAR_PRE_OPTS WHERE _NAME = [TABLENAME].TEMP_DATA);
</v>
      </c>
    </row>
    <row r="30" spans="1:27" ht="27.75" customHeight="1" x14ac:dyDescent="0.25">
      <c r="A30" s="19" t="s">
        <v>91</v>
      </c>
      <c r="B30" s="16" t="str">
        <f t="shared" si="25"/>
        <v>Yes</v>
      </c>
      <c r="C30" s="19" t="s">
        <v>117</v>
      </c>
      <c r="D30" s="16" t="str">
        <f t="shared" si="26"/>
        <v>Yes</v>
      </c>
      <c r="E30" s="19"/>
      <c r="F30" s="16" t="str">
        <f t="shared" si="15"/>
        <v>CCD_SCI_CENTER_DIVS_SEQ</v>
      </c>
      <c r="G30" s="22" t="str">
        <f t="shared" si="46"/>
        <v>CREATE SEQUENCE CCD_SCI_CENTER_DIVS_SEQ INCREMENT BY 1 START WITH 1;</v>
      </c>
      <c r="H30" s="22" t="str">
        <f t="shared" si="47"/>
        <v>ALTER TABLE CCD_SCI_CENTER_DIVS ADD (CREATE_DATE DATE );</v>
      </c>
      <c r="I30" s="22" t="str">
        <f t="shared" si="48"/>
        <v>ALTER TABLE CCD_SCI_CENTER_DIVS ADD (CREATED_BY VARCHAR2(30) );</v>
      </c>
      <c r="J30" s="22" t="str">
        <f t="shared" si="49"/>
        <v>ALTER TABLE CCD_SCI_CENTER_DIVS ADD (LAST_MOD_DATE DATE );</v>
      </c>
      <c r="K30" s="22" t="str">
        <f t="shared" si="50"/>
        <v>ALTER TABLE CCD_SCI_CENTER_DIVS ADD (LAST_MOD_BY VARCHAR2(30) );</v>
      </c>
      <c r="L30" s="22" t="str">
        <f t="shared" si="51"/>
        <v>COMMENT ON COLUMN CCD_SCI_CENTER_DIVS.CREATE_DATE IS 'The date on which this record was created in the database';</v>
      </c>
      <c r="M30" s="22" t="str">
        <f t="shared" si="52"/>
        <v>COMMENT ON COLUMN CCD_SCI_CENTER_DIVS.CREATED_BY IS 'The Oracle username of the person creating this record in the database';</v>
      </c>
      <c r="N30" s="22" t="str">
        <f t="shared" si="53"/>
        <v>COMMENT ON COLUMN CCD_SCI_CENTER_DIVS.LAST_MOD_DATE IS 'The last date on which any of the data in this record was changed';</v>
      </c>
      <c r="O30" s="22" t="str">
        <f t="shared" si="54"/>
        <v>COMMENT ON COLUMN CCD_SCI_CENTER_DIVS.LAST_MOD_BY IS 'The Oracle username of the person making the most recent change to this record';</v>
      </c>
      <c r="P30" s="23" t="str">
        <f t="shared" si="55"/>
        <v>COMMENT ON TABLE CCD_SCI_CENTER_DIVS IS '';</v>
      </c>
      <c r="Q30" s="22" t="str">
        <f t="shared" si="56"/>
        <v>COMMENT ON COLUMN CCD_SCI_CENTER_DIVS.SCI_CENTER_DIV_ID IS 'Primary Key for the CCD_SCI_CENTER_DIVS table';</v>
      </c>
      <c r="R30" s="23" t="str">
        <f t="shared" si="57"/>
        <v xml:space="preserve">create or replace TRIGGER 
CCD_SCI_CENTER_DIVS_AUTO_BRI 
before insert on CCD_SCI_CENTER_DIVS
for each row
begin
  select CCD_SCI_CENTER_DIVS_SEQ.nextval into :new.SCI_CENTER_DIV_ID from dual;
end;
/
</v>
      </c>
      <c r="S30" s="23" t="str">
        <f t="shared" si="58"/>
        <v xml:space="preserve">create or replace TRIGGER CCD_SCI_CENTER_DIVS_AUTO_BRI
before insert on CCD_SCI_CENTER_DIVS
for each row
begin
  select CCD_SCI_CENTER_DIVS_SEQ.nextval into :new.SCI_CENTER_DIV_ID from dual;
  :NEW.CREATE_DATE := SYSDATE;
  :NEW.CREATED_BY := nvl(v('APP_USER'),user);
end;
/
</v>
      </c>
      <c r="T30" s="23" t="str">
        <f t="shared" si="59"/>
        <v xml:space="preserve">CREATE OR REPLACE TRIGGER CCD_SCI_CENTER_DIVS_AUTO_BRU BEFORE
  UPDATE
    ON CCD_SCI_CENTER_DIVS FOR EACH ROW 
    BEGIN 
      :NEW.LAST_MOD_DATE := SYSDATE;
      :NEW.LAST_MOD_BY := nvl(v('APP_USER'),user);
END;
/
</v>
      </c>
      <c r="U30" s="18"/>
      <c r="V30" s="19"/>
      <c r="W30" s="19"/>
      <c r="X30" s="27" t="str">
        <f t="shared" si="60"/>
        <v xml:space="preserve">CREATE TABLE CCD_SCI_CENTER_DIVS 
(
  SCI_CENTER_DIV_ID NUMBER NOT NULL 
, _CODE VARCHAR2(50) 
, _NAME VARCHAR2(200) NOT NULL 
, _DESC VARCHAR2(500) 
, CONSTRAINT CCD_SCI_CENTER_DIVS_PK PRIMARY KEY 
  (
    SCI_CENTER_DIV_ID 
  )
  ENABLE 
);
COMMENT ON COLUMN CCD_SCI_CENTER_DIVS.SCI_CENTER_DIV_ID IS 'Primary key for the  table';
COMMENT ON COLUMN CCD_SCI_CENTER_DIVS._CODE IS 'Code for the given ';
COMMENT ON COLUMN CCD_SCI_CENTER_DIVS._NAME IS 'Name of the given ';
COMMENT ON COLUMN CCD_SCI_CENTER_DIVS._DESC IS 'Description for the given ';
COMMENT ON TABLE CCD_SCI_CENTER_DIVS IS 'Reference Table for storing  information';
ALTER TABLE CCD_SCI_CENTER_DIVS ADD CONSTRAINT CCD_SCI_CENTER_DIVS_U1 UNIQUE 
(
  _CODE 
)
ENABLE;
ALTER TABLE CCD_SCI_CENTER_DIVS ADD CONSTRAINT CCD_SCI_CENTER_DIVS_U2 UNIQUE 
(
  _NAME 
)
ENABLE;
</v>
      </c>
      <c r="Y30" s="27" t="str">
        <f t="shared" si="61"/>
        <v>insert into CCD_SCI_CENTER_DIVS (_NAME) SELECT distinct [FIELDNAME] from [TABLENAME] where [FIELDNAME] IS NOT NULL AND [FIELDNAME] &lt;&gt; 'NA';</v>
      </c>
      <c r="Z30" s="16" t="str">
        <f t="shared" si="62"/>
        <v>DROP TRIGGER "bi_CCD_SCI_CENTER_DIVS";</v>
      </c>
      <c r="AA30" s="28" t="str">
        <f t="shared" si="63"/>
        <v xml:space="preserve">--Define the foreign key reference from [TABLENAME] to CCD_SCI_CENTER_DIVS and associate the reference records appropriately
--Populate the foreign key reference on [TABLENAME] to the reference table CCD_SCI_CENTER_DIVS
UPDATE [TABLENAME] SET TEMP_DATA = SCI_CENTER_DIV_ID, SCI_CENTER_DIV_ID = NULL;
--modify the existing column
ALTER TABLE [TABLENAME]  
MODIFY (SCI_CENTER_DIV_ID NUMBER );
--create the foreign key reference index:
CREATE INDEX [INDEXNAME] ON [TABLENAME] (SCI_CENTER_DIV_ID);
--create the foreign key constraint:
ALTER TABLE [TABLENAME]
ADD CONSTRAINT [FKNAME] FOREIGN KEY
(
  SCI_CENTER_DIV_ID
)
REFERENCES CCD_SCI_CENTER_DIVS
(
  SCI_CENTER_DIV_ID
)
ENABLE;
--populate the foreign key field with the reference table relationship:
UPDATE [TABLENAME] SET SCI_CENTER_DIV_ID = (SELECT SCI_CENTER_DIV_ID FROM CCD_SCI_CENTER_DIVS WHERE _NAME = [TABLENAME].TEMP_DATA);
</v>
      </c>
    </row>
    <row r="31" spans="1:27"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7"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4"/>
  <sheetViews>
    <sheetView topLeftCell="A387" zoomScaleNormal="100" workbookViewId="0">
      <selection activeCell="D404" sqref="D404"/>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64"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A5" s="19" t="s">
        <v>160</v>
      </c>
      <c r="B5" s="11" t="s">
        <v>124</v>
      </c>
      <c r="C5" s="19" t="s">
        <v>161</v>
      </c>
      <c r="D5" s="22" t="str">
        <f t="shared" si="0"/>
        <v>COMMENT ON COLUMN CCD_LEG_DATA_SETS_V.LEG_DATA_SET_ID IS 'Primary key for the CCD_LEG_DATA_SETS table';</v>
      </c>
    </row>
    <row r="6" spans="1:4" x14ac:dyDescent="0.25">
      <c r="A6" s="19" t="s">
        <v>160</v>
      </c>
      <c r="B6" s="11" t="s">
        <v>125</v>
      </c>
      <c r="C6" s="19" t="s">
        <v>162</v>
      </c>
      <c r="D6" s="22" t="str">
        <f t="shared" si="0"/>
        <v>COMMENT ON COLUMN CCD_LEG_DATA_SETS_V.CRUISE_LEG_ID IS 'The cruise leg the Data Set is associated with';</v>
      </c>
    </row>
    <row r="7" spans="1:4" x14ac:dyDescent="0.25">
      <c r="A7" s="19" t="s">
        <v>160</v>
      </c>
      <c r="B7" s="11" t="s">
        <v>126</v>
      </c>
      <c r="C7" s="19" t="s">
        <v>164</v>
      </c>
      <c r="D7" s="22" t="str">
        <f t="shared" si="0"/>
        <v>COMMENT ON COLUMN CCD_LEG_DATA_SETS_V.DATA_SET_ID IS 'Primary key for the CCD_DATA_SETS table';</v>
      </c>
    </row>
    <row r="8" spans="1:4" x14ac:dyDescent="0.25">
      <c r="A8" s="19" t="s">
        <v>160</v>
      </c>
      <c r="B8" s="11" t="s">
        <v>127</v>
      </c>
      <c r="C8" s="19" t="s">
        <v>163</v>
      </c>
      <c r="D8" s="22" t="str">
        <f t="shared" si="0"/>
        <v>COMMENT ON COLUMN CCD_LEG_DATA_SETS_V.LEG_DATA_SET_NOTES IS 'Notes associated with the given Cruise Leg''s Data Set';</v>
      </c>
    </row>
    <row r="9" spans="1:4" x14ac:dyDescent="0.25">
      <c r="A9" s="19" t="s">
        <v>160</v>
      </c>
      <c r="B9" s="11" t="s">
        <v>135</v>
      </c>
      <c r="C9" s="19" t="s">
        <v>167</v>
      </c>
      <c r="D9" s="22" t="str">
        <f t="shared" si="0"/>
        <v>COMMENT ON COLUMN CCD_LEG_DATA_SETS_V.DATA_SET_NAME IS 'The Name of the data set';</v>
      </c>
    </row>
    <row r="10" spans="1:4" x14ac:dyDescent="0.25">
      <c r="A10" s="19" t="s">
        <v>160</v>
      </c>
      <c r="B10" s="11" t="s">
        <v>136</v>
      </c>
      <c r="C10" s="19" t="s">
        <v>165</v>
      </c>
      <c r="D10" s="22" t="str">
        <f t="shared" si="0"/>
        <v>COMMENT ON COLUMN CCD_LEG_DATA_SETS_V.DATA_SET_DESC IS 'Description for the data set';</v>
      </c>
    </row>
    <row r="11" spans="1:4" x14ac:dyDescent="0.25">
      <c r="A11" s="19" t="s">
        <v>160</v>
      </c>
      <c r="B11" s="11" t="s">
        <v>137</v>
      </c>
      <c r="C11" s="19" t="s">
        <v>166</v>
      </c>
      <c r="D11" s="22" t="str">
        <f t="shared" si="0"/>
        <v>COMMENT ON COLUMN CCD_LEG_DATA_SETS_V.DATA_SET_INPORT_CAT_ID IS 'InPort Catalog ID for the data set';</v>
      </c>
    </row>
    <row r="12" spans="1:4" x14ac:dyDescent="0.25">
      <c r="A12" s="19" t="s">
        <v>160</v>
      </c>
      <c r="B12" s="11" t="s">
        <v>138</v>
      </c>
      <c r="C12" s="19" t="s">
        <v>176</v>
      </c>
      <c r="D12" s="22" t="str">
        <f t="shared" si="0"/>
        <v>COMMENT ON COLUMN CCD_LEG_DATA_SETS_V.DATA_SET_INPORT_URL IS 'InPort metadata URL for the data set';</v>
      </c>
    </row>
    <row r="13" spans="1:4" x14ac:dyDescent="0.25">
      <c r="A13" s="19" t="s">
        <v>160</v>
      </c>
      <c r="B13" s="11" t="s">
        <v>139</v>
      </c>
      <c r="C13" s="19" t="s">
        <v>177</v>
      </c>
      <c r="D13" s="22" t="str">
        <f t="shared" si="0"/>
        <v>COMMENT ON COLUMN CCD_LEG_DATA_SETS_V.DATA_SET_TYPE_ID IS 'Primary key for the CCD_DATA_SET_TYPES table';</v>
      </c>
    </row>
    <row r="14" spans="1:4" x14ac:dyDescent="0.25">
      <c r="A14" s="19" t="s">
        <v>160</v>
      </c>
      <c r="B14" s="11" t="s">
        <v>140</v>
      </c>
      <c r="C14" s="19" t="s">
        <v>168</v>
      </c>
      <c r="D14" s="22" t="str">
        <f t="shared" si="0"/>
        <v>COMMENT ON COLUMN CCD_LEG_DATA_SETS_V.DATA_SET_TYPE_NAME IS 'Name for the data set type';</v>
      </c>
    </row>
    <row r="15" spans="1:4" s="13" customFormat="1" x14ac:dyDescent="0.25">
      <c r="A15" s="19" t="s">
        <v>160</v>
      </c>
      <c r="B15" s="11" t="s">
        <v>141</v>
      </c>
      <c r="C15" s="19" t="s">
        <v>169</v>
      </c>
      <c r="D15" s="22" t="str">
        <f t="shared" si="0"/>
        <v>COMMENT ON COLUMN CCD_LEG_DATA_SETS_V.DATA_SET_TYPE_DESC IS 'Description for the data set type';</v>
      </c>
    </row>
    <row r="16" spans="1:4" s="18" customFormat="1" x14ac:dyDescent="0.25">
      <c r="A16" s="19" t="s">
        <v>160</v>
      </c>
      <c r="B16" s="11" t="s">
        <v>142</v>
      </c>
      <c r="C16" s="19" t="s">
        <v>170</v>
      </c>
      <c r="D16" s="22" t="str">
        <f t="shared" si="0"/>
        <v>COMMENT ON COLUMN CCD_LEG_DATA_SETS_V.DATA_SET_TYPE_DOC_URL IS 'Documentation URL for the data type, this can be an InPort URL for the parent Project record of the individual data sets or a documentation package that provides information about this data set type';</v>
      </c>
    </row>
    <row r="17" spans="1:4" x14ac:dyDescent="0.25">
      <c r="A17" s="19" t="s">
        <v>160</v>
      </c>
      <c r="B17" s="11" t="s">
        <v>143</v>
      </c>
      <c r="C17" s="19" t="s">
        <v>175</v>
      </c>
      <c r="D17" s="22" t="str">
        <f t="shared" si="0"/>
        <v>COMMENT ON COLUMN CCD_LEG_DATA_SETS_V.DATA_SET_STATUS_ID IS 'Primary key for the CCD_DATA_SET_STATUS table';</v>
      </c>
    </row>
    <row r="18" spans="1:4" x14ac:dyDescent="0.25">
      <c r="A18" s="19" t="s">
        <v>160</v>
      </c>
      <c r="B18" s="11" t="s">
        <v>144</v>
      </c>
      <c r="C18" s="19" t="s">
        <v>171</v>
      </c>
      <c r="D18" s="22" t="str">
        <f t="shared" si="0"/>
        <v>COMMENT ON COLUMN CCD_LEG_DATA_SETS_V.STATUS_CODE IS 'The alpha-numeric code for the data status';</v>
      </c>
    </row>
    <row r="19" spans="1:4" x14ac:dyDescent="0.25">
      <c r="A19" s="19" t="s">
        <v>160</v>
      </c>
      <c r="B19" s="11" t="s">
        <v>145</v>
      </c>
      <c r="C19" s="19" t="s">
        <v>172</v>
      </c>
      <c r="D19" s="22" t="str">
        <f t="shared" si="0"/>
        <v>COMMENT ON COLUMN CCD_LEG_DATA_SETS_V.STATUS_NAME IS 'The name of the data status';</v>
      </c>
    </row>
    <row r="20" spans="1:4" x14ac:dyDescent="0.25">
      <c r="A20" s="19" t="s">
        <v>160</v>
      </c>
      <c r="B20" s="11" t="s">
        <v>146</v>
      </c>
      <c r="C20" s="19" t="s">
        <v>173</v>
      </c>
      <c r="D20" s="22" t="str">
        <f t="shared" si="0"/>
        <v>COMMENT ON COLUMN CCD_LEG_DATA_SETS_V.STATUS_DESC IS 'The description for the data status';</v>
      </c>
    </row>
    <row r="21" spans="1:4" x14ac:dyDescent="0.25">
      <c r="A21" s="19" t="s">
        <v>160</v>
      </c>
      <c r="B21" s="11" t="s">
        <v>147</v>
      </c>
      <c r="C21" s="19" t="s">
        <v>174</v>
      </c>
      <c r="D21" s="22" t="str">
        <f t="shared" si="0"/>
        <v>COMMENT ON COLUMN CCD_LEG_DATA_SETS_V.STATUS_COLOR IS 'The hex value for the color that the data set status has in the application interface';</v>
      </c>
    </row>
    <row r="22" spans="1:4" x14ac:dyDescent="0.25">
      <c r="A22" s="19" t="s">
        <v>186</v>
      </c>
      <c r="B22" s="19" t="s">
        <v>128</v>
      </c>
      <c r="C22" s="19" t="s">
        <v>183</v>
      </c>
      <c r="D22" s="22" t="str">
        <f t="shared" si="0"/>
        <v>COMMENT ON COLUMN CCD_LEG_ECOSYSTEMS_V.LEG_ECOSYSTEM_ID IS 'Primary key for the CCD_LEG_ECOSYSTEMS table';</v>
      </c>
    </row>
    <row r="23" spans="1:4" x14ac:dyDescent="0.25">
      <c r="A23" s="19" t="s">
        <v>186</v>
      </c>
      <c r="B23" s="19" t="s">
        <v>125</v>
      </c>
      <c r="C23" s="19" t="s">
        <v>184</v>
      </c>
      <c r="D23" s="22" t="str">
        <f t="shared" si="0"/>
        <v>COMMENT ON COLUMN CCD_LEG_ECOSYSTEMS_V.CRUISE_LEG_ID IS 'The cruise leg the regional ecosystem is associated with';</v>
      </c>
    </row>
    <row r="24" spans="1:4" x14ac:dyDescent="0.25">
      <c r="A24" s="19" t="s">
        <v>186</v>
      </c>
      <c r="B24" s="19" t="s">
        <v>93</v>
      </c>
      <c r="C24" s="19" t="s">
        <v>178</v>
      </c>
      <c r="D24" s="22" t="str">
        <f t="shared" si="0"/>
        <v>COMMENT ON COLUMN CCD_LEG_ECOSYSTEMS_V.REG_ECOSYSTEM_ID IS 'Primary key for the Regional Ecosystem table';</v>
      </c>
    </row>
    <row r="25" spans="1:4" x14ac:dyDescent="0.25">
      <c r="A25" s="19" t="s">
        <v>186</v>
      </c>
      <c r="B25" s="19" t="s">
        <v>129</v>
      </c>
      <c r="C25" s="19" t="s">
        <v>185</v>
      </c>
      <c r="D25" s="22" t="str">
        <f t="shared" si="0"/>
        <v>COMMENT ON COLUMN CCD_LEG_ECOSYSTEMS_V.LEG_ECOSYSTEM_NOTES IS 'Notes associated with the given Cruise Leg''s regional ecosystems';</v>
      </c>
    </row>
    <row r="26" spans="1:4" x14ac:dyDescent="0.25">
      <c r="A26" s="19" t="s">
        <v>186</v>
      </c>
      <c r="B26" s="19" t="s">
        <v>149</v>
      </c>
      <c r="C26" s="19" t="s">
        <v>179</v>
      </c>
      <c r="D26" s="22" t="str">
        <f t="shared" si="0"/>
        <v>COMMENT ON COLUMN CCD_LEG_ECOSYSTEMS_V.REG_ECOSYSTEM_NAME IS 'Name of the given Regional Ecosystem';</v>
      </c>
    </row>
    <row r="27" spans="1:4" x14ac:dyDescent="0.25">
      <c r="A27" s="19" t="s">
        <v>186</v>
      </c>
      <c r="B27" s="19" t="s">
        <v>150</v>
      </c>
      <c r="C27" s="19" t="s">
        <v>180</v>
      </c>
      <c r="D27" s="22" t="str">
        <f t="shared" si="0"/>
        <v>COMMENT ON COLUMN CCD_LEG_ECOSYSTEMS_V.REG_ECOSYSTEM_DESC IS 'Description for the given Regional Ecosystem';</v>
      </c>
    </row>
    <row r="28" spans="1:4" x14ac:dyDescent="0.25">
      <c r="A28" s="19" t="s">
        <v>186</v>
      </c>
      <c r="B28" s="19" t="s">
        <v>151</v>
      </c>
      <c r="C28" s="19" t="s">
        <v>182</v>
      </c>
      <c r="D28" s="22" t="str">
        <f t="shared" si="0"/>
        <v>COMMENT ON COLUMN CCD_LEG_ECOSYSTEMS_V.FINSS_ID IS 'The ID value from the FINSS system';</v>
      </c>
    </row>
    <row r="29" spans="1:4" x14ac:dyDescent="0.25">
      <c r="A29" s="19" t="s">
        <v>186</v>
      </c>
      <c r="B29" s="19" t="s">
        <v>152</v>
      </c>
      <c r="C29" s="19" t="s">
        <v>181</v>
      </c>
      <c r="D29" s="22" t="str">
        <f t="shared" si="0"/>
        <v>COMMENT ON COLUMN CCD_LEG_ECOSYSTEMS_V.APP_SHOW_OPT_YN IS 'Flag to indicate whether or not to include this record in the data management application option lists by default (Y) or not (N)';</v>
      </c>
    </row>
    <row r="30" spans="1:4" x14ac:dyDescent="0.25">
      <c r="A30" s="19" t="s">
        <v>187</v>
      </c>
      <c r="B30" s="11" t="s">
        <v>130</v>
      </c>
      <c r="C30" s="19" t="s">
        <v>191</v>
      </c>
      <c r="D30" s="22" t="str">
        <f t="shared" si="0"/>
        <v>COMMENT ON COLUMN CCD_LEG_GEAR_V.LEG_GEAR_ID IS 'Primary key for the CCD_LEG_GEAR table';</v>
      </c>
    </row>
    <row r="31" spans="1:4" x14ac:dyDescent="0.25">
      <c r="A31" s="19" t="s">
        <v>187</v>
      </c>
      <c r="B31" s="11" t="s">
        <v>125</v>
      </c>
      <c r="C31" s="19" t="s">
        <v>192</v>
      </c>
      <c r="D31" s="22" t="str">
        <f t="shared" si="0"/>
        <v>COMMENT ON COLUMN CCD_LEG_GEAR_V.CRUISE_LEG_ID IS 'The cruise leg the gear is associated with';</v>
      </c>
    </row>
    <row r="32" spans="1:4" x14ac:dyDescent="0.25">
      <c r="A32" s="19" t="s">
        <v>187</v>
      </c>
      <c r="B32" s="11" t="s">
        <v>95</v>
      </c>
      <c r="C32" s="19" t="s">
        <v>194</v>
      </c>
      <c r="D32" s="22" t="str">
        <f t="shared" si="0"/>
        <v>COMMENT ON COLUMN CCD_LEG_GEAR_V.GEAR_ID IS 'Primary key for the Gear table';</v>
      </c>
    </row>
    <row r="33" spans="1:4" x14ac:dyDescent="0.25">
      <c r="A33" s="19" t="s">
        <v>187</v>
      </c>
      <c r="B33" s="11" t="s">
        <v>131</v>
      </c>
      <c r="C33" s="19" t="s">
        <v>193</v>
      </c>
      <c r="D33" s="22" t="str">
        <f t="shared" si="0"/>
        <v>COMMENT ON COLUMN CCD_LEG_GEAR_V.LEG_GEAR_NOTES IS 'Notes associated with the given Cruise Leg''s gear';</v>
      </c>
    </row>
    <row r="34" spans="1:4" x14ac:dyDescent="0.25">
      <c r="A34" s="19" t="s">
        <v>187</v>
      </c>
      <c r="B34" s="11" t="s">
        <v>153</v>
      </c>
      <c r="C34" s="19" t="s">
        <v>189</v>
      </c>
      <c r="D34" s="22" t="str">
        <f t="shared" si="0"/>
        <v>COMMENT ON COLUMN CCD_LEG_GEAR_V.GEAR_NAME IS 'Name of the given Gear';</v>
      </c>
    </row>
    <row r="35" spans="1:4" x14ac:dyDescent="0.25">
      <c r="A35" s="19" t="s">
        <v>187</v>
      </c>
      <c r="B35" s="11" t="s">
        <v>154</v>
      </c>
      <c r="C35" s="19" t="s">
        <v>190</v>
      </c>
      <c r="D35" s="22" t="str">
        <f t="shared" si="0"/>
        <v>COMMENT ON COLUMN CCD_LEG_GEAR_V.GEAR_DESC IS 'Description for the given Gear';</v>
      </c>
    </row>
    <row r="36" spans="1:4" x14ac:dyDescent="0.25">
      <c r="A36" s="19" t="s">
        <v>187</v>
      </c>
      <c r="B36" s="11" t="s">
        <v>151</v>
      </c>
      <c r="C36" s="19" t="s">
        <v>182</v>
      </c>
      <c r="D36" s="22" t="str">
        <f t="shared" si="0"/>
        <v>COMMENT ON COLUMN CCD_LEG_GEAR_V.FINSS_ID IS 'The ID value from the FINSS system';</v>
      </c>
    </row>
    <row r="37" spans="1:4" x14ac:dyDescent="0.25">
      <c r="A37" s="19" t="s">
        <v>187</v>
      </c>
      <c r="B37" s="11" t="s">
        <v>152</v>
      </c>
      <c r="C37" s="19" t="s">
        <v>181</v>
      </c>
      <c r="D37" s="22" t="str">
        <f t="shared" si="0"/>
        <v>COMMENT ON COLUMN CCD_LEG_GEAR_V.APP_SHOW_OPT_YN IS 'Flag to indicate whether or not to include this record in the data management application option lists by default (Y) or not (N)';</v>
      </c>
    </row>
    <row r="38" spans="1:4" x14ac:dyDescent="0.25">
      <c r="A38" s="19" t="s">
        <v>188</v>
      </c>
      <c r="B38" s="19" t="s">
        <v>132</v>
      </c>
      <c r="C38" s="19" t="s">
        <v>195</v>
      </c>
      <c r="D38" s="22" t="str">
        <f t="shared" si="0"/>
        <v>COMMENT ON COLUMN CCD_LEG_REGIONS_V.LEG_REGION_ID IS 'Primary key for the ccd_leg_regions table';</v>
      </c>
    </row>
    <row r="39" spans="1:4" x14ac:dyDescent="0.25">
      <c r="A39" s="19" t="s">
        <v>188</v>
      </c>
      <c r="B39" s="19" t="s">
        <v>133</v>
      </c>
      <c r="C39" s="19" t="s">
        <v>201</v>
      </c>
      <c r="D39" s="22" t="str">
        <f t="shared" si="0"/>
        <v>COMMENT ON COLUMN CCD_LEG_REGIONS_V.REGION_ID IS 'Primary key for the CCD_REGIONS table';</v>
      </c>
    </row>
    <row r="40" spans="1:4" x14ac:dyDescent="0.25">
      <c r="A40" s="19" t="s">
        <v>188</v>
      </c>
      <c r="B40" s="19" t="s">
        <v>125</v>
      </c>
      <c r="C40" s="19" t="s">
        <v>196</v>
      </c>
      <c r="D40" s="22" t="str">
        <f t="shared" si="0"/>
        <v>COMMENT ON COLUMN CCD_LEG_REGIONS_V.CRUISE_LEG_ID IS 'The cruise leg that the given region was surveyed during';</v>
      </c>
    </row>
    <row r="41" spans="1:4" x14ac:dyDescent="0.25">
      <c r="A41" s="19" t="s">
        <v>188</v>
      </c>
      <c r="B41" s="19" t="s">
        <v>134</v>
      </c>
      <c r="C41" s="19" t="s">
        <v>197</v>
      </c>
      <c r="D41" s="22" t="str">
        <f t="shared" si="0"/>
        <v>COMMENT ON COLUMN CCD_LEG_REGIONS_V.LEG_REGION_NOTES IS 'Notes about the region that was surveyed during the given cruise leg';</v>
      </c>
    </row>
    <row r="42" spans="1:4" s="18" customFormat="1" x14ac:dyDescent="0.25">
      <c r="A42" s="19" t="s">
        <v>188</v>
      </c>
      <c r="B42" s="19" t="s">
        <v>156</v>
      </c>
      <c r="C42" s="19" t="s">
        <v>198</v>
      </c>
      <c r="D42" s="22" t="str">
        <f t="shared" si="0"/>
        <v>COMMENT ON COLUMN CCD_LEG_REGIONS_V.REGION_CODE IS 'The alphabetic code for the given region';</v>
      </c>
    </row>
    <row r="43" spans="1:4" x14ac:dyDescent="0.25">
      <c r="A43" s="19" t="s">
        <v>188</v>
      </c>
      <c r="B43" s="19" t="s">
        <v>157</v>
      </c>
      <c r="C43" s="19" t="s">
        <v>199</v>
      </c>
      <c r="D43" s="22" t="str">
        <f t="shared" si="0"/>
        <v>COMMENT ON COLUMN CCD_LEG_REGIONS_V.REGION_NAME IS 'The name of the given region';</v>
      </c>
    </row>
    <row r="44" spans="1:4" x14ac:dyDescent="0.25">
      <c r="A44" s="19" t="s">
        <v>188</v>
      </c>
      <c r="B44" s="19" t="s">
        <v>158</v>
      </c>
      <c r="C44" s="19" t="s">
        <v>200</v>
      </c>
      <c r="D44" s="22" t="str">
        <f t="shared" si="0"/>
        <v>COMMENT ON COLUMN CCD_LEG_REGIONS_V.REGION_DESC IS 'The description of the given region';</v>
      </c>
    </row>
    <row r="45" spans="1:4" x14ac:dyDescent="0.25">
      <c r="A45" s="19" t="s">
        <v>303</v>
      </c>
      <c r="B45" s="19" t="s">
        <v>124</v>
      </c>
      <c r="C45" s="19" t="s">
        <v>161</v>
      </c>
      <c r="D45" s="22" t="str">
        <f t="shared" si="0"/>
        <v>COMMENT ON COLUMN mouss_ops_meta_v.LEG_DATA_SET_ID IS 'Primary key for the CCD_LEG_DATA_SETS table';</v>
      </c>
    </row>
    <row r="46" spans="1:4" x14ac:dyDescent="0.25">
      <c r="A46" s="19" t="s">
        <v>303</v>
      </c>
      <c r="B46" s="19" t="s">
        <v>126</v>
      </c>
      <c r="C46" s="19" t="s">
        <v>164</v>
      </c>
      <c r="D46" s="22" t="str">
        <f t="shared" si="0"/>
        <v>COMMENT ON COLUMN mouss_ops_meta_v.DATA_SET_ID IS 'Primary key for the CCD_DATA_SETS table';</v>
      </c>
    </row>
    <row r="47" spans="1:4" x14ac:dyDescent="0.25">
      <c r="A47" s="19" t="s">
        <v>303</v>
      </c>
      <c r="B47" s="19" t="s">
        <v>127</v>
      </c>
      <c r="C47" s="19" t="s">
        <v>163</v>
      </c>
      <c r="D47" s="22" t="str">
        <f t="shared" si="0"/>
        <v>COMMENT ON COLUMN mouss_ops_meta_v.LEG_DATA_SET_NOTES IS 'Notes associated with the given Cruise Leg''s Data Set';</v>
      </c>
    </row>
    <row r="48" spans="1:4" x14ac:dyDescent="0.25">
      <c r="A48" s="19" t="s">
        <v>303</v>
      </c>
      <c r="B48" s="19" t="s">
        <v>135</v>
      </c>
      <c r="C48" s="19" t="s">
        <v>167</v>
      </c>
      <c r="D48" s="22" t="str">
        <f t="shared" si="0"/>
        <v>COMMENT ON COLUMN mouss_ops_meta_v.DATA_SET_NAME IS 'The Name of the data set';</v>
      </c>
    </row>
    <row r="49" spans="1:4" x14ac:dyDescent="0.25">
      <c r="A49" s="19" t="s">
        <v>303</v>
      </c>
      <c r="B49" s="19" t="s">
        <v>136</v>
      </c>
      <c r="C49" s="19" t="s">
        <v>165</v>
      </c>
      <c r="D49" s="22" t="str">
        <f t="shared" si="0"/>
        <v>COMMENT ON COLUMN mouss_ops_meta_v.DATA_SET_DESC IS 'Description for the data set';</v>
      </c>
    </row>
    <row r="50" spans="1:4" x14ac:dyDescent="0.25">
      <c r="A50" s="19" t="s">
        <v>303</v>
      </c>
      <c r="B50" s="19" t="s">
        <v>137</v>
      </c>
      <c r="C50" s="19" t="s">
        <v>166</v>
      </c>
      <c r="D50" s="22" t="str">
        <f t="shared" si="0"/>
        <v>COMMENT ON COLUMN mouss_ops_meta_v.DATA_SET_INPORT_CAT_ID IS 'InPort Catalog ID for the data set';</v>
      </c>
    </row>
    <row r="51" spans="1:4" x14ac:dyDescent="0.25">
      <c r="A51" s="19" t="s">
        <v>303</v>
      </c>
      <c r="B51" s="19" t="s">
        <v>138</v>
      </c>
      <c r="C51" s="19" t="s">
        <v>176</v>
      </c>
      <c r="D51" s="22" t="str">
        <f t="shared" si="0"/>
        <v>COMMENT ON COLUMN mouss_ops_meta_v.DATA_SET_INPORT_URL IS 'InPort metadata URL for the data set';</v>
      </c>
    </row>
    <row r="52" spans="1:4" x14ac:dyDescent="0.25">
      <c r="A52" s="19" t="s">
        <v>303</v>
      </c>
      <c r="B52" s="19" t="s">
        <v>139</v>
      </c>
      <c r="C52" s="19" t="s">
        <v>177</v>
      </c>
      <c r="D52" s="22" t="str">
        <f t="shared" si="0"/>
        <v>COMMENT ON COLUMN mouss_ops_meta_v.DATA_SET_TYPE_ID IS 'Primary key for the CCD_DATA_SET_TYPES table';</v>
      </c>
    </row>
    <row r="53" spans="1:4" x14ac:dyDescent="0.25">
      <c r="A53" s="19" t="s">
        <v>303</v>
      </c>
      <c r="B53" s="19" t="s">
        <v>140</v>
      </c>
      <c r="C53" s="19" t="s">
        <v>168</v>
      </c>
      <c r="D53" s="22" t="str">
        <f t="shared" si="0"/>
        <v>COMMENT ON COLUMN mouss_ops_meta_v.DATA_SET_TYPE_NAME IS 'Name for the data set type';</v>
      </c>
    </row>
    <row r="54" spans="1:4" x14ac:dyDescent="0.25">
      <c r="A54" s="19" t="s">
        <v>303</v>
      </c>
      <c r="B54" s="19" t="s">
        <v>141</v>
      </c>
      <c r="C54" s="19" t="s">
        <v>169</v>
      </c>
      <c r="D54" s="22" t="str">
        <f t="shared" si="0"/>
        <v>COMMENT ON COLUMN mouss_ops_meta_v.DATA_SET_TYPE_DESC IS 'Description for the data set type';</v>
      </c>
    </row>
    <row r="55" spans="1:4" x14ac:dyDescent="0.25">
      <c r="A55" s="19" t="s">
        <v>303</v>
      </c>
      <c r="B55" s="19" t="s">
        <v>142</v>
      </c>
      <c r="C55" s="19" t="s">
        <v>170</v>
      </c>
      <c r="D55" s="22" t="str">
        <f t="shared" si="0"/>
        <v>COMMENT ON COLUMN mouss_ops_meta_v.DATA_SET_TYPE_DOC_URL IS 'Documentation URL for the data type, this can be an InPort URL for the parent Project record of the individual data sets or a documentation package that provides information about this data set type';</v>
      </c>
    </row>
    <row r="56" spans="1:4" x14ac:dyDescent="0.25">
      <c r="A56" s="19" t="s">
        <v>303</v>
      </c>
      <c r="B56" s="19" t="s">
        <v>143</v>
      </c>
      <c r="C56" s="19" t="s">
        <v>175</v>
      </c>
      <c r="D56" s="22" t="str">
        <f t="shared" si="0"/>
        <v>COMMENT ON COLUMN mouss_ops_meta_v.DATA_SET_STATUS_ID IS 'Primary key for the CCD_DATA_SET_STATUS table';</v>
      </c>
    </row>
    <row r="57" spans="1:4" x14ac:dyDescent="0.25">
      <c r="A57" s="19" t="s">
        <v>303</v>
      </c>
      <c r="B57" s="19" t="s">
        <v>144</v>
      </c>
      <c r="C57" s="19" t="s">
        <v>171</v>
      </c>
      <c r="D57" s="22" t="str">
        <f t="shared" si="0"/>
        <v>COMMENT ON COLUMN mouss_ops_meta_v.STATUS_CODE IS 'The alpha-numeric code for the data status';</v>
      </c>
    </row>
    <row r="58" spans="1:4" x14ac:dyDescent="0.25">
      <c r="A58" s="19" t="s">
        <v>303</v>
      </c>
      <c r="B58" s="19" t="s">
        <v>145</v>
      </c>
      <c r="C58" s="19" t="s">
        <v>172</v>
      </c>
      <c r="D58" s="22" t="str">
        <f t="shared" si="0"/>
        <v>COMMENT ON COLUMN mouss_ops_meta_v.STATUS_NAME IS 'The name of the data status';</v>
      </c>
    </row>
    <row r="59" spans="1:4" x14ac:dyDescent="0.25">
      <c r="A59" s="19" t="s">
        <v>303</v>
      </c>
      <c r="B59" s="19" t="s">
        <v>146</v>
      </c>
      <c r="C59" s="19" t="s">
        <v>173</v>
      </c>
      <c r="D59" s="22" t="str">
        <f t="shared" si="0"/>
        <v>COMMENT ON COLUMN mouss_ops_meta_v.STATUS_DESC IS 'The description for the data status';</v>
      </c>
    </row>
    <row r="60" spans="1:4" x14ac:dyDescent="0.25">
      <c r="A60" s="19" t="s">
        <v>303</v>
      </c>
      <c r="B60" s="19" t="s">
        <v>147</v>
      </c>
      <c r="C60" s="19" t="s">
        <v>174</v>
      </c>
      <c r="D60" s="22" t="str">
        <f t="shared" si="0"/>
        <v>COMMENT ON COLUMN mouss_ops_meta_v.STATUS_COLOR IS 'The hex value for the color that the data set status has in the application interface';</v>
      </c>
    </row>
    <row r="61" spans="1:4" x14ac:dyDescent="0.25">
      <c r="A61" s="19" t="s">
        <v>303</v>
      </c>
      <c r="B61" s="19" t="s">
        <v>203</v>
      </c>
      <c r="C61" s="19" t="s">
        <v>252</v>
      </c>
      <c r="D61" s="22" t="str">
        <f t="shared" si="0"/>
        <v>COMMENT ON COLUMN mouss_ops_meta_v.CRUISE_ID IS 'Primary key for the CCD_CRUISES table';</v>
      </c>
    </row>
    <row r="62" spans="1:4" x14ac:dyDescent="0.25">
      <c r="A62" s="19" t="s">
        <v>303</v>
      </c>
      <c r="B62" s="19" t="s">
        <v>204</v>
      </c>
      <c r="C62" s="19" t="s">
        <v>253</v>
      </c>
      <c r="D62" s="22" t="str">
        <f t="shared" si="0"/>
        <v>COMMENT ON COLUMN mouss_ops_meta_v.CRUISE_NAME IS 'The name of the given cruise designated by NOAA (e.g. SE-15-01)';</v>
      </c>
    </row>
    <row r="63" spans="1:4" x14ac:dyDescent="0.25">
      <c r="A63" s="19" t="s">
        <v>303</v>
      </c>
      <c r="B63" s="19" t="s">
        <v>205</v>
      </c>
      <c r="C63" s="19" t="s">
        <v>254</v>
      </c>
      <c r="D63" s="22" t="str">
        <f t="shared" si="0"/>
        <v>COMMENT ON COLUMN mouss_ops_meta_v.CRUISE_NOTES IS 'Any notes for the given research cruise';</v>
      </c>
    </row>
    <row r="64" spans="1:4" x14ac:dyDescent="0.25">
      <c r="A64" s="19" t="s">
        <v>303</v>
      </c>
      <c r="B64" s="19" t="s">
        <v>106</v>
      </c>
      <c r="C64" s="19" t="s">
        <v>255</v>
      </c>
      <c r="D64" s="22" t="str">
        <f t="shared" si="0"/>
        <v>COMMENT ON COLUMN mouss_ops_meta_v.SCI_CENTER_ID IS 'Primary key for the Science Center table';</v>
      </c>
    </row>
    <row r="65" spans="1:4" x14ac:dyDescent="0.25">
      <c r="A65" s="19" t="s">
        <v>303</v>
      </c>
      <c r="B65" s="19" t="s">
        <v>206</v>
      </c>
      <c r="C65" s="19" t="s">
        <v>256</v>
      </c>
      <c r="D65" s="22" t="str">
        <f t="shared" ref="D65:D84" si="1">CONCATENATE("COMMENT ON COLUMN ",A65, ".", B65, " IS '", SUBSTITUTE(C65, "'", "''"), "';")</f>
        <v>COMMENT ON COLUMN mouss_ops_meta_v.SCI_CENTER_NAME IS 'Name of the given Science Center';</v>
      </c>
    </row>
    <row r="66" spans="1:4" x14ac:dyDescent="0.25">
      <c r="A66" s="19" t="s">
        <v>303</v>
      </c>
      <c r="B66" s="19" t="s">
        <v>207</v>
      </c>
      <c r="C66" s="19" t="s">
        <v>257</v>
      </c>
      <c r="D66" s="22" t="str">
        <f t="shared" si="1"/>
        <v>COMMENT ON COLUMN mouss_ops_meta_v.SCI_CENTER_DESC IS 'Description for the given Science Center';</v>
      </c>
    </row>
    <row r="67" spans="1:4" x14ac:dyDescent="0.25">
      <c r="A67" s="19" t="s">
        <v>303</v>
      </c>
      <c r="B67" s="19" t="s">
        <v>208</v>
      </c>
      <c r="C67" s="19" t="s">
        <v>258</v>
      </c>
      <c r="D67" s="22" t="str">
        <f t="shared" si="1"/>
        <v>COMMENT ON COLUMN mouss_ops_meta_v.STD_SVY_NAME_ID IS 'Primary key for the Standard Survey Name table';</v>
      </c>
    </row>
    <row r="68" spans="1:4" x14ac:dyDescent="0.25">
      <c r="A68" s="19" t="s">
        <v>303</v>
      </c>
      <c r="B68" s="19" t="s">
        <v>209</v>
      </c>
      <c r="C68" s="19" t="s">
        <v>259</v>
      </c>
      <c r="D68" s="22" t="str">
        <f t="shared" si="1"/>
        <v>COMMENT ON COLUMN mouss_ops_meta_v.STD_SVY_NAME IS 'Name of the given Standard Survey Name';</v>
      </c>
    </row>
    <row r="69" spans="1:4" x14ac:dyDescent="0.25">
      <c r="A69" s="19" t="s">
        <v>303</v>
      </c>
      <c r="B69" s="19" t="s">
        <v>210</v>
      </c>
      <c r="C69" s="19" t="s">
        <v>260</v>
      </c>
      <c r="D69" s="22" t="str">
        <f t="shared" si="1"/>
        <v>COMMENT ON COLUMN mouss_ops_meta_v.STD_SVY_DESC IS 'Description for the given Standard Survey Name';</v>
      </c>
    </row>
    <row r="70" spans="1:4" x14ac:dyDescent="0.25">
      <c r="A70" s="19" t="s">
        <v>303</v>
      </c>
      <c r="B70" s="19" t="s">
        <v>211</v>
      </c>
      <c r="C70" s="19" t="s">
        <v>261</v>
      </c>
      <c r="D70" s="22" t="str">
        <f t="shared" si="1"/>
        <v>COMMENT ON COLUMN mouss_ops_meta_v.SVY_FREQ_ID IS 'Primary key for the Survey Frequency table';</v>
      </c>
    </row>
    <row r="71" spans="1:4" x14ac:dyDescent="0.25">
      <c r="A71" s="19" t="s">
        <v>303</v>
      </c>
      <c r="B71" s="19" t="s">
        <v>212</v>
      </c>
      <c r="C71" s="19" t="s">
        <v>262</v>
      </c>
      <c r="D71" s="22" t="str">
        <f t="shared" si="1"/>
        <v>COMMENT ON COLUMN mouss_ops_meta_v.SVY_FREQ_NAME IS 'Name of the given Survey Frequency';</v>
      </c>
    </row>
    <row r="72" spans="1:4" x14ac:dyDescent="0.25">
      <c r="A72" s="19" t="s">
        <v>303</v>
      </c>
      <c r="B72" s="19" t="s">
        <v>213</v>
      </c>
      <c r="C72" s="19" t="s">
        <v>263</v>
      </c>
      <c r="D72" s="22" t="str">
        <f t="shared" si="1"/>
        <v>COMMENT ON COLUMN mouss_ops_meta_v.SVY_FREQ_DESC IS 'Description for the given Survey Frequency';</v>
      </c>
    </row>
    <row r="73" spans="1:4" x14ac:dyDescent="0.25">
      <c r="A73" s="19" t="s">
        <v>303</v>
      </c>
      <c r="B73" s="19" t="s">
        <v>214</v>
      </c>
      <c r="C73" s="19" t="s">
        <v>264</v>
      </c>
      <c r="D73" s="22" t="str">
        <f t="shared" si="1"/>
        <v>COMMENT ON COLUMN mouss_ops_meta_v.STD_SVY_NAME_OTH IS 'Field defines a Standard Survey Name that is not included in the Standard Survey Name table';</v>
      </c>
    </row>
    <row r="74" spans="1:4" x14ac:dyDescent="0.25">
      <c r="A74" s="19" t="s">
        <v>303</v>
      </c>
      <c r="B74" s="19" t="s">
        <v>215</v>
      </c>
      <c r="C74" s="19" t="s">
        <v>265</v>
      </c>
      <c r="D74" s="22" t="str">
        <f t="shared" si="1"/>
        <v>COMMENT ON COLUMN mouss_ops_meta_v.STD_SVY_NAME_VAL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75" spans="1:4" x14ac:dyDescent="0.25">
      <c r="A75" s="19" t="s">
        <v>303</v>
      </c>
      <c r="B75" s="19" t="s">
        <v>216</v>
      </c>
      <c r="C75" s="19" t="s">
        <v>266</v>
      </c>
      <c r="D75" s="22" t="str">
        <f t="shared" si="1"/>
        <v>COMMENT ON COLUMN mouss_ops_meta_v.SVY_TYPE_ID IS 'Primary key for the Survey Type table';</v>
      </c>
    </row>
    <row r="76" spans="1:4" x14ac:dyDescent="0.25">
      <c r="A76" s="19" t="s">
        <v>303</v>
      </c>
      <c r="B76" s="19" t="s">
        <v>217</v>
      </c>
      <c r="C76" s="19" t="s">
        <v>267</v>
      </c>
      <c r="D76" s="22" t="str">
        <f t="shared" si="1"/>
        <v>COMMENT ON COLUMN mouss_ops_meta_v.SVY_TYPE_NAME IS 'Name of the given Survey Type';</v>
      </c>
    </row>
    <row r="77" spans="1:4" x14ac:dyDescent="0.25">
      <c r="A77" s="19" t="s">
        <v>303</v>
      </c>
      <c r="B77" s="19" t="s">
        <v>218</v>
      </c>
      <c r="C77" s="19" t="s">
        <v>268</v>
      </c>
      <c r="D77" s="22" t="str">
        <f t="shared" si="1"/>
        <v>COMMENT ON COLUMN mouss_ops_meta_v.SVY_TYPE_DESC IS 'Description for the given Survey Type';</v>
      </c>
    </row>
    <row r="78" spans="1:4" x14ac:dyDescent="0.25">
      <c r="A78" s="19" t="s">
        <v>303</v>
      </c>
      <c r="B78" s="19" t="s">
        <v>219</v>
      </c>
      <c r="C78" s="19" t="s">
        <v>269</v>
      </c>
      <c r="D78" s="22" t="str">
        <f t="shared" si="1"/>
        <v>COMMENT ON COLUMN mouss_ops_meta_v.CRUISE_URL IS 'The Cruise URL (Referred to as "Survey URL" in FINSS System) for the given Cruise';</v>
      </c>
    </row>
    <row r="79" spans="1:4" x14ac:dyDescent="0.25">
      <c r="A79" s="19" t="s">
        <v>303</v>
      </c>
      <c r="B79" s="19" t="s">
        <v>220</v>
      </c>
      <c r="C79" s="19" t="s">
        <v>270</v>
      </c>
      <c r="D79" s="22" t="str">
        <f t="shared" si="1"/>
        <v>COMMENT ON COLUMN mouss_ops_meta_v.CRUISE_CONT_EMAIL IS 'The Cruise Contact Email (Referred to as "Survey Contact Email" in FINSS System) for the given Cruise';</v>
      </c>
    </row>
    <row r="80" spans="1:4" s="12" customFormat="1" x14ac:dyDescent="0.25">
      <c r="A80" s="19" t="s">
        <v>303</v>
      </c>
      <c r="B80" s="19" t="s">
        <v>221</v>
      </c>
      <c r="C80" s="19" t="s">
        <v>271</v>
      </c>
      <c r="D80" s="22" t="str">
        <f t="shared" si="1"/>
        <v>COMMENT ON COLUMN mouss_ops_meta_v.NUM_LEGS IS 'The number of cruise legs associated with the given cruise';</v>
      </c>
    </row>
    <row r="81" spans="1:4" s="15" customFormat="1" x14ac:dyDescent="0.25">
      <c r="A81" s="19" t="s">
        <v>303</v>
      </c>
      <c r="B81" s="19" t="s">
        <v>222</v>
      </c>
      <c r="C81" s="19" t="s">
        <v>272</v>
      </c>
      <c r="D81" s="22" t="str">
        <f t="shared" si="1"/>
        <v>COMMENT ON COLUMN mouss_ops_meta_v.CRUISE_START_DATE IS 'The start date in the corresponding time zone for the given cruise (based on the earliest associated cruise leg''s start date)';</v>
      </c>
    </row>
    <row r="82" spans="1:4" s="18" customFormat="1" x14ac:dyDescent="0.25">
      <c r="A82" s="19" t="s">
        <v>303</v>
      </c>
      <c r="B82" s="19" t="s">
        <v>223</v>
      </c>
      <c r="C82" s="19" t="s">
        <v>273</v>
      </c>
      <c r="D82" s="22" t="str">
        <f t="shared" si="1"/>
        <v>COMMENT ON COLUMN mouss_ops_meta_v.FORMAT_CRUISE_START_DATE IS 'The formatted start date in the corresponding time zone for the given cruise (based on the earliest associated cruise leg''s start date) in MM/DD/YYYY HH24:MI:SS format';</v>
      </c>
    </row>
    <row r="83" spans="1:4" x14ac:dyDescent="0.25">
      <c r="A83" s="19" t="s">
        <v>303</v>
      </c>
      <c r="B83" s="19" t="s">
        <v>224</v>
      </c>
      <c r="C83" s="19" t="s">
        <v>274</v>
      </c>
      <c r="D83" s="22" t="str">
        <f t="shared" si="1"/>
        <v>COMMENT ON COLUMN mouss_ops_meta_v.CRUISE_END_DATE IS 'The end date in the corresponding time zone for the given cruise (based on the latest associated cruise leg''s end date)';</v>
      </c>
    </row>
    <row r="84" spans="1:4" x14ac:dyDescent="0.25">
      <c r="A84" s="19" t="s">
        <v>303</v>
      </c>
      <c r="B84" s="19" t="s">
        <v>225</v>
      </c>
      <c r="C84" s="19" t="s">
        <v>275</v>
      </c>
      <c r="D84" s="22" t="str">
        <f t="shared" si="1"/>
        <v>COMMENT ON COLUMN mouss_ops_meta_v.FORMAT_CRUISE_END_DATE IS 'The formatted end date in the corresponding time zone for the given cruise (based on the latest associated cruise leg''s end date) in MM/DD/YYYY HH24:MI:SS format';</v>
      </c>
    </row>
    <row r="85" spans="1:4" x14ac:dyDescent="0.25">
      <c r="A85" s="19" t="s">
        <v>303</v>
      </c>
      <c r="B85" s="19" t="s">
        <v>226</v>
      </c>
      <c r="C85" s="19" t="s">
        <v>276</v>
      </c>
      <c r="D85" s="22" t="str">
        <f>CONCATENATE("COMMENT ON COLUMN ",A85, ".", B85, " IS '", SUBSTITUTE(C85, "'", "''"), "';")</f>
        <v>COMMENT ON COLUMN mouss_ops_meta_v.CRUISE_DAS IS 'The total number of days at sea for each of the legs associated with the given cruise';</v>
      </c>
    </row>
    <row r="86" spans="1:4" x14ac:dyDescent="0.25">
      <c r="A86" s="19" t="s">
        <v>303</v>
      </c>
      <c r="B86" s="19" t="s">
        <v>227</v>
      </c>
      <c r="C86" s="19" t="s">
        <v>277</v>
      </c>
      <c r="D86" s="22" t="str">
        <f t="shared" ref="D86:D112" si="2">CONCATENATE("COMMENT ON COLUMN ",A86, ".", B86, " IS '", SUBSTITUTE(C86, "'", "''"), "';")</f>
        <v>COMMENT ON COLUMN mouss_ops_meta_v.CRUISE_YEAR IS 'The calendar year for the given cruise (based on the earliest associated cruise leg''s start date)';</v>
      </c>
    </row>
    <row r="87" spans="1:4" x14ac:dyDescent="0.25">
      <c r="A87" s="19" t="s">
        <v>303</v>
      </c>
      <c r="B87" s="19" t="s">
        <v>228</v>
      </c>
      <c r="C87" s="19" t="s">
        <v>277</v>
      </c>
      <c r="D87" s="22" t="str">
        <f t="shared" si="2"/>
        <v>COMMENT ON COLUMN mouss_ops_meta_v.CRUISE_FISC_YEAR IS 'The calendar year for the given cruise (based on the earliest associated cruise leg''s start date)';</v>
      </c>
    </row>
    <row r="88" spans="1:4" x14ac:dyDescent="0.25">
      <c r="A88" s="19" t="s">
        <v>303</v>
      </c>
      <c r="B88" s="19" t="s">
        <v>229</v>
      </c>
      <c r="C88" s="19" t="s">
        <v>278</v>
      </c>
      <c r="D88" s="22" t="str">
        <f t="shared" si="2"/>
        <v>COMMENT ON COLUMN mouss_ops_meta_v.LEG_NAME_CD_LIST IS 'Comma-delimited list of leg names associated with the given cruise';</v>
      </c>
    </row>
    <row r="89" spans="1:4" x14ac:dyDescent="0.25">
      <c r="A89" s="19" t="s">
        <v>303</v>
      </c>
      <c r="B89" s="19" t="s">
        <v>230</v>
      </c>
      <c r="C89" s="19" t="s">
        <v>279</v>
      </c>
      <c r="D89" s="22" t="str">
        <f t="shared" si="2"/>
        <v>COMMENT ON COLUMN mouss_ops_meta_v.LEG_NAME_SCD_LIST IS 'Semicolon-delimited list of leg names associated with the given cruise';</v>
      </c>
    </row>
    <row r="90" spans="1:4" x14ac:dyDescent="0.25">
      <c r="A90" s="19" t="s">
        <v>303</v>
      </c>
      <c r="B90" s="19" t="s">
        <v>231</v>
      </c>
      <c r="C90" s="19" t="s">
        <v>280</v>
      </c>
      <c r="D90" s="22" t="str">
        <f t="shared" si="2"/>
        <v>COMMENT ON COLUMN mouss_ops_meta_v.LEG_NAME_RC_LIST IS 'Return carriage/new line delimited list of leg names associated with the given cruise';</v>
      </c>
    </row>
    <row r="91" spans="1:4" x14ac:dyDescent="0.25">
      <c r="A91" s="19" t="s">
        <v>303</v>
      </c>
      <c r="B91" s="19" t="s">
        <v>232</v>
      </c>
      <c r="C91" s="19" t="s">
        <v>281</v>
      </c>
      <c r="D91" s="22" t="str">
        <f t="shared" si="2"/>
        <v>COMMENT ON COLUMN mouss_ops_meta_v.LEG_NAME_BR_LIST IS '&lt;BR&gt; tag (intended for web pages) delimited list of leg names associated with the given cruise';</v>
      </c>
    </row>
    <row r="92" spans="1:4" x14ac:dyDescent="0.25">
      <c r="A92" s="19" t="s">
        <v>303</v>
      </c>
      <c r="B92" s="19" t="s">
        <v>233</v>
      </c>
      <c r="C92" s="19" t="s">
        <v>282</v>
      </c>
      <c r="D92" s="22" t="str">
        <f t="shared" si="2"/>
        <v>COMMENT ON COLUMN mouss_ops_meta_v.LEG_NAME_DATES_CD_LIST IS 'Comma-delimited list of leg names, the associated leg dates and vessel name associated with the given cruise';</v>
      </c>
    </row>
    <row r="93" spans="1:4" x14ac:dyDescent="0.25">
      <c r="A93" s="19" t="s">
        <v>303</v>
      </c>
      <c r="B93" s="19" t="s">
        <v>234</v>
      </c>
      <c r="C93" s="19" t="s">
        <v>283</v>
      </c>
      <c r="D93" s="22" t="str">
        <f t="shared" si="2"/>
        <v>COMMENT ON COLUMN mouss_ops_meta_v.LEG_NAME_DATES_SCD_LIST IS 'Semicolon-delimited list of leg names, the associated leg dates and vessel name associated with the given cruise';</v>
      </c>
    </row>
    <row r="94" spans="1:4" x14ac:dyDescent="0.25">
      <c r="A94" s="19" t="s">
        <v>303</v>
      </c>
      <c r="B94" s="19" t="s">
        <v>235</v>
      </c>
      <c r="C94" s="19" t="s">
        <v>284</v>
      </c>
      <c r="D94" s="22" t="str">
        <f t="shared" si="2"/>
        <v>COMMENT ON COLUMN mouss_ops_meta_v.LEG_NAME_DATES_RC_LIST IS 'Return carriage/new line delimited list of leg names, the associated leg dates and vessel name associated with the given cruise';</v>
      </c>
    </row>
    <row r="95" spans="1:4" x14ac:dyDescent="0.25">
      <c r="A95" s="19" t="s">
        <v>303</v>
      </c>
      <c r="B95" s="19" t="s">
        <v>236</v>
      </c>
      <c r="C95" s="19" t="s">
        <v>285</v>
      </c>
      <c r="D95" s="22" t="str">
        <f t="shared" si="2"/>
        <v>COMMENT ON COLUMN mouss_ops_meta_v.LEG_NAME_DATES_BR_LIST IS '&lt;BR&gt; tag (intended for web pages) delimited list of leg names, the associated leg dates and vessel name associated with the given cruise';</v>
      </c>
    </row>
    <row r="96" spans="1:4" x14ac:dyDescent="0.25">
      <c r="A96" s="19" t="s">
        <v>303</v>
      </c>
      <c r="B96" s="19" t="s">
        <v>125</v>
      </c>
      <c r="C96" s="19" t="s">
        <v>286</v>
      </c>
      <c r="D96" s="22" t="str">
        <f t="shared" si="2"/>
        <v>COMMENT ON COLUMN mouss_ops_meta_v.CRUISE_LEG_ID IS 'Primary key for the CCD_CRUISE_LEGS table';</v>
      </c>
    </row>
    <row r="97" spans="1:4" s="15" customFormat="1" x14ac:dyDescent="0.25">
      <c r="A97" s="19" t="s">
        <v>303</v>
      </c>
      <c r="B97" s="19" t="s">
        <v>237</v>
      </c>
      <c r="C97" s="19" t="s">
        <v>287</v>
      </c>
      <c r="D97" s="22" t="str">
        <f t="shared" si="2"/>
        <v>COMMENT ON COLUMN mouss_ops_meta_v.LEG_NAME IS 'The name of the given cruise leg';</v>
      </c>
    </row>
    <row r="98" spans="1:4" x14ac:dyDescent="0.25">
      <c r="A98" s="19" t="s">
        <v>303</v>
      </c>
      <c r="B98" s="19" t="s">
        <v>238</v>
      </c>
      <c r="C98" s="19" t="s">
        <v>288</v>
      </c>
      <c r="D98" s="22" t="str">
        <f t="shared" si="2"/>
        <v>COMMENT ON COLUMN mouss_ops_meta_v.LEG_START_DATE IS 'The start date in the corresponding time zone for the given research cruise leg';</v>
      </c>
    </row>
    <row r="99" spans="1:4" x14ac:dyDescent="0.25">
      <c r="A99" s="19" t="s">
        <v>303</v>
      </c>
      <c r="B99" s="19" t="s">
        <v>239</v>
      </c>
      <c r="C99" s="19" t="s">
        <v>289</v>
      </c>
      <c r="D99" s="22" t="str">
        <f t="shared" si="2"/>
        <v>COMMENT ON COLUMN mouss_ops_meta_v.FORMAT_LEG_START_DATE IS 'The start date in the corresponding time zone for the given research cruise leg in MM/DD/YYYY format';</v>
      </c>
    </row>
    <row r="100" spans="1:4" x14ac:dyDescent="0.25">
      <c r="A100" s="19" t="s">
        <v>303</v>
      </c>
      <c r="B100" s="19" t="s">
        <v>240</v>
      </c>
      <c r="C100" s="19" t="s">
        <v>290</v>
      </c>
      <c r="D100" s="22" t="str">
        <f t="shared" si="2"/>
        <v>COMMENT ON COLUMN mouss_ops_meta_v.LEG_END_DATE IS 'The end date in the corresponding time zone for the given research cruise leg';</v>
      </c>
    </row>
    <row r="101" spans="1:4" x14ac:dyDescent="0.25">
      <c r="A101" s="19" t="s">
        <v>303</v>
      </c>
      <c r="B101" s="19" t="s">
        <v>241</v>
      </c>
      <c r="C101" s="19" t="s">
        <v>291</v>
      </c>
      <c r="D101" s="22" t="str">
        <f t="shared" si="2"/>
        <v>COMMENT ON COLUMN mouss_ops_meta_v.FORMAT_LEG_END_DATE IS 'The end date in the corresponding time zone for the given research cruise leg in MM/DD/YYYY format';</v>
      </c>
    </row>
    <row r="102" spans="1:4" x14ac:dyDescent="0.25">
      <c r="A102" s="19" t="s">
        <v>303</v>
      </c>
      <c r="B102" s="19" t="s">
        <v>242</v>
      </c>
      <c r="C102" s="19" t="s">
        <v>292</v>
      </c>
      <c r="D102" s="22" t="str">
        <f t="shared" si="2"/>
        <v>COMMENT ON COLUMN mouss_ops_meta_v.LEG_YEAR IS 'The calendar year for the start date of the given research cruise leg';</v>
      </c>
    </row>
    <row r="103" spans="1:4" x14ac:dyDescent="0.25">
      <c r="A103" s="19" t="s">
        <v>303</v>
      </c>
      <c r="B103" s="19" t="s">
        <v>243</v>
      </c>
      <c r="C103" s="19" t="s">
        <v>293</v>
      </c>
      <c r="D103" s="22" t="str">
        <f t="shared" si="2"/>
        <v>COMMENT ON COLUMN mouss_ops_meta_v.LEG_DAS IS 'The number of days at sea for the given research cruise leg';</v>
      </c>
    </row>
    <row r="104" spans="1:4" x14ac:dyDescent="0.25">
      <c r="A104" s="19" t="s">
        <v>303</v>
      </c>
      <c r="B104" s="19" t="s">
        <v>244</v>
      </c>
      <c r="C104" s="19" t="s">
        <v>294</v>
      </c>
      <c r="D104" s="22" t="str">
        <f t="shared" si="2"/>
        <v>COMMENT ON COLUMN mouss_ops_meta_v.LEG_FISC_YEAR IS 'The NOAA fiscal year for the start date of the given research cruise leg';</v>
      </c>
    </row>
    <row r="105" spans="1:4" x14ac:dyDescent="0.25">
      <c r="A105" s="19" t="s">
        <v>303</v>
      </c>
      <c r="B105" s="19" t="s">
        <v>245</v>
      </c>
      <c r="C105" s="19" t="s">
        <v>295</v>
      </c>
      <c r="D105" s="22" t="str">
        <f t="shared" si="2"/>
        <v>COMMENT ON COLUMN mouss_ops_meta_v.LEG_DESC IS 'The description for the given research cruise leg';</v>
      </c>
    </row>
    <row r="106" spans="1:4" x14ac:dyDescent="0.25">
      <c r="A106" s="19" t="s">
        <v>303</v>
      </c>
      <c r="B106" s="19" t="s">
        <v>246</v>
      </c>
      <c r="C106" s="19" t="s">
        <v>296</v>
      </c>
      <c r="D106" s="22" t="str">
        <f t="shared" si="2"/>
        <v>COMMENT ON COLUMN mouss_ops_meta_v.TZ_NAME IS 'The numeric offset for UTC or Time Zone Name (V$TIMEZONE_NAMES.TZNAME) for the local timezone where the cruise leg occurred (e.g. US/Hawaii, US/Samoa, Etc/GMT+9)';</v>
      </c>
    </row>
    <row r="107" spans="1:4" x14ac:dyDescent="0.25">
      <c r="A107" s="19" t="s">
        <v>303</v>
      </c>
      <c r="B107" s="19" t="s">
        <v>247</v>
      </c>
      <c r="C107" s="19" t="s">
        <v>297</v>
      </c>
      <c r="D107" s="22" t="str">
        <f t="shared" si="2"/>
        <v>COMMENT ON COLUMN mouss_ops_meta_v.VESSEL_ID IS 'Foreign key reference to the CCD_VESSELS table for the cruise leg''s vessel';</v>
      </c>
    </row>
    <row r="108" spans="1:4" x14ac:dyDescent="0.25">
      <c r="A108" s="19" t="s">
        <v>303</v>
      </c>
      <c r="B108" s="19" t="s">
        <v>248</v>
      </c>
      <c r="C108" s="19" t="s">
        <v>298</v>
      </c>
      <c r="D108" s="22" t="str">
        <f t="shared" si="2"/>
        <v>COMMENT ON COLUMN mouss_ops_meta_v.VESSEL_NAME IS 'Name of the given research vessel';</v>
      </c>
    </row>
    <row r="109" spans="1:4" x14ac:dyDescent="0.25">
      <c r="A109" s="19" t="s">
        <v>303</v>
      </c>
      <c r="B109" s="19" t="s">
        <v>249</v>
      </c>
      <c r="C109" s="19" t="s">
        <v>299</v>
      </c>
      <c r="D109" s="22" t="str">
        <f t="shared" si="2"/>
        <v>COMMENT ON COLUMN mouss_ops_meta_v.VESSEL_DESC IS 'Description for the given research vessel';</v>
      </c>
    </row>
    <row r="110" spans="1:4" x14ac:dyDescent="0.25">
      <c r="A110" s="19" t="s">
        <v>303</v>
      </c>
      <c r="B110" s="19" t="s">
        <v>92</v>
      </c>
      <c r="C110" s="19" t="s">
        <v>300</v>
      </c>
      <c r="D110" s="22" t="str">
        <f t="shared" si="2"/>
        <v>COMMENT ON COLUMN mouss_ops_meta_v.PLAT_TYPE_ID IS 'Platform Type for the given research cruise leg';</v>
      </c>
    </row>
    <row r="111" spans="1:4" x14ac:dyDescent="0.25">
      <c r="A111" s="19" t="s">
        <v>303</v>
      </c>
      <c r="B111" s="19" t="s">
        <v>250</v>
      </c>
      <c r="C111" s="19" t="s">
        <v>301</v>
      </c>
      <c r="D111" s="22" t="str">
        <f t="shared" si="2"/>
        <v>COMMENT ON COLUMN mouss_ops_meta_v.PLAT_TYPE_NAME IS 'Name of the given Platform Type';</v>
      </c>
    </row>
    <row r="112" spans="1:4" x14ac:dyDescent="0.25">
      <c r="A112" s="19" t="s">
        <v>303</v>
      </c>
      <c r="B112" s="19" t="s">
        <v>251</v>
      </c>
      <c r="C112" s="19" t="s">
        <v>302</v>
      </c>
      <c r="D112" s="22" t="str">
        <f t="shared" si="2"/>
        <v>COMMENT ON COLUMN mouss_ops_meta_v.PLAT_TYPE_DESC IS 'Description for the given Platform Type';</v>
      </c>
    </row>
    <row r="115" spans="1:4" x14ac:dyDescent="0.25">
      <c r="A115" s="19" t="s">
        <v>303</v>
      </c>
      <c r="B115" s="19" t="s">
        <v>306</v>
      </c>
    </row>
    <row r="116" spans="1:4" x14ac:dyDescent="0.25">
      <c r="A116" s="19" t="s">
        <v>303</v>
      </c>
      <c r="B116" s="19" t="s">
        <v>327</v>
      </c>
    </row>
    <row r="117" spans="1:4" x14ac:dyDescent="0.25">
      <c r="A117" s="19" t="s">
        <v>303</v>
      </c>
      <c r="B117" s="19" t="s">
        <v>328</v>
      </c>
    </row>
    <row r="118" spans="1:4" x14ac:dyDescent="0.25">
      <c r="A118" s="19" t="s">
        <v>303</v>
      </c>
      <c r="B118" s="19" t="s">
        <v>329</v>
      </c>
    </row>
    <row r="119" spans="1:4" x14ac:dyDescent="0.25">
      <c r="A119" s="19" t="s">
        <v>303</v>
      </c>
      <c r="B119" s="19" t="s">
        <v>330</v>
      </c>
    </row>
    <row r="120" spans="1:4" x14ac:dyDescent="0.25">
      <c r="A120" s="19" t="s">
        <v>405</v>
      </c>
      <c r="B120" s="19" t="s">
        <v>331</v>
      </c>
      <c r="C120" s="19" t="s">
        <v>391</v>
      </c>
      <c r="D120" s="22" t="str">
        <f t="shared" ref="D120:D166" si="3">CONCATENATE("COMMENT ON COLUMN ",A120, ".", B120, " IS '", SUBSTITUTE(C120, "'", "''"), "';")</f>
        <v>COMMENT ON COLUMN mouss_cruise_leg_ops_meta_v.DEPLOY_VESSEL_NAME IS 'The name of the vessel deploying the MOUSS unit';</v>
      </c>
    </row>
    <row r="121" spans="1:4" x14ac:dyDescent="0.25">
      <c r="A121" s="19" t="s">
        <v>405</v>
      </c>
      <c r="B121" s="19" t="s">
        <v>332</v>
      </c>
      <c r="C121" s="19" t="s">
        <v>392</v>
      </c>
      <c r="D121" s="22" t="str">
        <f t="shared" si="3"/>
        <v>COMMENT ON COLUMN mouss_cruise_leg_ops_meta_v.CAPTAIN_NAME IS 'The coxswain of the vessel deploying the MOUSS unit';</v>
      </c>
    </row>
    <row r="122" spans="1:4" x14ac:dyDescent="0.25">
      <c r="A122" s="19" t="s">
        <v>405</v>
      </c>
      <c r="B122" s="19" t="s">
        <v>333</v>
      </c>
      <c r="C122" s="19" t="s">
        <v>393</v>
      </c>
      <c r="D122" s="22" t="str">
        <f t="shared" si="3"/>
        <v>COMMENT ON COLUMN mouss_cruise_leg_ops_meta_v.DATA_RECORDER_NAME IS 'Name of the person collecting the metadata in the field';</v>
      </c>
    </row>
    <row r="123" spans="1:4" x14ac:dyDescent="0.25">
      <c r="A123" s="19" t="s">
        <v>405</v>
      </c>
      <c r="B123" s="19" t="s">
        <v>334</v>
      </c>
      <c r="C123" s="19" t="s">
        <v>394</v>
      </c>
      <c r="D123" s="22" t="str">
        <f t="shared" si="3"/>
        <v>COMMENT ON COLUMN mouss_cruise_leg_ops_meta_v.WAVE_HT_FT IS 'Observation of the winds at time of deployment in knots';</v>
      </c>
    </row>
    <row r="124" spans="1:4" x14ac:dyDescent="0.25">
      <c r="A124" s="19" t="s">
        <v>405</v>
      </c>
      <c r="B124" s="19" t="s">
        <v>335</v>
      </c>
      <c r="C124" s="19" t="s">
        <v>395</v>
      </c>
      <c r="D124" s="22" t="str">
        <f t="shared" si="3"/>
        <v>COMMENT ON COLUMN mouss_cruise_leg_ops_meta_v.WIND_SPD_KT IS 'Observation of the wave height at time of deployment in feet';</v>
      </c>
    </row>
    <row r="125" spans="1:4" x14ac:dyDescent="0.25">
      <c r="A125" s="19" t="s">
        <v>405</v>
      </c>
      <c r="B125" s="19" t="s">
        <v>336</v>
      </c>
      <c r="C125" s="19" t="s">
        <v>396</v>
      </c>
      <c r="D125" s="22" t="str">
        <f t="shared" si="3"/>
        <v>COMMENT ON COLUMN mouss_cruise_leg_ops_meta_v.FRAME_ID IS 'ID of the MOUSS frame (1,4,A,B,C,...)';</v>
      </c>
    </row>
    <row r="126" spans="1:4" x14ac:dyDescent="0.25">
      <c r="A126" s="19" t="s">
        <v>405</v>
      </c>
      <c r="B126" s="19" t="s">
        <v>337</v>
      </c>
      <c r="C126" s="19" t="s">
        <v>397</v>
      </c>
      <c r="D126" s="22" t="str">
        <f t="shared" si="3"/>
        <v>COMMENT ON COLUMN mouss_cruise_leg_ops_meta_v.DVR_ID IS 'Name of the DVR (DVR_001 or ROS_001)';</v>
      </c>
    </row>
    <row r="127" spans="1:4" x14ac:dyDescent="0.25">
      <c r="A127" s="19" t="s">
        <v>405</v>
      </c>
      <c r="B127" s="19" t="s">
        <v>338</v>
      </c>
      <c r="C127" s="19" t="s">
        <v>398</v>
      </c>
      <c r="D127" s="22" t="str">
        <f t="shared" si="3"/>
        <v>COMMENT ON COLUMN mouss_cruise_leg_ops_meta_v.BATT_ID IS 'Name of the battery (Batt_001)';</v>
      </c>
    </row>
    <row r="128" spans="1:4" x14ac:dyDescent="0.25">
      <c r="A128" s="19" t="s">
        <v>405</v>
      </c>
      <c r="B128" s="19" t="s">
        <v>339</v>
      </c>
      <c r="C128" s="19" t="s">
        <v>399</v>
      </c>
      <c r="D128" s="22" t="str">
        <f t="shared" si="3"/>
        <v>COMMENT ON COLUMN mouss_cruise_leg_ops_meta_v.TDR1_ID IS 'TDR serial number, in a future iteration this will reference the TDR device';</v>
      </c>
    </row>
    <row r="129" spans="1:4" x14ac:dyDescent="0.25">
      <c r="A129" s="19" t="s">
        <v>405</v>
      </c>
      <c r="B129" s="19" t="s">
        <v>340</v>
      </c>
      <c r="C129" s="19" t="s">
        <v>399</v>
      </c>
      <c r="D129" s="22" t="str">
        <f t="shared" si="3"/>
        <v>COMMENT ON COLUMN mouss_cruise_leg_ops_meta_v.TDR2_ID IS 'TDR serial number, in a future iteration this will reference the TDR device';</v>
      </c>
    </row>
    <row r="130" spans="1:4" x14ac:dyDescent="0.25">
      <c r="A130" s="19" t="s">
        <v>405</v>
      </c>
      <c r="B130" s="19" t="s">
        <v>341</v>
      </c>
      <c r="C130" s="19" t="s">
        <v>400</v>
      </c>
      <c r="D130" s="22" t="str">
        <f t="shared" si="3"/>
        <v>COMMENT ON COLUMN mouss_cruise_leg_ops_meta_v.DEPTH_M IS 'Depth in meters from the vessel''s depth sensor';</v>
      </c>
    </row>
    <row r="131" spans="1:4" x14ac:dyDescent="0.25">
      <c r="A131" s="19" t="s">
        <v>405</v>
      </c>
      <c r="B131" s="19" t="s">
        <v>342</v>
      </c>
      <c r="C131" s="19" t="s">
        <v>401</v>
      </c>
      <c r="D131" s="22" t="str">
        <f t="shared" si="3"/>
        <v>COMMENT ON COLUMN mouss_cruise_leg_ops_meta_v.LAT_DD IS 'Latitude of deployed MOUSS unit in decimal degrees';</v>
      </c>
    </row>
    <row r="132" spans="1:4" x14ac:dyDescent="0.25">
      <c r="A132" s="19" t="s">
        <v>405</v>
      </c>
      <c r="B132" s="19" t="s">
        <v>343</v>
      </c>
      <c r="C132" s="19" t="s">
        <v>402</v>
      </c>
      <c r="D132" s="22" t="str">
        <f t="shared" si="3"/>
        <v>COMMENT ON COLUMN mouss_cruise_leg_ops_meta_v.LON_DD IS 'Longitude of deployed MOUSS unit in decimal degrees';</v>
      </c>
    </row>
    <row r="133" spans="1:4" x14ac:dyDescent="0.25">
      <c r="A133" s="19" t="s">
        <v>405</v>
      </c>
      <c r="B133" s="19" t="s">
        <v>344</v>
      </c>
      <c r="C133" s="19" t="s">
        <v>403</v>
      </c>
      <c r="D133" s="22" t="str">
        <f t="shared" si="3"/>
        <v>COMMENT ON COLUMN mouss_cruise_leg_ops_meta_v.CAM1_OPC IS 'Name of the folder created by camera 1 on MOUSS that stores MOUSS data (20220911_02110011) this value is the date/time the camera''s DVR unit was powered on in UTC in the following format: YYYYMMDD_HH24MISS';</v>
      </c>
    </row>
    <row r="134" spans="1:4" x14ac:dyDescent="0.25">
      <c r="A134" s="19" t="s">
        <v>405</v>
      </c>
      <c r="B134" s="19" t="s">
        <v>345</v>
      </c>
      <c r="C134" s="19" t="s">
        <v>404</v>
      </c>
      <c r="D134" s="22" t="str">
        <f t="shared" si="3"/>
        <v>COMMENT ON COLUMN mouss_cruise_leg_ops_meta_v.CAM2_OPC IS 'Name of the folder created by camera 2 on MOUSS that stores MOUSS data (20220911_02110011) this value is the date/time the camera''s DVR unit was powered on in UTC in the following format: YYYYMMDD_HH24MISS';</v>
      </c>
    </row>
    <row r="135" spans="1:4" x14ac:dyDescent="0.25">
      <c r="A135" s="19" t="s">
        <v>405</v>
      </c>
      <c r="B135" s="19" t="s">
        <v>346</v>
      </c>
      <c r="C135" s="19" t="s">
        <v>378</v>
      </c>
      <c r="D135" s="22" t="str">
        <f t="shared" si="3"/>
        <v>COMMENT ON COLUMN mouss_cruise_leg_ops_meta_v.GRID_ID IS 'Primary Key';</v>
      </c>
    </row>
    <row r="136" spans="1:4" x14ac:dyDescent="0.25">
      <c r="A136" s="19" t="s">
        <v>405</v>
      </c>
      <c r="B136" s="19" t="s">
        <v>347</v>
      </c>
      <c r="C136" s="19" t="s">
        <v>379</v>
      </c>
      <c r="D136" s="22" t="str">
        <f t="shared" si="3"/>
        <v>COMMENT ON COLUMN mouss_cruise_leg_ops_meta_v.GRID_NUM IS 'Unique grid number';</v>
      </c>
    </row>
    <row r="137" spans="1:4" x14ac:dyDescent="0.25">
      <c r="A137" s="19" t="s">
        <v>405</v>
      </c>
      <c r="B137" s="19" t="s">
        <v>348</v>
      </c>
      <c r="C137" s="19" t="s">
        <v>380</v>
      </c>
      <c r="D137" s="22" t="str">
        <f t="shared" si="3"/>
        <v>COMMENT ON COLUMN mouss_cruise_leg_ops_meta_v.GRID_LAT_DD IS 'Latitude at the center of grid';</v>
      </c>
    </row>
    <row r="138" spans="1:4" x14ac:dyDescent="0.25">
      <c r="A138" s="19" t="s">
        <v>405</v>
      </c>
      <c r="B138" s="19" t="s">
        <v>349</v>
      </c>
      <c r="C138" s="19" t="s">
        <v>381</v>
      </c>
      <c r="D138" s="22" t="str">
        <f t="shared" si="3"/>
        <v>COMMENT ON COLUMN mouss_cruise_leg_ops_meta_v.GRID_LON_DD IS 'Longitude at the center of grid';</v>
      </c>
    </row>
    <row r="139" spans="1:4" x14ac:dyDescent="0.25">
      <c r="A139" s="19" t="s">
        <v>405</v>
      </c>
      <c r="B139" s="19" t="s">
        <v>350</v>
      </c>
      <c r="C139" s="19" t="s">
        <v>382</v>
      </c>
      <c r="D139" s="22" t="str">
        <f t="shared" si="3"/>
        <v>COMMENT ON COLUMN mouss_cruise_leg_ops_meta_v.N_LAT_DD IS 'North latitude of the grid derived from center point';</v>
      </c>
    </row>
    <row r="140" spans="1:4" x14ac:dyDescent="0.25">
      <c r="A140" s="19" t="s">
        <v>405</v>
      </c>
      <c r="B140" s="19" t="s">
        <v>351</v>
      </c>
      <c r="C140" s="19" t="s">
        <v>383</v>
      </c>
      <c r="D140" s="22" t="str">
        <f t="shared" si="3"/>
        <v>COMMENT ON COLUMN mouss_cruise_leg_ops_meta_v.S_LAT_DD IS 'South latitude of the grid derived from center point';</v>
      </c>
    </row>
    <row r="141" spans="1:4" s="12" customFormat="1" x14ac:dyDescent="0.25">
      <c r="A141" s="19" t="s">
        <v>405</v>
      </c>
      <c r="B141" s="19" t="s">
        <v>352</v>
      </c>
      <c r="C141" s="19" t="s">
        <v>384</v>
      </c>
      <c r="D141" s="22" t="str">
        <f t="shared" si="3"/>
        <v>COMMENT ON COLUMN mouss_cruise_leg_ops_meta_v.E_LON_DD IS 'East longitude of the grid derived from center point';</v>
      </c>
    </row>
    <row r="142" spans="1:4" s="13" customFormat="1" x14ac:dyDescent="0.25">
      <c r="A142" s="19" t="s">
        <v>405</v>
      </c>
      <c r="B142" s="19" t="s">
        <v>353</v>
      </c>
      <c r="C142" s="19" t="s">
        <v>385</v>
      </c>
      <c r="D142" s="22" t="str">
        <f t="shared" si="3"/>
        <v>COMMENT ON COLUMN mouss_cruise_leg_ops_meta_v.W_LON_DD IS 'West longitude of the grid derived from center point';</v>
      </c>
    </row>
    <row r="143" spans="1:4" s="13" customFormat="1" x14ac:dyDescent="0.25">
      <c r="A143" s="19" t="s">
        <v>405</v>
      </c>
      <c r="B143" s="19" t="s">
        <v>354</v>
      </c>
      <c r="C143" s="19" t="s">
        <v>386</v>
      </c>
      <c r="D143" s="22" t="str">
        <f t="shared" si="3"/>
        <v>COMMENT ON COLUMN mouss_cruise_leg_ops_meta_v.DEPTH_MED_M IS 'Median depth in meters';</v>
      </c>
    </row>
    <row r="144" spans="1:4" s="13" customFormat="1" x14ac:dyDescent="0.25">
      <c r="A144" s="19" t="s">
        <v>405</v>
      </c>
      <c r="B144" s="19" t="s">
        <v>355</v>
      </c>
      <c r="C144" s="19" t="s">
        <v>387</v>
      </c>
      <c r="D144" s="22" t="str">
        <f t="shared" si="3"/>
        <v>COMMENT ON COLUMN mouss_cruise_leg_ops_meta_v.DEPTH_MEAN_M IS 'Mean depth in meters';</v>
      </c>
    </row>
    <row r="145" spans="1:4" s="13" customFormat="1" x14ac:dyDescent="0.25">
      <c r="A145" s="19" t="s">
        <v>405</v>
      </c>
      <c r="B145" s="19" t="s">
        <v>356</v>
      </c>
      <c r="C145" s="19" t="s">
        <v>388</v>
      </c>
      <c r="D145" s="22" t="str">
        <f t="shared" si="3"/>
        <v>COMMENT ON COLUMN mouss_cruise_leg_ops_meta_v.DEPTH_MIN_M IS 'Minimum depth in meters';</v>
      </c>
    </row>
    <row r="146" spans="1:4" s="13" customFormat="1" x14ac:dyDescent="0.25">
      <c r="A146" s="19" t="s">
        <v>405</v>
      </c>
      <c r="B146" s="19" t="s">
        <v>357</v>
      </c>
      <c r="C146" s="19" t="s">
        <v>389</v>
      </c>
      <c r="D146" s="22" t="str">
        <f t="shared" si="3"/>
        <v>COMMENT ON COLUMN mouss_cruise_leg_ops_meta_v.DEPTH_MAX_M IS 'Maximum depth in meters';</v>
      </c>
    </row>
    <row r="147" spans="1:4" s="13" customFormat="1" x14ac:dyDescent="0.25">
      <c r="A147" s="19" t="s">
        <v>405</v>
      </c>
      <c r="B147" s="19" t="s">
        <v>358</v>
      </c>
      <c r="C147" s="19" t="s">
        <v>390</v>
      </c>
      <c r="D147" s="22" t="str">
        <f t="shared" si="3"/>
        <v>COMMENT ON COLUMN mouss_cruise_leg_ops_meta_v.GRID_RADIUS_M IS 'The grid radius in meters';</v>
      </c>
    </row>
    <row r="148" spans="1:4" s="13" customFormat="1" x14ac:dyDescent="0.25">
      <c r="A148" s="19" t="s">
        <v>405</v>
      </c>
      <c r="B148" s="19" t="s">
        <v>305</v>
      </c>
      <c r="C148" s="19" t="s">
        <v>359</v>
      </c>
      <c r="D148" s="22" t="str">
        <f t="shared" si="3"/>
        <v>COMMENT ON COLUMN mouss_cruise_leg_ops_meta_v.OPT_PRODS_ID IS 'Primary key for the MOUSS_OPT_PRODS table';</v>
      </c>
    </row>
    <row r="149" spans="1:4" s="13" customFormat="1" x14ac:dyDescent="0.25">
      <c r="A149" s="19" t="s">
        <v>405</v>
      </c>
      <c r="B149" s="19" t="s">
        <v>307</v>
      </c>
      <c r="C149" s="19" t="s">
        <v>360</v>
      </c>
      <c r="D149" s="22" t="str">
        <f t="shared" si="3"/>
        <v>COMMENT ON COLUMN mouss_cruise_leg_ops_meta_v.CAM1_RAW_IMG_LIST IS 'Name of CAM1 raw image list file';</v>
      </c>
    </row>
    <row r="150" spans="1:4" s="13" customFormat="1" x14ac:dyDescent="0.25">
      <c r="A150" s="19" t="s">
        <v>405</v>
      </c>
      <c r="B150" s="19" t="s">
        <v>308</v>
      </c>
      <c r="C150" s="19" t="s">
        <v>361</v>
      </c>
      <c r="D150" s="22" t="str">
        <f t="shared" si="3"/>
        <v>COMMENT ON COLUMN mouss_cruise_leg_ops_meta_v.CAM2_RAW_IMG_LIST IS 'Name of CAM2 raw image list file';</v>
      </c>
    </row>
    <row r="151" spans="1:4" s="13" customFormat="1" x14ac:dyDescent="0.25">
      <c r="A151" s="19" t="s">
        <v>405</v>
      </c>
      <c r="B151" s="19" t="s">
        <v>309</v>
      </c>
      <c r="C151" s="19" t="s">
        <v>362</v>
      </c>
      <c r="D151" s="22" t="str">
        <f t="shared" si="3"/>
        <v>COMMENT ON COLUMN mouss_cruise_leg_ops_meta_v.CAM1_RAW_VID_NAME IS 'Name of CAM1 the raw video file';</v>
      </c>
    </row>
    <row r="152" spans="1:4" s="15" customFormat="1" x14ac:dyDescent="0.25">
      <c r="A152" s="19" t="s">
        <v>405</v>
      </c>
      <c r="B152" s="19" t="s">
        <v>310</v>
      </c>
      <c r="C152" s="19" t="s">
        <v>363</v>
      </c>
      <c r="D152" s="22" t="str">
        <f t="shared" si="3"/>
        <v>COMMENT ON COLUMN mouss_cruise_leg_ops_meta_v.CAM2_RAW_VID_NAME IS 'Name of CAM2 the raw video file';</v>
      </c>
    </row>
    <row r="153" spans="1:4" s="18" customFormat="1" x14ac:dyDescent="0.25">
      <c r="A153" s="19" t="s">
        <v>405</v>
      </c>
      <c r="B153" s="19" t="s">
        <v>311</v>
      </c>
      <c r="C153" s="19" t="s">
        <v>364</v>
      </c>
      <c r="D153" s="22" t="str">
        <f t="shared" si="3"/>
        <v>COMMENT ON COLUMN mouss_cruise_leg_ops_meta_v.CAM1_ARC_IMG_LIST IS 'Name of CAM1 archive image list file';</v>
      </c>
    </row>
    <row r="154" spans="1:4" s="18" customFormat="1" x14ac:dyDescent="0.25">
      <c r="A154" s="19" t="s">
        <v>405</v>
      </c>
      <c r="B154" s="19" t="s">
        <v>312</v>
      </c>
      <c r="C154" s="19" t="s">
        <v>365</v>
      </c>
      <c r="D154" s="22" t="str">
        <f t="shared" si="3"/>
        <v>COMMENT ON COLUMN mouss_cruise_leg_ops_meta_v.CAM2_ARC_IMG_LIST IS 'Name of CAM2 archive image list file';</v>
      </c>
    </row>
    <row r="155" spans="1:4" s="13" customFormat="1" x14ac:dyDescent="0.25">
      <c r="A155" s="19" t="s">
        <v>405</v>
      </c>
      <c r="B155" s="19" t="s">
        <v>313</v>
      </c>
      <c r="C155" s="19" t="s">
        <v>366</v>
      </c>
      <c r="D155" s="22" t="str">
        <f t="shared" si="3"/>
        <v>COMMENT ON COLUMN mouss_cruise_leg_ops_meta_v.CAM1_ARC_VID_NAME IS 'Name of CAM1 archive video file';</v>
      </c>
    </row>
    <row r="156" spans="1:4" x14ac:dyDescent="0.25">
      <c r="A156" s="19" t="s">
        <v>405</v>
      </c>
      <c r="B156" s="19" t="s">
        <v>314</v>
      </c>
      <c r="C156" s="19" t="s">
        <v>367</v>
      </c>
      <c r="D156" s="22" t="str">
        <f t="shared" si="3"/>
        <v>COMMENT ON COLUMN mouss_cruise_leg_ops_meta_v.CAM2_ARC_VID_NAME IS 'Name of CAM2 archive video file';</v>
      </c>
    </row>
    <row r="157" spans="1:4" x14ac:dyDescent="0.25">
      <c r="A157" s="19" t="s">
        <v>405</v>
      </c>
      <c r="B157" s="19" t="s">
        <v>315</v>
      </c>
      <c r="C157" s="19" t="s">
        <v>368</v>
      </c>
      <c r="D157" s="22" t="str">
        <f t="shared" si="3"/>
        <v>COMMENT ON COLUMN mouss_cruise_leg_ops_meta_v.PRELIM_ANALYSIS_ID IS 'Primary key for the MOUSS_PRELIM_ANALYSIS table';</v>
      </c>
    </row>
    <row r="158" spans="1:4" x14ac:dyDescent="0.25">
      <c r="A158" s="19" t="s">
        <v>405</v>
      </c>
      <c r="B158" s="19" t="s">
        <v>316</v>
      </c>
      <c r="C158" s="19" t="s">
        <v>369</v>
      </c>
      <c r="D158" s="22" t="str">
        <f t="shared" si="3"/>
        <v>COMMENT ON COLUMN mouss_cruise_leg_ops_meta_v.TD_FRAME_NUM IS 'Touchdown Frame Number for when the analyzable video should start from';</v>
      </c>
    </row>
    <row r="159" spans="1:4" x14ac:dyDescent="0.25">
      <c r="A159" s="19" t="s">
        <v>405</v>
      </c>
      <c r="B159" s="19" t="s">
        <v>317</v>
      </c>
      <c r="C159" s="19" t="s">
        <v>370</v>
      </c>
      <c r="D159" s="22" t="str">
        <f t="shared" si="3"/>
        <v>COMMENT ON COLUMN mouss_cruise_leg_ops_meta_v.VALID_VIDEO_YN IS 'Flag to indicate if the video is valid for use by stock assessment (Y) or not (N)';</v>
      </c>
    </row>
    <row r="160" spans="1:4" x14ac:dyDescent="0.25">
      <c r="A160" s="19" t="s">
        <v>405</v>
      </c>
      <c r="B160" s="19" t="s">
        <v>318</v>
      </c>
      <c r="C160" s="19" t="s">
        <v>371</v>
      </c>
      <c r="D160" s="22" t="str">
        <f t="shared" si="3"/>
        <v>COMMENT ON COLUMN mouss_cruise_leg_ops_meta_v.FPS IS 'Frames per Second';</v>
      </c>
    </row>
    <row r="161" spans="1:4" x14ac:dyDescent="0.25">
      <c r="A161" s="19" t="s">
        <v>405</v>
      </c>
      <c r="B161" s="19" t="s">
        <v>319</v>
      </c>
      <c r="C161" s="19" t="s">
        <v>372</v>
      </c>
      <c r="D161" s="22" t="str">
        <f t="shared" si="3"/>
        <v>COMMENT ON COLUMN mouss_cruise_leg_ops_meta_v.ARC_VID_LENGTH_MINS IS 'Length of the archive video in minutes';</v>
      </c>
    </row>
    <row r="162" spans="1:4" x14ac:dyDescent="0.25">
      <c r="A162" s="19" t="s">
        <v>405</v>
      </c>
      <c r="B162" s="19" t="s">
        <v>320</v>
      </c>
      <c r="C162" s="19" t="s">
        <v>373</v>
      </c>
      <c r="D162" s="22" t="str">
        <f t="shared" si="3"/>
        <v>COMMENT ON COLUMN mouss_cruise_leg_ops_meta_v.OFFICIAL_DEPTH_M IS 'Official Depth in meters';</v>
      </c>
    </row>
    <row r="163" spans="1:4" x14ac:dyDescent="0.25">
      <c r="A163" s="19" t="s">
        <v>405</v>
      </c>
      <c r="B163" s="19" t="s">
        <v>321</v>
      </c>
      <c r="C163" s="19" t="s">
        <v>374</v>
      </c>
      <c r="D163" s="22" t="str">
        <f t="shared" si="3"/>
        <v>COMMENT ON COLUMN mouss_cruise_leg_ops_meta_v.OFFICIAL_TEMP_C IS 'Official Temperature in Degrees C';</v>
      </c>
    </row>
    <row r="164" spans="1:4" x14ac:dyDescent="0.25">
      <c r="A164" s="19" t="s">
        <v>405</v>
      </c>
      <c r="B164" s="19" t="s">
        <v>324</v>
      </c>
      <c r="C164" s="19" t="s">
        <v>377</v>
      </c>
      <c r="D164" s="22" t="str">
        <f t="shared" si="3"/>
        <v>COMMENT ON COLUMN mouss_cruise_leg_ops_meta_v.DATA_LOC_ID IS 'Primary key for the MOUSS_CRUISE_DATA_LOC table';</v>
      </c>
    </row>
    <row r="165" spans="1:4" x14ac:dyDescent="0.25">
      <c r="A165" s="19" t="s">
        <v>405</v>
      </c>
      <c r="B165" s="19" t="s">
        <v>325</v>
      </c>
      <c r="C165" s="19" t="s">
        <v>375</v>
      </c>
      <c r="D165" s="22" t="str">
        <f t="shared" si="3"/>
        <v>COMMENT ON COLUMN mouss_cruise_leg_ops_meta_v.LOCAL_LOC_PATH IS 'Path to cruise directory';</v>
      </c>
    </row>
    <row r="166" spans="1:4" s="12" customFormat="1" x14ac:dyDescent="0.25">
      <c r="A166" s="19" t="s">
        <v>405</v>
      </c>
      <c r="B166" s="19" t="s">
        <v>326</v>
      </c>
      <c r="C166" s="19" t="s">
        <v>376</v>
      </c>
      <c r="D166" s="22" t="str">
        <f t="shared" si="3"/>
        <v>COMMENT ON COLUMN mouss_cruise_leg_ops_meta_v.CLOUD_LOC_PATH IS 'Path to online cruise data';</v>
      </c>
    </row>
    <row r="167" spans="1:4" s="12" customFormat="1" x14ac:dyDescent="0.25">
      <c r="A167" s="19"/>
      <c r="B167" s="19"/>
      <c r="C167" s="19"/>
      <c r="D167" s="22"/>
    </row>
    <row r="170" spans="1:4" s="12" customFormat="1" x14ac:dyDescent="0.25">
      <c r="A170" s="19" t="s">
        <v>405</v>
      </c>
      <c r="B170" s="19" t="s">
        <v>305</v>
      </c>
      <c r="C170" s="19" t="s">
        <v>359</v>
      </c>
      <c r="D170" s="22" t="str">
        <f t="shared" ref="D170:D188" si="4">CONCATENATE("COMMENT ON COLUMN ",A170, ".", B170, " IS '", SUBSTITUTE(C170, "'", "''"), "';")</f>
        <v>COMMENT ON COLUMN mouss_cruise_leg_ops_meta_v.OPT_PRODS_ID IS 'Primary key for the MOUSS_OPT_PRODS table';</v>
      </c>
    </row>
    <row r="171" spans="1:4" x14ac:dyDescent="0.25">
      <c r="A171" s="19" t="s">
        <v>405</v>
      </c>
      <c r="B171" s="19" t="s">
        <v>307</v>
      </c>
      <c r="C171" s="19" t="s">
        <v>360</v>
      </c>
      <c r="D171" s="22" t="str">
        <f t="shared" si="4"/>
        <v>COMMENT ON COLUMN mouss_cruise_leg_ops_meta_v.CAM1_RAW_IMG_LIST IS 'Name of CAM1 raw image list file';</v>
      </c>
    </row>
    <row r="172" spans="1:4" x14ac:dyDescent="0.25">
      <c r="A172" s="19" t="s">
        <v>405</v>
      </c>
      <c r="B172" s="19" t="s">
        <v>308</v>
      </c>
      <c r="C172" s="19" t="s">
        <v>361</v>
      </c>
      <c r="D172" s="22" t="str">
        <f t="shared" si="4"/>
        <v>COMMENT ON COLUMN mouss_cruise_leg_ops_meta_v.CAM2_RAW_IMG_LIST IS 'Name of CAM2 raw image list file';</v>
      </c>
    </row>
    <row r="173" spans="1:4" x14ac:dyDescent="0.25">
      <c r="A173" s="19" t="s">
        <v>405</v>
      </c>
      <c r="B173" s="19" t="s">
        <v>309</v>
      </c>
      <c r="C173" s="19" t="s">
        <v>362</v>
      </c>
      <c r="D173" s="22" t="str">
        <f t="shared" si="4"/>
        <v>COMMENT ON COLUMN mouss_cruise_leg_ops_meta_v.CAM1_RAW_VID_NAME IS 'Name of CAM1 the raw video file';</v>
      </c>
    </row>
    <row r="174" spans="1:4" x14ac:dyDescent="0.25">
      <c r="A174" s="19" t="s">
        <v>405</v>
      </c>
      <c r="B174" s="19" t="s">
        <v>310</v>
      </c>
      <c r="C174" s="19" t="s">
        <v>363</v>
      </c>
      <c r="D174" s="22" t="str">
        <f t="shared" si="4"/>
        <v>COMMENT ON COLUMN mouss_cruise_leg_ops_meta_v.CAM2_RAW_VID_NAME IS 'Name of CAM2 the raw video file';</v>
      </c>
    </row>
    <row r="175" spans="1:4" x14ac:dyDescent="0.25">
      <c r="A175" s="19" t="s">
        <v>405</v>
      </c>
      <c r="B175" s="19" t="s">
        <v>311</v>
      </c>
      <c r="C175" s="19" t="s">
        <v>364</v>
      </c>
      <c r="D175" s="22" t="str">
        <f t="shared" si="4"/>
        <v>COMMENT ON COLUMN mouss_cruise_leg_ops_meta_v.CAM1_ARC_IMG_LIST IS 'Name of CAM1 archive image list file';</v>
      </c>
    </row>
    <row r="176" spans="1:4" x14ac:dyDescent="0.25">
      <c r="A176" s="19" t="s">
        <v>405</v>
      </c>
      <c r="B176" s="19" t="s">
        <v>312</v>
      </c>
      <c r="C176" s="19" t="s">
        <v>365</v>
      </c>
      <c r="D176" s="22" t="str">
        <f t="shared" si="4"/>
        <v>COMMENT ON COLUMN mouss_cruise_leg_ops_meta_v.CAM2_ARC_IMG_LIST IS 'Name of CAM2 archive image list file';</v>
      </c>
    </row>
    <row r="177" spans="1:4" x14ac:dyDescent="0.25">
      <c r="A177" s="19" t="s">
        <v>405</v>
      </c>
      <c r="B177" s="19" t="s">
        <v>313</v>
      </c>
      <c r="C177" s="19" t="s">
        <v>366</v>
      </c>
      <c r="D177" s="22" t="str">
        <f t="shared" si="4"/>
        <v>COMMENT ON COLUMN mouss_cruise_leg_ops_meta_v.CAM1_ARC_VID_NAME IS 'Name of CAM1 archive video file';</v>
      </c>
    </row>
    <row r="178" spans="1:4" x14ac:dyDescent="0.25">
      <c r="A178" s="19" t="s">
        <v>405</v>
      </c>
      <c r="B178" s="19" t="s">
        <v>314</v>
      </c>
      <c r="C178" s="19" t="s">
        <v>367</v>
      </c>
      <c r="D178" s="22" t="str">
        <f t="shared" si="4"/>
        <v>COMMENT ON COLUMN mouss_cruise_leg_ops_meta_v.CAM2_ARC_VID_NAME IS 'Name of CAM2 archive video file';</v>
      </c>
    </row>
    <row r="179" spans="1:4" x14ac:dyDescent="0.25">
      <c r="A179" s="19" t="s">
        <v>405</v>
      </c>
      <c r="B179" s="19" t="s">
        <v>315</v>
      </c>
      <c r="C179" s="19" t="s">
        <v>368</v>
      </c>
      <c r="D179" s="22" t="str">
        <f t="shared" si="4"/>
        <v>COMMENT ON COLUMN mouss_cruise_leg_ops_meta_v.PRELIM_ANALYSIS_ID IS 'Primary key for the MOUSS_PRELIM_ANALYSIS table';</v>
      </c>
    </row>
    <row r="180" spans="1:4" x14ac:dyDescent="0.25">
      <c r="A180" s="19" t="s">
        <v>405</v>
      </c>
      <c r="B180" s="19" t="s">
        <v>316</v>
      </c>
      <c r="C180" s="19" t="s">
        <v>369</v>
      </c>
      <c r="D180" s="22" t="str">
        <f t="shared" si="4"/>
        <v>COMMENT ON COLUMN mouss_cruise_leg_ops_meta_v.TD_FRAME_NUM IS 'Touchdown Frame Number for when the analyzable video should start from';</v>
      </c>
    </row>
    <row r="181" spans="1:4" x14ac:dyDescent="0.25">
      <c r="A181" s="19" t="s">
        <v>405</v>
      </c>
      <c r="B181" s="19" t="s">
        <v>317</v>
      </c>
      <c r="C181" s="19" t="s">
        <v>370</v>
      </c>
      <c r="D181" s="22" t="str">
        <f t="shared" si="4"/>
        <v>COMMENT ON COLUMN mouss_cruise_leg_ops_meta_v.VALID_VIDEO_YN IS 'Flag to indicate if the video is valid for use by stock assessment (Y) or not (N)';</v>
      </c>
    </row>
    <row r="182" spans="1:4" x14ac:dyDescent="0.25">
      <c r="A182" s="19" t="s">
        <v>405</v>
      </c>
      <c r="B182" s="19" t="s">
        <v>318</v>
      </c>
      <c r="C182" s="19" t="s">
        <v>371</v>
      </c>
      <c r="D182" s="22" t="str">
        <f t="shared" si="4"/>
        <v>COMMENT ON COLUMN mouss_cruise_leg_ops_meta_v.FPS IS 'Frames per Second';</v>
      </c>
    </row>
    <row r="183" spans="1:4" s="13" customFormat="1" x14ac:dyDescent="0.25">
      <c r="A183" s="19" t="s">
        <v>405</v>
      </c>
      <c r="B183" s="19" t="s">
        <v>319</v>
      </c>
      <c r="C183" s="19" t="s">
        <v>372</v>
      </c>
      <c r="D183" s="22" t="str">
        <f t="shared" si="4"/>
        <v>COMMENT ON COLUMN mouss_cruise_leg_ops_meta_v.ARC_VID_LENGTH_MINS IS 'Length of the archive video in minutes';</v>
      </c>
    </row>
    <row r="184" spans="1:4" x14ac:dyDescent="0.25">
      <c r="A184" s="19" t="s">
        <v>405</v>
      </c>
      <c r="B184" s="19" t="s">
        <v>320</v>
      </c>
      <c r="C184" s="19" t="s">
        <v>373</v>
      </c>
      <c r="D184" s="22" t="str">
        <f t="shared" si="4"/>
        <v>COMMENT ON COLUMN mouss_cruise_leg_ops_meta_v.OFFICIAL_DEPTH_M IS 'Official Depth in meters';</v>
      </c>
    </row>
    <row r="185" spans="1:4" s="13" customFormat="1" x14ac:dyDescent="0.25">
      <c r="A185" s="19" t="s">
        <v>405</v>
      </c>
      <c r="B185" s="19" t="s">
        <v>321</v>
      </c>
      <c r="C185" s="19" t="s">
        <v>374</v>
      </c>
      <c r="D185" s="22" t="str">
        <f t="shared" si="4"/>
        <v>COMMENT ON COLUMN mouss_cruise_leg_ops_meta_v.OFFICIAL_TEMP_C IS 'Official Temperature in Degrees C';</v>
      </c>
    </row>
    <row r="186" spans="1:4" x14ac:dyDescent="0.25">
      <c r="A186" s="19" t="s">
        <v>405</v>
      </c>
      <c r="B186" s="19" t="s">
        <v>324</v>
      </c>
      <c r="C186" s="19" t="s">
        <v>377</v>
      </c>
      <c r="D186" s="22" t="str">
        <f t="shared" si="4"/>
        <v>COMMENT ON COLUMN mouss_cruise_leg_ops_meta_v.DATA_LOC_ID IS 'Primary key for the MOUSS_CRUISE_DATA_LOC table';</v>
      </c>
    </row>
    <row r="187" spans="1:4" x14ac:dyDescent="0.25">
      <c r="A187" s="19" t="s">
        <v>405</v>
      </c>
      <c r="B187" s="19" t="s">
        <v>325</v>
      </c>
      <c r="C187" s="19" t="s">
        <v>375</v>
      </c>
      <c r="D187" s="22" t="str">
        <f t="shared" si="4"/>
        <v>COMMENT ON COLUMN mouss_cruise_leg_ops_meta_v.LOCAL_LOC_PATH IS 'Path to cruise directory';</v>
      </c>
    </row>
    <row r="188" spans="1:4" x14ac:dyDescent="0.25">
      <c r="A188" s="19" t="s">
        <v>405</v>
      </c>
      <c r="B188" s="19" t="s">
        <v>326</v>
      </c>
      <c r="C188" s="19" t="s">
        <v>376</v>
      </c>
      <c r="D188" s="22" t="str">
        <f t="shared" si="4"/>
        <v>COMMENT ON COLUMN mouss_cruise_leg_ops_meta_v.CLOUD_LOC_PATH IS 'Path to online cruise data';</v>
      </c>
    </row>
    <row r="194" spans="1:4" s="12" customFormat="1" x14ac:dyDescent="0.25">
      <c r="A194" s="19"/>
      <c r="B194" s="19"/>
      <c r="C194" s="19"/>
      <c r="D194" s="22"/>
    </row>
    <row r="195" spans="1:4" s="12" customFormat="1" x14ac:dyDescent="0.25">
      <c r="A195" s="19"/>
      <c r="B195" s="19"/>
      <c r="C195" s="19"/>
      <c r="D195" s="22"/>
    </row>
    <row r="196" spans="1:4" s="12" customFormat="1" x14ac:dyDescent="0.25">
      <c r="A196" s="18" t="s">
        <v>405</v>
      </c>
      <c r="B196" s="18" t="s">
        <v>203</v>
      </c>
      <c r="C196" s="19" t="s">
        <v>252</v>
      </c>
      <c r="D196" s="22" t="str">
        <f t="shared" ref="D196:D259" si="5">CONCATENATE("COMMENT ON COLUMN ",A196, ".", B196, " IS '", SUBSTITUTE(C196, "'", "''"), "';")</f>
        <v>COMMENT ON COLUMN mouss_cruise_leg_ops_meta_v.CRUISE_ID IS 'Primary key for the CCD_CRUISES table';</v>
      </c>
    </row>
    <row r="197" spans="1:4" s="12" customFormat="1" x14ac:dyDescent="0.25">
      <c r="A197" s="18" t="s">
        <v>405</v>
      </c>
      <c r="B197" s="18" t="s">
        <v>204</v>
      </c>
      <c r="C197" s="19" t="s">
        <v>253</v>
      </c>
      <c r="D197" s="22" t="str">
        <f t="shared" si="5"/>
        <v>COMMENT ON COLUMN mouss_cruise_leg_ops_meta_v.CRUISE_NAME IS 'The name of the given cruise designated by NOAA (e.g. SE-15-01)';</v>
      </c>
    </row>
    <row r="198" spans="1:4" s="12" customFormat="1" x14ac:dyDescent="0.25">
      <c r="A198" s="18" t="s">
        <v>405</v>
      </c>
      <c r="B198" s="18" t="s">
        <v>205</v>
      </c>
      <c r="C198" s="19" t="s">
        <v>254</v>
      </c>
      <c r="D198" s="22" t="str">
        <f t="shared" si="5"/>
        <v>COMMENT ON COLUMN mouss_cruise_leg_ops_meta_v.CRUISE_NOTES IS 'Any notes for the given research cruise';</v>
      </c>
    </row>
    <row r="199" spans="1:4" s="12" customFormat="1" x14ac:dyDescent="0.25">
      <c r="A199" s="18" t="s">
        <v>405</v>
      </c>
      <c r="B199" s="18" t="s">
        <v>408</v>
      </c>
      <c r="C199" s="19" t="s">
        <v>445</v>
      </c>
      <c r="D199" s="22" t="str">
        <f t="shared" si="5"/>
        <v>COMMENT ON COLUMN mouss_cruise_leg_ops_meta_v.CRUISE_DESC IS 'Description for the given research cruise';</v>
      </c>
    </row>
    <row r="200" spans="1:4" s="12" customFormat="1" x14ac:dyDescent="0.25">
      <c r="A200" s="18" t="s">
        <v>405</v>
      </c>
      <c r="B200" s="18" t="s">
        <v>409</v>
      </c>
      <c r="C200" s="19" t="s">
        <v>446</v>
      </c>
      <c r="D200" s="22" t="str">
        <f t="shared" si="5"/>
        <v>COMMENT ON COLUMN mouss_cruise_leg_ops_meta_v.OBJ_BASED_METRICS IS 'Objective Based Metrics for the given research cruise';</v>
      </c>
    </row>
    <row r="201" spans="1:4" s="12" customFormat="1" x14ac:dyDescent="0.25">
      <c r="A201" s="18" t="s">
        <v>405</v>
      </c>
      <c r="B201" s="18" t="s">
        <v>117</v>
      </c>
      <c r="C201" s="19" t="s">
        <v>447</v>
      </c>
      <c r="D201" s="22" t="str">
        <f t="shared" si="5"/>
        <v>COMMENT ON COLUMN mouss_cruise_leg_ops_meta_v.SCI_CENTER_DIV_ID IS 'Primary key for the Science Center Division table';</v>
      </c>
    </row>
    <row r="202" spans="1:4" s="12" customFormat="1" x14ac:dyDescent="0.25">
      <c r="A202" s="18" t="s">
        <v>405</v>
      </c>
      <c r="B202" s="18" t="s">
        <v>410</v>
      </c>
      <c r="C202" s="19" t="s">
        <v>448</v>
      </c>
      <c r="D202" s="22" t="str">
        <f t="shared" si="5"/>
        <v>COMMENT ON COLUMN mouss_cruise_leg_ops_meta_v.SCI_CENTER_DIV_CODE IS 'Abbreviated code for the given Science Center Division';</v>
      </c>
    </row>
    <row r="203" spans="1:4" s="12" customFormat="1" x14ac:dyDescent="0.25">
      <c r="A203" s="18" t="s">
        <v>405</v>
      </c>
      <c r="B203" s="18" t="s">
        <v>411</v>
      </c>
      <c r="C203" s="19" t="s">
        <v>449</v>
      </c>
      <c r="D203" s="22" t="str">
        <f t="shared" si="5"/>
        <v>COMMENT ON COLUMN mouss_cruise_leg_ops_meta_v.SCI_CENTER_DIV_NAME IS 'Name of the given Science Center Division';</v>
      </c>
    </row>
    <row r="204" spans="1:4" s="12" customFormat="1" x14ac:dyDescent="0.25">
      <c r="A204" s="18" t="s">
        <v>405</v>
      </c>
      <c r="B204" s="18" t="s">
        <v>412</v>
      </c>
      <c r="C204" s="19" t="s">
        <v>450</v>
      </c>
      <c r="D204" s="22" t="str">
        <f t="shared" si="5"/>
        <v>COMMENT ON COLUMN mouss_cruise_leg_ops_meta_v.SCI_CENTER_DIV_DESC IS 'Description for the given Science Center Division';</v>
      </c>
    </row>
    <row r="205" spans="1:4" s="12" customFormat="1" x14ac:dyDescent="0.25">
      <c r="A205" s="18" t="s">
        <v>405</v>
      </c>
      <c r="B205" s="18" t="s">
        <v>106</v>
      </c>
      <c r="C205" s="19" t="s">
        <v>255</v>
      </c>
      <c r="D205" s="22" t="str">
        <f t="shared" si="5"/>
        <v>COMMENT ON COLUMN mouss_cruise_leg_ops_meta_v.SCI_CENTER_ID IS 'Primary key for the Science Center table';</v>
      </c>
    </row>
    <row r="206" spans="1:4" s="12" customFormat="1" x14ac:dyDescent="0.25">
      <c r="A206" s="18" t="s">
        <v>405</v>
      </c>
      <c r="B206" s="18" t="s">
        <v>206</v>
      </c>
      <c r="C206" s="19" t="s">
        <v>256</v>
      </c>
      <c r="D206" s="22" t="str">
        <f t="shared" si="5"/>
        <v>COMMENT ON COLUMN mouss_cruise_leg_ops_meta_v.SCI_CENTER_NAME IS 'Name of the given Science Center';</v>
      </c>
    </row>
    <row r="207" spans="1:4" s="12" customFormat="1" x14ac:dyDescent="0.25">
      <c r="A207" s="18" t="s">
        <v>405</v>
      </c>
      <c r="B207" s="18" t="s">
        <v>207</v>
      </c>
      <c r="C207" s="19" t="s">
        <v>257</v>
      </c>
      <c r="D207" s="22" t="str">
        <f t="shared" si="5"/>
        <v>COMMENT ON COLUMN mouss_cruise_leg_ops_meta_v.SCI_CENTER_DESC IS 'Description for the given Science Center';</v>
      </c>
    </row>
    <row r="208" spans="1:4" s="12" customFormat="1" x14ac:dyDescent="0.25">
      <c r="A208" s="18" t="s">
        <v>405</v>
      </c>
      <c r="B208" s="18" t="s">
        <v>208</v>
      </c>
      <c r="C208" s="19" t="s">
        <v>258</v>
      </c>
      <c r="D208" s="22" t="str">
        <f t="shared" si="5"/>
        <v>COMMENT ON COLUMN mouss_cruise_leg_ops_meta_v.STD_SVY_NAME_ID IS 'Primary key for the Standard Survey Name table';</v>
      </c>
    </row>
    <row r="209" spans="1:4" s="12" customFormat="1" x14ac:dyDescent="0.25">
      <c r="A209" s="18" t="s">
        <v>405</v>
      </c>
      <c r="B209" s="18" t="s">
        <v>209</v>
      </c>
      <c r="C209" s="19" t="s">
        <v>259</v>
      </c>
      <c r="D209" s="22" t="str">
        <f t="shared" si="5"/>
        <v>COMMENT ON COLUMN mouss_cruise_leg_ops_meta_v.STD_SVY_NAME IS 'Name of the given Standard Survey Name';</v>
      </c>
    </row>
    <row r="210" spans="1:4" s="12" customFormat="1" x14ac:dyDescent="0.25">
      <c r="A210" s="18" t="s">
        <v>405</v>
      </c>
      <c r="B210" s="18" t="s">
        <v>210</v>
      </c>
      <c r="C210" s="19" t="s">
        <v>260</v>
      </c>
      <c r="D210" s="22" t="str">
        <f t="shared" si="5"/>
        <v>COMMENT ON COLUMN mouss_cruise_leg_ops_meta_v.STD_SVY_DESC IS 'Description for the given Standard Survey Name';</v>
      </c>
    </row>
    <row r="211" spans="1:4" s="12" customFormat="1" x14ac:dyDescent="0.25">
      <c r="A211" s="18" t="s">
        <v>405</v>
      </c>
      <c r="B211" s="18" t="s">
        <v>211</v>
      </c>
      <c r="C211" s="19" t="s">
        <v>261</v>
      </c>
      <c r="D211" s="22" t="str">
        <f t="shared" si="5"/>
        <v>COMMENT ON COLUMN mouss_cruise_leg_ops_meta_v.SVY_FREQ_ID IS 'Primary key for the Survey Frequency table';</v>
      </c>
    </row>
    <row r="212" spans="1:4" s="18" customFormat="1" x14ac:dyDescent="0.25">
      <c r="A212" s="18" t="s">
        <v>405</v>
      </c>
      <c r="B212" s="18" t="s">
        <v>212</v>
      </c>
      <c r="C212" s="19" t="s">
        <v>262</v>
      </c>
      <c r="D212" s="22" t="str">
        <f t="shared" si="5"/>
        <v>COMMENT ON COLUMN mouss_cruise_leg_ops_meta_v.SVY_FREQ_NAME IS 'Name of the given Survey Frequency';</v>
      </c>
    </row>
    <row r="213" spans="1:4" x14ac:dyDescent="0.25">
      <c r="A213" s="18" t="s">
        <v>405</v>
      </c>
      <c r="B213" s="18" t="s">
        <v>213</v>
      </c>
      <c r="C213" s="19" t="s">
        <v>263</v>
      </c>
      <c r="D213" s="22" t="str">
        <f t="shared" si="5"/>
        <v>COMMENT ON COLUMN mouss_cruise_leg_ops_meta_v.SVY_FREQ_DESC IS 'Description for the given Survey Frequency';</v>
      </c>
    </row>
    <row r="214" spans="1:4" x14ac:dyDescent="0.25">
      <c r="A214" s="18" t="s">
        <v>405</v>
      </c>
      <c r="B214" s="18" t="s">
        <v>214</v>
      </c>
      <c r="C214" s="19" t="s">
        <v>264</v>
      </c>
      <c r="D214" s="22" t="str">
        <f t="shared" si="5"/>
        <v>COMMENT ON COLUMN mouss_cruise_leg_ops_meta_v.STD_SVY_NAME_OTH IS 'Field defines a Standard Survey Name that is not included in the Standard Survey Name table';</v>
      </c>
    </row>
    <row r="215" spans="1:4" x14ac:dyDescent="0.25">
      <c r="A215" s="18" t="s">
        <v>405</v>
      </c>
      <c r="B215" s="18" t="s">
        <v>215</v>
      </c>
      <c r="C215" s="19" t="s">
        <v>265</v>
      </c>
      <c r="D215" s="22" t="str">
        <f t="shared" si="5"/>
        <v>COMMENT ON COLUMN mouss_cruise_leg_ops_meta_v.STD_SVY_NAME_VAL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216" spans="1:4" x14ac:dyDescent="0.25">
      <c r="A216" s="18" t="s">
        <v>405</v>
      </c>
      <c r="B216" s="18" t="s">
        <v>216</v>
      </c>
      <c r="C216" s="19" t="s">
        <v>266</v>
      </c>
      <c r="D216" s="22" t="str">
        <f t="shared" si="5"/>
        <v>COMMENT ON COLUMN mouss_cruise_leg_ops_meta_v.SVY_TYPE_ID IS 'Primary key for the Survey Type table';</v>
      </c>
    </row>
    <row r="217" spans="1:4" x14ac:dyDescent="0.25">
      <c r="A217" s="18" t="s">
        <v>405</v>
      </c>
      <c r="B217" s="18" t="s">
        <v>217</v>
      </c>
      <c r="C217" s="19" t="s">
        <v>267</v>
      </c>
      <c r="D217" s="22" t="str">
        <f t="shared" si="5"/>
        <v>COMMENT ON COLUMN mouss_cruise_leg_ops_meta_v.SVY_TYPE_NAME IS 'Name of the given Survey Type';</v>
      </c>
    </row>
    <row r="218" spans="1:4" x14ac:dyDescent="0.25">
      <c r="A218" s="18" t="s">
        <v>405</v>
      </c>
      <c r="B218" s="18" t="s">
        <v>218</v>
      </c>
      <c r="C218" s="19" t="s">
        <v>268</v>
      </c>
      <c r="D218" s="22" t="str">
        <f t="shared" si="5"/>
        <v>COMMENT ON COLUMN mouss_cruise_leg_ops_meta_v.SVY_TYPE_DESC IS 'Description for the given Survey Type';</v>
      </c>
    </row>
    <row r="219" spans="1:4" x14ac:dyDescent="0.25">
      <c r="A219" s="18" t="s">
        <v>405</v>
      </c>
      <c r="B219" s="18" t="s">
        <v>219</v>
      </c>
      <c r="C219" s="19" t="s">
        <v>269</v>
      </c>
      <c r="D219" s="22" t="str">
        <f t="shared" si="5"/>
        <v>COMMENT ON COLUMN mouss_cruise_leg_ops_meta_v.CRUISE_URL IS 'The Cruise URL (Referred to as "Survey URL" in FINSS System) for the given Cruise';</v>
      </c>
    </row>
    <row r="220" spans="1:4" x14ac:dyDescent="0.25">
      <c r="A220" s="18" t="s">
        <v>405</v>
      </c>
      <c r="B220" s="18" t="s">
        <v>220</v>
      </c>
      <c r="C220" s="19" t="s">
        <v>270</v>
      </c>
      <c r="D220" s="22" t="str">
        <f t="shared" si="5"/>
        <v>COMMENT ON COLUMN mouss_cruise_leg_ops_meta_v.CRUISE_CONT_EMAIL IS 'The Cruise Contact Email (Referred to as "Survey Contact Email" in FINSS System) for the given Cruise';</v>
      </c>
    </row>
    <row r="221" spans="1:4" x14ac:dyDescent="0.25">
      <c r="A221" s="18" t="s">
        <v>405</v>
      </c>
      <c r="B221" s="18" t="s">
        <v>413</v>
      </c>
      <c r="C221" s="19" t="s">
        <v>451</v>
      </c>
      <c r="D221" s="22" t="str">
        <f t="shared" si="5"/>
        <v>COMMENT ON COLUMN mouss_cruise_leg_ops_meta_v.PTA_ISS_ID IS 'Foreign key reference to the Issues (PTA) intersection table';</v>
      </c>
    </row>
    <row r="222" spans="1:4" x14ac:dyDescent="0.25">
      <c r="A222" s="18" t="s">
        <v>405</v>
      </c>
      <c r="B222" s="18" t="s">
        <v>221</v>
      </c>
      <c r="C222" s="19" t="s">
        <v>271</v>
      </c>
      <c r="D222" s="22" t="str">
        <f t="shared" si="5"/>
        <v>COMMENT ON COLUMN mouss_cruise_leg_ops_meta_v.NUM_LEGS IS 'The number of cruise legs associated with the given cruise';</v>
      </c>
    </row>
    <row r="223" spans="1:4" x14ac:dyDescent="0.25">
      <c r="A223" s="18" t="s">
        <v>405</v>
      </c>
      <c r="B223" s="18" t="s">
        <v>222</v>
      </c>
      <c r="C223" s="19" t="s">
        <v>272</v>
      </c>
      <c r="D223" s="22" t="str">
        <f t="shared" si="5"/>
        <v>COMMENT ON COLUMN mouss_cruise_leg_ops_meta_v.CRUISE_START_DATE IS 'The start date in the corresponding time zone for the given cruise (based on the earliest associated cruise leg''s start date)';</v>
      </c>
    </row>
    <row r="224" spans="1:4" x14ac:dyDescent="0.25">
      <c r="A224" s="18" t="s">
        <v>405</v>
      </c>
      <c r="B224" s="18" t="s">
        <v>223</v>
      </c>
      <c r="C224" s="19" t="s">
        <v>273</v>
      </c>
      <c r="D224" s="22" t="str">
        <f t="shared" si="5"/>
        <v>COMMENT ON COLUMN mouss_cruise_leg_ops_meta_v.FORMAT_CRUISE_START_DATE IS 'The formatted start date in the corresponding time zone for the given cruise (based on the earliest associated cruise leg''s start date) in MM/DD/YYYY HH24:MI:SS format';</v>
      </c>
    </row>
    <row r="225" spans="1:4" x14ac:dyDescent="0.25">
      <c r="A225" s="18" t="s">
        <v>405</v>
      </c>
      <c r="B225" s="18" t="s">
        <v>224</v>
      </c>
      <c r="C225" s="19" t="s">
        <v>274</v>
      </c>
      <c r="D225" s="22" t="str">
        <f t="shared" si="5"/>
        <v>COMMENT ON COLUMN mouss_cruise_leg_ops_meta_v.CRUISE_END_DATE IS 'The end date in the corresponding time zone for the given cruise (based on the latest associated cruise leg''s end date)';</v>
      </c>
    </row>
    <row r="226" spans="1:4" x14ac:dyDescent="0.25">
      <c r="A226" s="18" t="s">
        <v>405</v>
      </c>
      <c r="B226" s="18" t="s">
        <v>225</v>
      </c>
      <c r="C226" s="19" t="s">
        <v>275</v>
      </c>
      <c r="D226" s="22" t="str">
        <f t="shared" si="5"/>
        <v>COMMENT ON COLUMN mouss_cruise_leg_ops_meta_v.FORMAT_CRUISE_END_DATE IS 'The formatted end date in the corresponding time zone for the given cruise (based on the latest associated cruise leg''s end date) in MM/DD/YYYY HH24:MI:SS format';</v>
      </c>
    </row>
    <row r="227" spans="1:4" x14ac:dyDescent="0.25">
      <c r="A227" s="18" t="s">
        <v>405</v>
      </c>
      <c r="B227" s="18" t="s">
        <v>226</v>
      </c>
      <c r="C227" s="19" t="s">
        <v>276</v>
      </c>
      <c r="D227" s="22" t="str">
        <f t="shared" si="5"/>
        <v>COMMENT ON COLUMN mouss_cruise_leg_ops_meta_v.CRUISE_DAS IS 'The total number of days at sea for each of the legs associated with the given cruise';</v>
      </c>
    </row>
    <row r="228" spans="1:4" x14ac:dyDescent="0.25">
      <c r="A228" s="18" t="s">
        <v>405</v>
      </c>
      <c r="B228" s="18" t="s">
        <v>414</v>
      </c>
      <c r="C228" s="19" t="s">
        <v>452</v>
      </c>
      <c r="D228" s="22" t="str">
        <f t="shared" si="5"/>
        <v>COMMENT ON COLUMN mouss_cruise_leg_ops_meta_v.CRUISE_LEN_DAYS IS 'The total number of days between the Cruise Start and End Dates for the given cruise';</v>
      </c>
    </row>
    <row r="229" spans="1:4" x14ac:dyDescent="0.25">
      <c r="A229" s="18" t="s">
        <v>405</v>
      </c>
      <c r="B229" s="18" t="s">
        <v>227</v>
      </c>
      <c r="C229" s="19" t="s">
        <v>277</v>
      </c>
      <c r="D229" s="22" t="str">
        <f t="shared" si="5"/>
        <v>COMMENT ON COLUMN mouss_cruise_leg_ops_meta_v.CRUISE_YEAR IS 'The calendar year for the given cruise (based on the earliest associated cruise leg''s start date)';</v>
      </c>
    </row>
    <row r="230" spans="1:4" x14ac:dyDescent="0.25">
      <c r="A230" s="18" t="s">
        <v>405</v>
      </c>
      <c r="B230" s="18" t="s">
        <v>228</v>
      </c>
      <c r="C230" s="19" t="s">
        <v>277</v>
      </c>
      <c r="D230" s="22" t="str">
        <f t="shared" si="5"/>
        <v>COMMENT ON COLUMN mouss_cruise_leg_ops_meta_v.CRUISE_FISC_YEAR IS 'The calendar year for the given cruise (based on the earliest associated cruise leg''s start date)';</v>
      </c>
    </row>
    <row r="231" spans="1:4" x14ac:dyDescent="0.25">
      <c r="A231" s="18" t="s">
        <v>405</v>
      </c>
      <c r="B231" s="18" t="s">
        <v>229</v>
      </c>
      <c r="C231" s="19" t="s">
        <v>278</v>
      </c>
      <c r="D231" s="22" t="str">
        <f t="shared" si="5"/>
        <v>COMMENT ON COLUMN mouss_cruise_leg_ops_meta_v.LEG_NAME_CD_LIST IS 'Comma-delimited list of leg names associated with the given cruise';</v>
      </c>
    </row>
    <row r="232" spans="1:4" x14ac:dyDescent="0.25">
      <c r="A232" s="18" t="s">
        <v>405</v>
      </c>
      <c r="B232" s="18" t="s">
        <v>230</v>
      </c>
      <c r="C232" s="19" t="s">
        <v>279</v>
      </c>
      <c r="D232" s="22" t="str">
        <f t="shared" si="5"/>
        <v>COMMENT ON COLUMN mouss_cruise_leg_ops_meta_v.LEG_NAME_SCD_LIST IS 'Semicolon-delimited list of leg names associated with the given cruise';</v>
      </c>
    </row>
    <row r="233" spans="1:4" x14ac:dyDescent="0.25">
      <c r="A233" s="18" t="s">
        <v>405</v>
      </c>
      <c r="B233" s="18" t="s">
        <v>231</v>
      </c>
      <c r="C233" s="19" t="s">
        <v>280</v>
      </c>
      <c r="D233" s="22" t="str">
        <f t="shared" si="5"/>
        <v>COMMENT ON COLUMN mouss_cruise_leg_ops_meta_v.LEG_NAME_RC_LIST IS 'Return carriage/new line delimited list of leg names associated with the given cruise';</v>
      </c>
    </row>
    <row r="234" spans="1:4" x14ac:dyDescent="0.25">
      <c r="A234" s="18" t="s">
        <v>405</v>
      </c>
      <c r="B234" s="18" t="s">
        <v>232</v>
      </c>
      <c r="C234" s="19" t="s">
        <v>281</v>
      </c>
      <c r="D234" s="22" t="str">
        <f t="shared" si="5"/>
        <v>COMMENT ON COLUMN mouss_cruise_leg_ops_meta_v.LEG_NAME_BR_LIST IS '&lt;BR&gt; tag (intended for web pages) delimited list of leg names associated with the given cruise';</v>
      </c>
    </row>
    <row r="235" spans="1:4" x14ac:dyDescent="0.25">
      <c r="A235" s="18" t="s">
        <v>405</v>
      </c>
      <c r="B235" s="18" t="s">
        <v>233</v>
      </c>
      <c r="C235" s="19" t="s">
        <v>282</v>
      </c>
      <c r="D235" s="22" t="str">
        <f t="shared" si="5"/>
        <v>COMMENT ON COLUMN mouss_cruise_leg_ops_meta_v.LEG_NAME_DATES_CD_LIST IS 'Comma-delimited list of leg names, the associated leg dates and vessel name associated with the given cruise';</v>
      </c>
    </row>
    <row r="236" spans="1:4" x14ac:dyDescent="0.25">
      <c r="A236" s="18" t="s">
        <v>405</v>
      </c>
      <c r="B236" s="18" t="s">
        <v>234</v>
      </c>
      <c r="C236" s="19" t="s">
        <v>283</v>
      </c>
      <c r="D236" s="22" t="str">
        <f t="shared" si="5"/>
        <v>COMMENT ON COLUMN mouss_cruise_leg_ops_meta_v.LEG_NAME_DATES_SCD_LIST IS 'Semicolon-delimited list of leg names, the associated leg dates and vessel name associated with the given cruise';</v>
      </c>
    </row>
    <row r="237" spans="1:4" x14ac:dyDescent="0.25">
      <c r="A237" s="18" t="s">
        <v>405</v>
      </c>
      <c r="B237" s="18" t="s">
        <v>235</v>
      </c>
      <c r="C237" s="19" t="s">
        <v>284</v>
      </c>
      <c r="D237" s="22" t="str">
        <f t="shared" si="5"/>
        <v>COMMENT ON COLUMN mouss_cruise_leg_ops_meta_v.LEG_NAME_DATES_RC_LIST IS 'Return carriage/new line delimited list of leg names, the associated leg dates and vessel name associated with the given cruise';</v>
      </c>
    </row>
    <row r="238" spans="1:4" x14ac:dyDescent="0.25">
      <c r="A238" s="18" t="s">
        <v>405</v>
      </c>
      <c r="B238" s="18" t="s">
        <v>236</v>
      </c>
      <c r="C238" s="19" t="s">
        <v>285</v>
      </c>
      <c r="D238" s="22" t="str">
        <f t="shared" si="5"/>
        <v>COMMENT ON COLUMN mouss_cruise_leg_ops_meta_v.LEG_NAME_DATES_BR_LIST IS '&lt;BR&gt; tag (intended for web pages) delimited list of leg names, the associated leg dates and vessel name associated with the given cruise';</v>
      </c>
    </row>
    <row r="239" spans="1:4" x14ac:dyDescent="0.25">
      <c r="A239" s="18" t="s">
        <v>405</v>
      </c>
      <c r="B239" s="18" t="s">
        <v>125</v>
      </c>
      <c r="C239" s="19" t="s">
        <v>286</v>
      </c>
      <c r="D239" s="22" t="str">
        <f t="shared" si="5"/>
        <v>COMMENT ON COLUMN mouss_cruise_leg_ops_meta_v.CRUISE_LEG_ID IS 'Primary key for the CCD_CRUISE_LEGS table';</v>
      </c>
    </row>
    <row r="240" spans="1:4" x14ac:dyDescent="0.25">
      <c r="A240" s="18" t="s">
        <v>405</v>
      </c>
      <c r="B240" s="18" t="s">
        <v>237</v>
      </c>
      <c r="C240" s="19" t="s">
        <v>287</v>
      </c>
      <c r="D240" s="22" t="str">
        <f t="shared" si="5"/>
        <v>COMMENT ON COLUMN mouss_cruise_leg_ops_meta_v.LEG_NAME IS 'The name of the given cruise leg';</v>
      </c>
    </row>
    <row r="241" spans="1:4" x14ac:dyDescent="0.25">
      <c r="A241" s="18" t="s">
        <v>405</v>
      </c>
      <c r="B241" s="18" t="s">
        <v>238</v>
      </c>
      <c r="C241" s="19" t="s">
        <v>288</v>
      </c>
      <c r="D241" s="22" t="str">
        <f t="shared" si="5"/>
        <v>COMMENT ON COLUMN mouss_cruise_leg_ops_meta_v.LEG_START_DATE IS 'The start date in the corresponding time zone for the given research cruise leg';</v>
      </c>
    </row>
    <row r="242" spans="1:4" x14ac:dyDescent="0.25">
      <c r="A242" s="18" t="s">
        <v>405</v>
      </c>
      <c r="B242" s="18" t="s">
        <v>239</v>
      </c>
      <c r="C242" s="19" t="s">
        <v>289</v>
      </c>
      <c r="D242" s="22" t="str">
        <f t="shared" si="5"/>
        <v>COMMENT ON COLUMN mouss_cruise_leg_ops_meta_v.FORMAT_LEG_START_DATE IS 'The start date in the corresponding time zone for the given research cruise leg in MM/DD/YYYY format';</v>
      </c>
    </row>
    <row r="243" spans="1:4" x14ac:dyDescent="0.25">
      <c r="A243" s="18" t="s">
        <v>405</v>
      </c>
      <c r="B243" s="18" t="s">
        <v>240</v>
      </c>
      <c r="C243" s="19" t="s">
        <v>290</v>
      </c>
      <c r="D243" s="22" t="str">
        <f t="shared" si="5"/>
        <v>COMMENT ON COLUMN mouss_cruise_leg_ops_meta_v.LEG_END_DATE IS 'The end date in the corresponding time zone for the given research cruise leg';</v>
      </c>
    </row>
    <row r="244" spans="1:4" x14ac:dyDescent="0.25">
      <c r="A244" s="18" t="s">
        <v>405</v>
      </c>
      <c r="B244" s="18" t="s">
        <v>241</v>
      </c>
      <c r="C244" s="19" t="s">
        <v>291</v>
      </c>
      <c r="D244" s="22" t="str">
        <f t="shared" si="5"/>
        <v>COMMENT ON COLUMN mouss_cruise_leg_ops_meta_v.FORMAT_LEG_END_DATE IS 'The end date in the corresponding time zone for the given research cruise leg in MM/DD/YYYY format';</v>
      </c>
    </row>
    <row r="245" spans="1:4" x14ac:dyDescent="0.25">
      <c r="A245" s="18" t="s">
        <v>405</v>
      </c>
      <c r="B245" s="18" t="s">
        <v>243</v>
      </c>
      <c r="C245" s="19" t="s">
        <v>293</v>
      </c>
      <c r="D245" s="22" t="str">
        <f t="shared" si="5"/>
        <v>COMMENT ON COLUMN mouss_cruise_leg_ops_meta_v.LEG_DAS IS 'The number of days at sea for the given research cruise leg';</v>
      </c>
    </row>
    <row r="246" spans="1:4" x14ac:dyDescent="0.25">
      <c r="A246" s="18" t="s">
        <v>405</v>
      </c>
      <c r="B246" s="18" t="s">
        <v>242</v>
      </c>
      <c r="C246" s="19" t="s">
        <v>292</v>
      </c>
      <c r="D246" s="22" t="str">
        <f t="shared" si="5"/>
        <v>COMMENT ON COLUMN mouss_cruise_leg_ops_meta_v.LEG_YEAR IS 'The calendar year for the start date of the given research cruise leg';</v>
      </c>
    </row>
    <row r="247" spans="1:4" x14ac:dyDescent="0.25">
      <c r="A247" s="18" t="s">
        <v>405</v>
      </c>
      <c r="B247" s="18" t="s">
        <v>244</v>
      </c>
      <c r="C247" s="19" t="s">
        <v>294</v>
      </c>
      <c r="D247" s="22" t="str">
        <f t="shared" si="5"/>
        <v>COMMENT ON COLUMN mouss_cruise_leg_ops_meta_v.LEG_FISC_YEAR IS 'The NOAA fiscal year for the start date of the given research cruise leg';</v>
      </c>
    </row>
    <row r="248" spans="1:4" x14ac:dyDescent="0.25">
      <c r="A248" s="18" t="s">
        <v>405</v>
      </c>
      <c r="B248" s="18" t="s">
        <v>245</v>
      </c>
      <c r="C248" s="19" t="s">
        <v>295</v>
      </c>
      <c r="D248" s="22" t="str">
        <f t="shared" si="5"/>
        <v>COMMENT ON COLUMN mouss_cruise_leg_ops_meta_v.LEG_DESC IS 'The description for the given research cruise leg';</v>
      </c>
    </row>
    <row r="249" spans="1:4" x14ac:dyDescent="0.25">
      <c r="A249" s="18" t="s">
        <v>405</v>
      </c>
      <c r="B249" s="18" t="s">
        <v>246</v>
      </c>
      <c r="C249" s="19" t="s">
        <v>296</v>
      </c>
      <c r="D249" s="22" t="str">
        <f t="shared" si="5"/>
        <v>COMMENT ON COLUMN mouss_cruise_leg_ops_meta_v.TZ_NAME IS 'The numeric offset for UTC or Time Zone Name (V$TIMEZONE_NAMES.TZNAME) for the local timezone where the cruise leg occurred (e.g. US/Hawaii, US/Samoa, Etc/GMT+9)';</v>
      </c>
    </row>
    <row r="250" spans="1:4" s="13" customFormat="1" x14ac:dyDescent="0.25">
      <c r="A250" s="18" t="s">
        <v>405</v>
      </c>
      <c r="B250" s="18" t="s">
        <v>247</v>
      </c>
      <c r="C250" s="19" t="s">
        <v>297</v>
      </c>
      <c r="D250" s="22" t="str">
        <f t="shared" si="5"/>
        <v>COMMENT ON COLUMN mouss_cruise_leg_ops_meta_v.VESSEL_ID IS 'Foreign key reference to the CCD_VESSELS table for the cruise leg''s vessel';</v>
      </c>
    </row>
    <row r="251" spans="1:4" s="13" customFormat="1" x14ac:dyDescent="0.25">
      <c r="A251" s="18" t="s">
        <v>405</v>
      </c>
      <c r="B251" s="18" t="s">
        <v>248</v>
      </c>
      <c r="C251" s="19" t="s">
        <v>298</v>
      </c>
      <c r="D251" s="22" t="str">
        <f t="shared" si="5"/>
        <v>COMMENT ON COLUMN mouss_cruise_leg_ops_meta_v.VESSEL_NAME IS 'Name of the given research vessel';</v>
      </c>
    </row>
    <row r="252" spans="1:4" s="13" customFormat="1" x14ac:dyDescent="0.25">
      <c r="A252" s="18" t="s">
        <v>405</v>
      </c>
      <c r="B252" s="18" t="s">
        <v>249</v>
      </c>
      <c r="C252" s="19" t="s">
        <v>299</v>
      </c>
      <c r="D252" s="22" t="str">
        <f t="shared" si="5"/>
        <v>COMMENT ON COLUMN mouss_cruise_leg_ops_meta_v.VESSEL_DESC IS 'Description for the given research vessel';</v>
      </c>
    </row>
    <row r="253" spans="1:4" s="13" customFormat="1" x14ac:dyDescent="0.25">
      <c r="A253" s="18" t="s">
        <v>405</v>
      </c>
      <c r="B253" s="18" t="s">
        <v>92</v>
      </c>
      <c r="C253" s="19" t="s">
        <v>300</v>
      </c>
      <c r="D253" s="22" t="str">
        <f t="shared" si="5"/>
        <v>COMMENT ON COLUMN mouss_cruise_leg_ops_meta_v.PLAT_TYPE_ID IS 'Platform Type for the given research cruise leg';</v>
      </c>
    </row>
    <row r="254" spans="1:4" x14ac:dyDescent="0.25">
      <c r="A254" s="18" t="s">
        <v>405</v>
      </c>
      <c r="B254" s="18" t="s">
        <v>250</v>
      </c>
      <c r="C254" s="19" t="s">
        <v>301</v>
      </c>
      <c r="D254" s="22" t="str">
        <f t="shared" si="5"/>
        <v>COMMENT ON COLUMN mouss_cruise_leg_ops_meta_v.PLAT_TYPE_NAME IS 'Name of the given Platform Type';</v>
      </c>
    </row>
    <row r="255" spans="1:4" x14ac:dyDescent="0.25">
      <c r="A255" s="18" t="s">
        <v>405</v>
      </c>
      <c r="B255" s="18" t="s">
        <v>251</v>
      </c>
      <c r="C255" s="19" t="s">
        <v>302</v>
      </c>
      <c r="D255" s="22" t="str">
        <f t="shared" si="5"/>
        <v>COMMENT ON COLUMN mouss_cruise_leg_ops_meta_v.PLAT_TYPE_DESC IS 'Description for the given Platform Type';</v>
      </c>
    </row>
    <row r="256" spans="1:4" x14ac:dyDescent="0.25">
      <c r="A256" s="18" t="s">
        <v>405</v>
      </c>
      <c r="B256" s="18" t="s">
        <v>415</v>
      </c>
      <c r="C256" s="19" t="s">
        <v>453</v>
      </c>
      <c r="D256" s="22" t="str">
        <f t="shared" si="5"/>
        <v>COMMENT ON COLUMN mouss_cruise_leg_ops_meta_v.NUM_REG_ECOSYSTEMS IS 'The number of associated Regional Ecosystems';</v>
      </c>
    </row>
    <row r="257" spans="1:4" x14ac:dyDescent="0.25">
      <c r="A257" s="18" t="s">
        <v>405</v>
      </c>
      <c r="B257" s="18" t="s">
        <v>416</v>
      </c>
      <c r="C257" s="19" t="s">
        <v>454</v>
      </c>
      <c r="D257" s="22" t="str">
        <f t="shared" si="5"/>
        <v>COMMENT ON COLUMN mouss_cruise_leg_ops_meta_v.REG_ECOSYSTEM_CD_LIST IS 'Comma-delimited list of Regional Ecosystems associated with the given cruise leg';</v>
      </c>
    </row>
    <row r="258" spans="1:4" x14ac:dyDescent="0.25">
      <c r="A258" s="18" t="s">
        <v>405</v>
      </c>
      <c r="B258" s="18" t="s">
        <v>417</v>
      </c>
      <c r="C258" s="19" t="s">
        <v>455</v>
      </c>
      <c r="D258" s="22" t="str">
        <f t="shared" si="5"/>
        <v>COMMENT ON COLUMN mouss_cruise_leg_ops_meta_v.REG_ECOSYSTEM_SCD_LIST IS 'Semicolon-delimited list of Regional Ecosystems associated with the given cruise leg';</v>
      </c>
    </row>
    <row r="259" spans="1:4" x14ac:dyDescent="0.25">
      <c r="A259" s="18" t="s">
        <v>405</v>
      </c>
      <c r="B259" s="18" t="s">
        <v>418</v>
      </c>
      <c r="C259" s="19" t="s">
        <v>456</v>
      </c>
      <c r="D259" s="22" t="str">
        <f t="shared" si="5"/>
        <v>COMMENT ON COLUMN mouss_cruise_leg_ops_meta_v.REG_ECOSYSTEM_RC_LIST IS 'Return carriage/new line delimited list of Regional Ecosystems associated with the given cruise leg';</v>
      </c>
    </row>
    <row r="260" spans="1:4" x14ac:dyDescent="0.25">
      <c r="A260" s="18" t="s">
        <v>405</v>
      </c>
      <c r="B260" s="18" t="s">
        <v>419</v>
      </c>
      <c r="C260" s="19" t="s">
        <v>457</v>
      </c>
      <c r="D260" s="22" t="str">
        <f t="shared" ref="D260:D300" si="6">CONCATENATE("COMMENT ON COLUMN ",A260, ".", B260, " IS '", SUBSTITUTE(C260, "'", "''"), "';")</f>
        <v>COMMENT ON COLUMN mouss_cruise_leg_ops_meta_v.REG_ECOSYSTEM_BR_LIST IS '&lt;BR&gt; tag (intended for web pages) delimited list of Regional Ecosystems associated with the given cruise leg';</v>
      </c>
    </row>
    <row r="261" spans="1:4" x14ac:dyDescent="0.25">
      <c r="A261" s="18" t="s">
        <v>405</v>
      </c>
      <c r="B261" s="18" t="s">
        <v>420</v>
      </c>
      <c r="C261" s="19" t="s">
        <v>458</v>
      </c>
      <c r="D261" s="22" t="str">
        <f t="shared" si="6"/>
        <v>COMMENT ON COLUMN mouss_cruise_leg_ops_meta_v.NUM_GEAR IS 'The number of associated gear';</v>
      </c>
    </row>
    <row r="262" spans="1:4" x14ac:dyDescent="0.25">
      <c r="A262" s="18" t="s">
        <v>405</v>
      </c>
      <c r="B262" s="18" t="s">
        <v>421</v>
      </c>
      <c r="C262" s="19" t="s">
        <v>459</v>
      </c>
      <c r="D262" s="22" t="str">
        <f t="shared" si="6"/>
        <v>COMMENT ON COLUMN mouss_cruise_leg_ops_meta_v.GEAR_NAME_CD_LIST IS 'Comma-delimited list of gear associated with the given cruise leg';</v>
      </c>
    </row>
    <row r="263" spans="1:4" x14ac:dyDescent="0.25">
      <c r="A263" s="18" t="s">
        <v>405</v>
      </c>
      <c r="B263" s="18" t="s">
        <v>422</v>
      </c>
      <c r="C263" s="19" t="s">
        <v>460</v>
      </c>
      <c r="D263" s="22" t="str">
        <f t="shared" si="6"/>
        <v>COMMENT ON COLUMN mouss_cruise_leg_ops_meta_v.GEAR_NAME_SCD_LIST IS 'Semicolon-delimited list of gear associated with the given cruise leg';</v>
      </c>
    </row>
    <row r="264" spans="1:4" s="13" customFormat="1" x14ac:dyDescent="0.25">
      <c r="A264" s="18" t="s">
        <v>405</v>
      </c>
      <c r="B264" s="18" t="s">
        <v>423</v>
      </c>
      <c r="C264" s="19" t="s">
        <v>461</v>
      </c>
      <c r="D264" s="22" t="str">
        <f t="shared" si="6"/>
        <v>COMMENT ON COLUMN mouss_cruise_leg_ops_meta_v.GEAR_NAME_RC_LIST IS 'Return carriage/new line delimited list of gear associated with the given cruise leg';</v>
      </c>
    </row>
    <row r="265" spans="1:4" x14ac:dyDescent="0.25">
      <c r="A265" s="18" t="s">
        <v>405</v>
      </c>
      <c r="B265" s="18" t="s">
        <v>424</v>
      </c>
      <c r="C265" s="19" t="s">
        <v>462</v>
      </c>
      <c r="D265" s="22" t="str">
        <f t="shared" si="6"/>
        <v>COMMENT ON COLUMN mouss_cruise_leg_ops_meta_v.GEAR_NAME_BR_LIST IS '&lt;BR&gt; tag (intended for web pages) delimited list of gear associated with the given cruise leg';</v>
      </c>
    </row>
    <row r="266" spans="1:4" x14ac:dyDescent="0.25">
      <c r="A266" s="18" t="s">
        <v>405</v>
      </c>
      <c r="B266" s="18" t="s">
        <v>425</v>
      </c>
      <c r="C266" s="19" t="s">
        <v>463</v>
      </c>
      <c r="D266" s="22" t="str">
        <f t="shared" si="6"/>
        <v>COMMENT ON COLUMN mouss_cruise_leg_ops_meta_v.NUM_REGIONS IS 'The number of associated regions';</v>
      </c>
    </row>
    <row r="267" spans="1:4" x14ac:dyDescent="0.25">
      <c r="A267" s="18" t="s">
        <v>405</v>
      </c>
      <c r="B267" s="18" t="s">
        <v>426</v>
      </c>
      <c r="C267" s="19" t="s">
        <v>464</v>
      </c>
      <c r="D267" s="22" t="str">
        <f t="shared" si="6"/>
        <v>COMMENT ON COLUMN mouss_cruise_leg_ops_meta_v.REGION_CODE_CD_LIST IS 'Comma-delimited list of region codes associated with the given cruise leg';</v>
      </c>
    </row>
    <row r="268" spans="1:4" x14ac:dyDescent="0.25">
      <c r="A268" s="18" t="s">
        <v>405</v>
      </c>
      <c r="B268" s="18" t="s">
        <v>427</v>
      </c>
      <c r="C268" s="19" t="s">
        <v>465</v>
      </c>
      <c r="D268" s="22" t="str">
        <f t="shared" si="6"/>
        <v>COMMENT ON COLUMN mouss_cruise_leg_ops_meta_v.REGION_CODE_SCD_LIST IS 'Semicolon-delimited list of region codes associated with the given cruise leg';</v>
      </c>
    </row>
    <row r="269" spans="1:4" x14ac:dyDescent="0.25">
      <c r="A269" s="18" t="s">
        <v>405</v>
      </c>
      <c r="B269" s="18" t="s">
        <v>428</v>
      </c>
      <c r="C269" s="19" t="s">
        <v>466</v>
      </c>
      <c r="D269" s="22" t="str">
        <f t="shared" si="6"/>
        <v>COMMENT ON COLUMN mouss_cruise_leg_ops_meta_v.REGION_CODE_RC_LIST IS 'Return carriage/new line delimited list of region codes associated with the given cruise leg';</v>
      </c>
    </row>
    <row r="270" spans="1:4" x14ac:dyDescent="0.25">
      <c r="A270" s="18" t="s">
        <v>405</v>
      </c>
      <c r="B270" s="18" t="s">
        <v>429</v>
      </c>
      <c r="C270" s="19" t="s">
        <v>467</v>
      </c>
      <c r="D270" s="22" t="str">
        <f t="shared" si="6"/>
        <v>COMMENT ON COLUMN mouss_cruise_leg_ops_meta_v.REGION_CODE_BR_LIST IS '&lt;BR&gt; tag (intended for web pages) delimited list of region codes associated with the given cruise leg';</v>
      </c>
    </row>
    <row r="271" spans="1:4" x14ac:dyDescent="0.25">
      <c r="A271" s="18" t="s">
        <v>405</v>
      </c>
      <c r="B271" s="18" t="s">
        <v>430</v>
      </c>
      <c r="C271" s="19" t="s">
        <v>468</v>
      </c>
      <c r="D271" s="22" t="str">
        <f t="shared" si="6"/>
        <v>COMMENT ON COLUMN mouss_cruise_leg_ops_meta_v.REGION_NAME_CD_LIST IS 'Comma-delimited list of region names associated with the given cruise leg';</v>
      </c>
    </row>
    <row r="272" spans="1:4" x14ac:dyDescent="0.25">
      <c r="A272" s="18" t="s">
        <v>405</v>
      </c>
      <c r="B272" s="18" t="s">
        <v>431</v>
      </c>
      <c r="C272" s="19" t="s">
        <v>469</v>
      </c>
      <c r="D272" s="22" t="str">
        <f t="shared" si="6"/>
        <v>COMMENT ON COLUMN mouss_cruise_leg_ops_meta_v.REGION_NAME_SCD_LIST IS 'Semicolon-delimited list of region names associated with the given cruise leg';</v>
      </c>
    </row>
    <row r="273" spans="1:4" x14ac:dyDescent="0.25">
      <c r="A273" s="18" t="s">
        <v>405</v>
      </c>
      <c r="B273" s="18" t="s">
        <v>432</v>
      </c>
      <c r="C273" s="19" t="s">
        <v>470</v>
      </c>
      <c r="D273" s="22" t="str">
        <f t="shared" si="6"/>
        <v>COMMENT ON COLUMN mouss_cruise_leg_ops_meta_v.REGION_NAME_RC_LIST IS 'Return carriage/new line delimited list of region names associated with the given cruise leg';</v>
      </c>
    </row>
    <row r="274" spans="1:4" x14ac:dyDescent="0.25">
      <c r="A274" s="18" t="s">
        <v>405</v>
      </c>
      <c r="B274" s="18" t="s">
        <v>433</v>
      </c>
      <c r="C274" s="19" t="s">
        <v>471</v>
      </c>
      <c r="D274" s="22" t="str">
        <f t="shared" si="6"/>
        <v>COMMENT ON COLUMN mouss_cruise_leg_ops_meta_v.REGION_NAME_BR_LIST IS '&lt;BR&gt; tag (intended for web pages) delimited list of region names associated with the given cruise leg';</v>
      </c>
    </row>
    <row r="275" spans="1:4" x14ac:dyDescent="0.25">
      <c r="A275" s="18" t="s">
        <v>405</v>
      </c>
      <c r="B275" s="18" t="s">
        <v>434</v>
      </c>
      <c r="C275" s="19" t="s">
        <v>472</v>
      </c>
      <c r="D275" s="22" t="str">
        <f t="shared" si="6"/>
        <v>COMMENT ON COLUMN mouss_cruise_leg_ops_meta_v.NUM_LEG_ALIASES IS 'The number of associated leg aliases';</v>
      </c>
    </row>
    <row r="276" spans="1:4" x14ac:dyDescent="0.25">
      <c r="A276" s="18" t="s">
        <v>405</v>
      </c>
      <c r="B276" s="18" t="s">
        <v>435</v>
      </c>
      <c r="C276" s="19" t="s">
        <v>473</v>
      </c>
      <c r="D276" s="22" t="str">
        <f t="shared" si="6"/>
        <v>COMMENT ON COLUMN mouss_cruise_leg_ops_meta_v.LEG_ALIAS_CD_LIST IS 'Comma-delimited list of leg aliases associated with the given cruise leg';</v>
      </c>
    </row>
    <row r="277" spans="1:4" x14ac:dyDescent="0.25">
      <c r="A277" s="18" t="s">
        <v>405</v>
      </c>
      <c r="B277" s="18" t="s">
        <v>436</v>
      </c>
      <c r="C277" s="19" t="s">
        <v>474</v>
      </c>
      <c r="D277" s="22" t="str">
        <f t="shared" si="6"/>
        <v>COMMENT ON COLUMN mouss_cruise_leg_ops_meta_v.LEG_ALIAS_SCD_LIST IS 'Semicolon-delimited list of leg aliases associated with the given cruise leg';</v>
      </c>
    </row>
    <row r="278" spans="1:4" x14ac:dyDescent="0.25">
      <c r="A278" s="18" t="s">
        <v>405</v>
      </c>
      <c r="B278" s="18" t="s">
        <v>437</v>
      </c>
      <c r="C278" s="19" t="s">
        <v>475</v>
      </c>
      <c r="D278" s="22" t="str">
        <f t="shared" si="6"/>
        <v>COMMENT ON COLUMN mouss_cruise_leg_ops_meta_v.LEG_ALIAS_RC_LIST IS 'Return carriage/new line delimited list of leg aliases associated with the given cruise leg';</v>
      </c>
    </row>
    <row r="279" spans="1:4" x14ac:dyDescent="0.25">
      <c r="A279" s="18" t="s">
        <v>405</v>
      </c>
      <c r="B279" s="18" t="s">
        <v>438</v>
      </c>
      <c r="C279" s="19" t="s">
        <v>476</v>
      </c>
      <c r="D279" s="22" t="str">
        <f t="shared" si="6"/>
        <v>COMMENT ON COLUMN mouss_cruise_leg_ops_meta_v.LEG_ALIAS_BR_LIST IS '&lt;BR&gt; tag (intended for web pages) delimited list of leg aliases associated with the given cruise leg';</v>
      </c>
    </row>
    <row r="280" spans="1:4" x14ac:dyDescent="0.25">
      <c r="A280" s="18" t="s">
        <v>405</v>
      </c>
      <c r="B280" s="18" t="s">
        <v>439</v>
      </c>
      <c r="C280" s="19" t="s">
        <v>477</v>
      </c>
      <c r="D280" s="22" t="str">
        <f t="shared" si="6"/>
        <v>COMMENT ON COLUMN mouss_cruise_leg_ops_meta_v.NUM_DATA_SETS IS 'The number of associated leg data sets';</v>
      </c>
    </row>
    <row r="281" spans="1:4" x14ac:dyDescent="0.25">
      <c r="A281" s="18" t="s">
        <v>405</v>
      </c>
      <c r="B281" s="18" t="s">
        <v>440</v>
      </c>
      <c r="C281" s="19" t="s">
        <v>478</v>
      </c>
      <c r="D281" s="22" t="str">
        <f t="shared" si="6"/>
        <v>COMMENT ON COLUMN mouss_cruise_leg_ops_meta_v.DATA_SET_NAME_CD_LIST IS 'Comma-delimited list of leg data sets associated with the given cruise leg';</v>
      </c>
    </row>
    <row r="282" spans="1:4" x14ac:dyDescent="0.25">
      <c r="A282" s="18" t="s">
        <v>405</v>
      </c>
      <c r="B282" s="18" t="s">
        <v>441</v>
      </c>
      <c r="C282" s="19" t="s">
        <v>479</v>
      </c>
      <c r="D282" s="22" t="str">
        <f t="shared" si="6"/>
        <v>COMMENT ON COLUMN mouss_cruise_leg_ops_meta_v.DATA_SET_NAME_SCD_LIST IS 'Semicolon-delimited list of leg data sets associated with the given cruise leg';</v>
      </c>
    </row>
    <row r="283" spans="1:4" x14ac:dyDescent="0.25">
      <c r="A283" s="18" t="s">
        <v>405</v>
      </c>
      <c r="B283" s="18" t="s">
        <v>442</v>
      </c>
      <c r="C283" s="19" t="s">
        <v>480</v>
      </c>
      <c r="D283" s="22" t="str">
        <f t="shared" si="6"/>
        <v>COMMENT ON COLUMN mouss_cruise_leg_ops_meta_v.DATA_SET_NAME_RC_LIST IS 'Return carriage/new line delimited list of leg data sets associated with the given cruise leg';</v>
      </c>
    </row>
    <row r="284" spans="1:4" x14ac:dyDescent="0.25">
      <c r="A284" s="18" t="s">
        <v>405</v>
      </c>
      <c r="B284" s="18" t="s">
        <v>443</v>
      </c>
      <c r="C284" s="19" t="s">
        <v>481</v>
      </c>
      <c r="D284" s="22" t="str">
        <f t="shared" si="6"/>
        <v>COMMENT ON COLUMN mouss_cruise_leg_ops_meta_v.DATA_SET_NAME_BR_LIST IS '&lt;BR&gt; tag (intended for web pages) delimited list of leg data sets associated with the given cruise leg';</v>
      </c>
    </row>
    <row r="285" spans="1:4" x14ac:dyDescent="0.25">
      <c r="A285" s="18" t="s">
        <v>405</v>
      </c>
      <c r="B285" s="18" t="s">
        <v>124</v>
      </c>
      <c r="C285" s="19" t="s">
        <v>161</v>
      </c>
      <c r="D285" s="22" t="str">
        <f t="shared" si="6"/>
        <v>COMMENT ON COLUMN mouss_cruise_leg_ops_meta_v.LEG_DATA_SET_ID IS 'Primary key for the CCD_LEG_DATA_SETS table';</v>
      </c>
    </row>
    <row r="286" spans="1:4" x14ac:dyDescent="0.25">
      <c r="A286" s="18" t="s">
        <v>405</v>
      </c>
      <c r="B286" s="18" t="s">
        <v>126</v>
      </c>
      <c r="C286" s="19" t="s">
        <v>164</v>
      </c>
      <c r="D286" s="22" t="str">
        <f t="shared" si="6"/>
        <v>COMMENT ON COLUMN mouss_cruise_leg_ops_meta_v.DATA_SET_ID IS 'Primary key for the CCD_DATA_SETS table';</v>
      </c>
    </row>
    <row r="287" spans="1:4" x14ac:dyDescent="0.25">
      <c r="A287" s="18" t="s">
        <v>405</v>
      </c>
      <c r="B287" s="18" t="s">
        <v>127</v>
      </c>
      <c r="C287" s="19" t="s">
        <v>163</v>
      </c>
      <c r="D287" s="22" t="str">
        <f t="shared" si="6"/>
        <v>COMMENT ON COLUMN mouss_cruise_leg_ops_meta_v.LEG_DATA_SET_NOTES IS 'Notes associated with the given Cruise Leg''s Data Set';</v>
      </c>
    </row>
    <row r="288" spans="1:4" s="13" customFormat="1" x14ac:dyDescent="0.25">
      <c r="A288" s="18" t="s">
        <v>405</v>
      </c>
      <c r="B288" s="18" t="s">
        <v>135</v>
      </c>
      <c r="C288" s="19" t="s">
        <v>167</v>
      </c>
      <c r="D288" s="22" t="str">
        <f t="shared" si="6"/>
        <v>COMMENT ON COLUMN mouss_cruise_leg_ops_meta_v.DATA_SET_NAME IS 'The Name of the data set';</v>
      </c>
    </row>
    <row r="289" spans="1:4" s="13" customFormat="1" x14ac:dyDescent="0.25">
      <c r="A289" s="18" t="s">
        <v>405</v>
      </c>
      <c r="B289" s="18" t="s">
        <v>136</v>
      </c>
      <c r="C289" s="19" t="s">
        <v>165</v>
      </c>
      <c r="D289" s="22" t="str">
        <f t="shared" si="6"/>
        <v>COMMENT ON COLUMN mouss_cruise_leg_ops_meta_v.DATA_SET_DESC IS 'Description for the data set';</v>
      </c>
    </row>
    <row r="290" spans="1:4" s="13" customFormat="1" x14ac:dyDescent="0.25">
      <c r="A290" s="18" t="s">
        <v>405</v>
      </c>
      <c r="B290" s="18" t="s">
        <v>137</v>
      </c>
      <c r="C290" s="19" t="s">
        <v>166</v>
      </c>
      <c r="D290" s="22" t="str">
        <f t="shared" si="6"/>
        <v>COMMENT ON COLUMN mouss_cruise_leg_ops_meta_v.DATA_SET_INPORT_CAT_ID IS 'InPort Catalog ID for the data set';</v>
      </c>
    </row>
    <row r="291" spans="1:4" s="13" customFormat="1" x14ac:dyDescent="0.25">
      <c r="A291" s="18" t="s">
        <v>405</v>
      </c>
      <c r="B291" s="18" t="s">
        <v>138</v>
      </c>
      <c r="C291" s="19" t="s">
        <v>176</v>
      </c>
      <c r="D291" s="22" t="str">
        <f t="shared" si="6"/>
        <v>COMMENT ON COLUMN mouss_cruise_leg_ops_meta_v.DATA_SET_INPORT_URL IS 'InPort metadata URL for the data set';</v>
      </c>
    </row>
    <row r="292" spans="1:4" x14ac:dyDescent="0.25">
      <c r="A292" s="18" t="s">
        <v>405</v>
      </c>
      <c r="B292" s="18" t="s">
        <v>139</v>
      </c>
      <c r="C292" s="19" t="s">
        <v>177</v>
      </c>
      <c r="D292" s="22" t="str">
        <f t="shared" si="6"/>
        <v>COMMENT ON COLUMN mouss_cruise_leg_ops_meta_v.DATA_SET_TYPE_ID IS 'Primary key for the CCD_DATA_SET_TYPES table';</v>
      </c>
    </row>
    <row r="293" spans="1:4" x14ac:dyDescent="0.25">
      <c r="A293" s="18" t="s">
        <v>405</v>
      </c>
      <c r="B293" s="18" t="s">
        <v>140</v>
      </c>
      <c r="C293" s="19" t="s">
        <v>168</v>
      </c>
      <c r="D293" s="22" t="str">
        <f t="shared" si="6"/>
        <v>COMMENT ON COLUMN mouss_cruise_leg_ops_meta_v.DATA_SET_TYPE_NAME IS 'Name for the data set type';</v>
      </c>
    </row>
    <row r="294" spans="1:4" x14ac:dyDescent="0.25">
      <c r="A294" s="18" t="s">
        <v>405</v>
      </c>
      <c r="B294" s="18" t="s">
        <v>141</v>
      </c>
      <c r="C294" s="19" t="s">
        <v>169</v>
      </c>
      <c r="D294" s="22" t="str">
        <f t="shared" si="6"/>
        <v>COMMENT ON COLUMN mouss_cruise_leg_ops_meta_v.DATA_SET_TYPE_DESC IS 'Description for the data set type';</v>
      </c>
    </row>
    <row r="295" spans="1:4" x14ac:dyDescent="0.25">
      <c r="A295" s="18" t="s">
        <v>405</v>
      </c>
      <c r="B295" s="18" t="s">
        <v>142</v>
      </c>
      <c r="C295" s="19" t="s">
        <v>170</v>
      </c>
      <c r="D295" s="22" t="str">
        <f t="shared" si="6"/>
        <v>COMMENT ON COLUMN mouss_cruise_leg_ops_meta_v.DATA_SET_TYPE_DOC_URL IS 'Documentation URL for the data type, this can be an InPort URL for the parent Project record of the individual data sets or a documentation package that provides information about this data set type';</v>
      </c>
    </row>
    <row r="296" spans="1:4" x14ac:dyDescent="0.25">
      <c r="A296" s="18" t="s">
        <v>405</v>
      </c>
      <c r="B296" s="18" t="s">
        <v>143</v>
      </c>
      <c r="C296" s="19" t="s">
        <v>175</v>
      </c>
      <c r="D296" s="22" t="str">
        <f t="shared" si="6"/>
        <v>COMMENT ON COLUMN mouss_cruise_leg_ops_meta_v.DATA_SET_STATUS_ID IS 'Primary key for the CCD_DATA_SET_STATUS table';</v>
      </c>
    </row>
    <row r="297" spans="1:4" x14ac:dyDescent="0.25">
      <c r="A297" s="18" t="s">
        <v>405</v>
      </c>
      <c r="B297" s="18" t="s">
        <v>144</v>
      </c>
      <c r="C297" s="19" t="s">
        <v>171</v>
      </c>
      <c r="D297" s="22" t="str">
        <f t="shared" si="6"/>
        <v>COMMENT ON COLUMN mouss_cruise_leg_ops_meta_v.STATUS_CODE IS 'The alpha-numeric code for the data status';</v>
      </c>
    </row>
    <row r="298" spans="1:4" x14ac:dyDescent="0.25">
      <c r="A298" s="18" t="s">
        <v>405</v>
      </c>
      <c r="B298" s="18" t="s">
        <v>145</v>
      </c>
      <c r="C298" s="19" t="s">
        <v>172</v>
      </c>
      <c r="D298" s="22" t="str">
        <f t="shared" si="6"/>
        <v>COMMENT ON COLUMN mouss_cruise_leg_ops_meta_v.STATUS_NAME IS 'The name of the data status';</v>
      </c>
    </row>
    <row r="299" spans="1:4" x14ac:dyDescent="0.25">
      <c r="A299" s="18" t="s">
        <v>405</v>
      </c>
      <c r="B299" s="18" t="s">
        <v>146</v>
      </c>
      <c r="C299" s="19" t="s">
        <v>173</v>
      </c>
      <c r="D299" s="22" t="str">
        <f t="shared" si="6"/>
        <v>COMMENT ON COLUMN mouss_cruise_leg_ops_meta_v.STATUS_DESC IS 'The description for the data status';</v>
      </c>
    </row>
    <row r="300" spans="1:4" x14ac:dyDescent="0.25">
      <c r="A300" s="18" t="s">
        <v>405</v>
      </c>
      <c r="B300" s="18" t="s">
        <v>147</v>
      </c>
      <c r="C300" s="19" t="s">
        <v>174</v>
      </c>
      <c r="D300" s="22" t="str">
        <f t="shared" si="6"/>
        <v>COMMENT ON COLUMN mouss_cruise_leg_ops_meta_v.STATUS_COLOR IS 'The hex value for the color that the data set status has in the application interface';</v>
      </c>
    </row>
    <row r="308" spans="1:4" x14ac:dyDescent="0.25">
      <c r="A308" s="19" t="s">
        <v>488</v>
      </c>
      <c r="B308" s="19" t="s">
        <v>327</v>
      </c>
      <c r="C308" s="19" t="s">
        <v>489</v>
      </c>
      <c r="D308" s="22" t="str">
        <f t="shared" ref="D308:D329" si="7">CONCATENATE("COMMENT ON COLUMN ",A308, ".", B308, " IS '", SUBSTITUTE(C308, "'", "''"), "';")</f>
        <v>COMMENT ON COLUMN MOUSS_CRUISE_LEG_OPS_META_V.UTC_DROP_DTM IS 'Date/Time in UTC of MOUSS drop based on the camera opcode values';</v>
      </c>
    </row>
    <row r="309" spans="1:4" x14ac:dyDescent="0.25">
      <c r="A309" s="19" t="s">
        <v>488</v>
      </c>
      <c r="B309" s="19" t="s">
        <v>328</v>
      </c>
      <c r="C309" s="19" t="s">
        <v>490</v>
      </c>
      <c r="D309" s="22" t="str">
        <f t="shared" si="7"/>
        <v>COMMENT ON COLUMN MOUSS_CRUISE_LEG_OPS_META_V.FORMAT_UTC_DROP_DTM IS 'Formatted Date/Time in UTC of MOUSS drop based on the camera opcode values (MM/DD/YYYY HH24:MI:SS format)';</v>
      </c>
    </row>
    <row r="310" spans="1:4" x14ac:dyDescent="0.25">
      <c r="A310" s="19" t="s">
        <v>488</v>
      </c>
      <c r="B310" s="19" t="s">
        <v>329</v>
      </c>
      <c r="C310" s="19" t="s">
        <v>491</v>
      </c>
      <c r="D310" s="22" t="str">
        <f t="shared" si="7"/>
        <v>COMMENT ON COLUMN MOUSS_CRUISE_LEG_OPS_META_V.UTC_DROP_DATE IS 'Date in UTC of MOUSS drop based on the camera opcode values (CAM1_OPC if defined, otherwise CAM2_OPC)';</v>
      </c>
    </row>
    <row r="311" spans="1:4" x14ac:dyDescent="0.25">
      <c r="A311" s="19" t="s">
        <v>488</v>
      </c>
      <c r="B311" s="19" t="s">
        <v>330</v>
      </c>
      <c r="C311" s="19" t="s">
        <v>492</v>
      </c>
      <c r="D311" s="22" t="str">
        <f t="shared" si="7"/>
        <v>COMMENT ON COLUMN MOUSS_CRUISE_LEG_OPS_META_V.FORMAT_UTC_DROP_DATE IS 'Formatted date in UTC of MOUSS drop based on the camera opcode values (MM/DD/YYYY format)';</v>
      </c>
    </row>
    <row r="312" spans="1:4" x14ac:dyDescent="0.25">
      <c r="A312" s="19" t="s">
        <v>488</v>
      </c>
      <c r="B312" s="19" t="s">
        <v>482</v>
      </c>
      <c r="C312" s="19" t="s">
        <v>493</v>
      </c>
      <c r="D312" s="22" t="str">
        <f t="shared" si="7"/>
        <v>COMMENT ON COLUMN MOUSS_CRUISE_LEG_OPS_META_V.UTC_JULIAN_DROP_DATE IS 'Julian Date in UTC of MOUSS drop based on the camera opcode values';</v>
      </c>
    </row>
    <row r="313" spans="1:4" x14ac:dyDescent="0.25">
      <c r="A313" s="19" t="s">
        <v>488</v>
      </c>
      <c r="B313" s="19" t="s">
        <v>483</v>
      </c>
      <c r="D313" s="22" t="str">
        <f t="shared" si="7"/>
        <v>COMMENT ON COLUMN MOUSS_CRUISE_LEG_OPS_META_V.TZ_DROP_DTM IS '';</v>
      </c>
    </row>
    <row r="314" spans="1:4" x14ac:dyDescent="0.25">
      <c r="A314" s="19" t="s">
        <v>488</v>
      </c>
      <c r="B314" s="19" t="s">
        <v>484</v>
      </c>
      <c r="D314" s="22" t="str">
        <f t="shared" si="7"/>
        <v>COMMENT ON COLUMN MOUSS_CRUISE_LEG_OPS_META_V.FORMAT_TZ_DROP_DTM IS '';</v>
      </c>
    </row>
    <row r="315" spans="1:4" x14ac:dyDescent="0.25">
      <c r="A315" s="19" t="s">
        <v>488</v>
      </c>
      <c r="B315" s="19" t="s">
        <v>485</v>
      </c>
      <c r="D315" s="22" t="str">
        <f t="shared" si="7"/>
        <v>COMMENT ON COLUMN MOUSS_CRUISE_LEG_OPS_META_V.TZ_DROP_DATE IS '';</v>
      </c>
    </row>
    <row r="316" spans="1:4" x14ac:dyDescent="0.25">
      <c r="A316" s="19" t="s">
        <v>488</v>
      </c>
      <c r="B316" s="19" t="s">
        <v>486</v>
      </c>
      <c r="D316" s="22" t="str">
        <f t="shared" si="7"/>
        <v>COMMENT ON COLUMN MOUSS_CRUISE_LEG_OPS_META_V.FORMAT_TZ_DROP_DATE IS '';</v>
      </c>
    </row>
    <row r="317" spans="1:4" x14ac:dyDescent="0.25">
      <c r="A317" s="19" t="s">
        <v>488</v>
      </c>
      <c r="B317" s="19" t="s">
        <v>487</v>
      </c>
      <c r="D317" s="22" t="str">
        <f t="shared" si="7"/>
        <v>COMMENT ON COLUMN MOUSS_CRUISE_LEG_OPS_META_V.TZ_JULIAN_DROP_DATE IS '';</v>
      </c>
    </row>
    <row r="318" spans="1:4" x14ac:dyDescent="0.25">
      <c r="A318" s="19" t="s">
        <v>488</v>
      </c>
      <c r="B318" s="19" t="s">
        <v>347</v>
      </c>
      <c r="C318" s="19" t="s">
        <v>379</v>
      </c>
      <c r="D318" s="22" t="str">
        <f t="shared" si="7"/>
        <v>COMMENT ON COLUMN MOUSS_CRUISE_LEG_OPS_META_V.GRID_NUM IS 'Unique grid number';</v>
      </c>
    </row>
    <row r="319" spans="1:4" s="18" customFormat="1" x14ac:dyDescent="0.25">
      <c r="A319" s="19" t="s">
        <v>488</v>
      </c>
      <c r="B319" s="19" t="s">
        <v>348</v>
      </c>
      <c r="C319" s="19" t="s">
        <v>380</v>
      </c>
      <c r="D319" s="22" t="str">
        <f t="shared" si="7"/>
        <v>COMMENT ON COLUMN MOUSS_CRUISE_LEG_OPS_META_V.GRID_LAT_DD IS 'Latitude at the center of grid';</v>
      </c>
    </row>
    <row r="320" spans="1:4" x14ac:dyDescent="0.25">
      <c r="A320" s="19" t="s">
        <v>488</v>
      </c>
      <c r="B320" s="19" t="s">
        <v>349</v>
      </c>
      <c r="C320" s="19" t="s">
        <v>381</v>
      </c>
      <c r="D320" s="22" t="str">
        <f t="shared" si="7"/>
        <v>COMMENT ON COLUMN MOUSS_CRUISE_LEG_OPS_META_V.GRID_LON_DD IS 'Longitude at the center of grid';</v>
      </c>
    </row>
    <row r="321" spans="1:4" x14ac:dyDescent="0.25">
      <c r="A321" s="19" t="s">
        <v>488</v>
      </c>
      <c r="B321" s="19" t="s">
        <v>350</v>
      </c>
      <c r="C321" s="19" t="s">
        <v>382</v>
      </c>
      <c r="D321" s="22" t="str">
        <f t="shared" si="7"/>
        <v>COMMENT ON COLUMN MOUSS_CRUISE_LEG_OPS_META_V.N_LAT_DD IS 'North latitude of the grid derived from center point';</v>
      </c>
    </row>
    <row r="322" spans="1:4" x14ac:dyDescent="0.25">
      <c r="A322" s="19" t="s">
        <v>488</v>
      </c>
      <c r="B322" s="19" t="s">
        <v>351</v>
      </c>
      <c r="C322" s="19" t="s">
        <v>383</v>
      </c>
      <c r="D322" s="22" t="str">
        <f t="shared" si="7"/>
        <v>COMMENT ON COLUMN MOUSS_CRUISE_LEG_OPS_META_V.S_LAT_DD IS 'South latitude of the grid derived from center point';</v>
      </c>
    </row>
    <row r="323" spans="1:4" x14ac:dyDescent="0.25">
      <c r="A323" s="19" t="s">
        <v>488</v>
      </c>
      <c r="B323" s="19" t="s">
        <v>352</v>
      </c>
      <c r="C323" s="19" t="s">
        <v>384</v>
      </c>
      <c r="D323" s="22" t="str">
        <f t="shared" si="7"/>
        <v>COMMENT ON COLUMN MOUSS_CRUISE_LEG_OPS_META_V.E_LON_DD IS 'East longitude of the grid derived from center point';</v>
      </c>
    </row>
    <row r="324" spans="1:4" x14ac:dyDescent="0.25">
      <c r="A324" s="19" t="s">
        <v>488</v>
      </c>
      <c r="B324" s="19" t="s">
        <v>353</v>
      </c>
      <c r="C324" s="19" t="s">
        <v>385</v>
      </c>
      <c r="D324" s="22" t="str">
        <f t="shared" si="7"/>
        <v>COMMENT ON COLUMN MOUSS_CRUISE_LEG_OPS_META_V.W_LON_DD IS 'West longitude of the grid derived from center point';</v>
      </c>
    </row>
    <row r="325" spans="1:4" x14ac:dyDescent="0.25">
      <c r="A325" s="19" t="s">
        <v>488</v>
      </c>
      <c r="B325" s="19" t="s">
        <v>354</v>
      </c>
      <c r="C325" s="19" t="s">
        <v>386</v>
      </c>
      <c r="D325" s="22" t="str">
        <f t="shared" si="7"/>
        <v>COMMENT ON COLUMN MOUSS_CRUISE_LEG_OPS_META_V.DEPTH_MED_M IS 'Median depth in meters';</v>
      </c>
    </row>
    <row r="326" spans="1:4" x14ac:dyDescent="0.25">
      <c r="A326" s="19" t="s">
        <v>488</v>
      </c>
      <c r="B326" s="19" t="s">
        <v>355</v>
      </c>
      <c r="C326" s="19" t="s">
        <v>387</v>
      </c>
      <c r="D326" s="22" t="str">
        <f t="shared" si="7"/>
        <v>COMMENT ON COLUMN MOUSS_CRUISE_LEG_OPS_META_V.DEPTH_MEAN_M IS 'Mean depth in meters';</v>
      </c>
    </row>
    <row r="327" spans="1:4" x14ac:dyDescent="0.25">
      <c r="A327" s="19" t="s">
        <v>488</v>
      </c>
      <c r="B327" s="19" t="s">
        <v>356</v>
      </c>
      <c r="C327" s="19" t="s">
        <v>388</v>
      </c>
      <c r="D327" s="22" t="str">
        <f t="shared" si="7"/>
        <v>COMMENT ON COLUMN MOUSS_CRUISE_LEG_OPS_META_V.DEPTH_MIN_M IS 'Minimum depth in meters';</v>
      </c>
    </row>
    <row r="328" spans="1:4" x14ac:dyDescent="0.25">
      <c r="A328" s="19" t="s">
        <v>488</v>
      </c>
      <c r="B328" s="19" t="s">
        <v>357</v>
      </c>
      <c r="C328" s="19" t="s">
        <v>389</v>
      </c>
      <c r="D328" s="22" t="str">
        <f t="shared" si="7"/>
        <v>COMMENT ON COLUMN MOUSS_CRUISE_LEG_OPS_META_V.DEPTH_MAX_M IS 'Maximum depth in meters';</v>
      </c>
    </row>
    <row r="329" spans="1:4" x14ac:dyDescent="0.25">
      <c r="A329" s="19" t="s">
        <v>488</v>
      </c>
      <c r="B329" s="19" t="s">
        <v>358</v>
      </c>
      <c r="C329" s="19" t="s">
        <v>390</v>
      </c>
      <c r="D329" s="22" t="str">
        <f t="shared" si="7"/>
        <v>COMMENT ON COLUMN MOUSS_CRUISE_LEG_OPS_META_V.GRID_RADIUS_M IS 'The grid radius in meters';</v>
      </c>
    </row>
    <row r="333" spans="1:4" x14ac:dyDescent="0.25">
      <c r="A333" s="18" t="s">
        <v>558</v>
      </c>
      <c r="B333" s="18" t="s">
        <v>203</v>
      </c>
      <c r="C333" s="19" t="s">
        <v>252</v>
      </c>
      <c r="D333" s="22" t="str">
        <f t="shared" ref="D333:D379" si="8">CONCATENATE("COMMENT ON COLUMN ",A333, ".", B333, " IS '", SUBSTITUTE(C333, "'", "''"), "';")</f>
        <v>COMMENT ON COLUMN CCD_CRUISE_DVM_RULE_EVAL_V.CRUISE_ID IS 'Primary key for the CCD_CRUISES table';</v>
      </c>
    </row>
    <row r="334" spans="1:4" x14ac:dyDescent="0.25">
      <c r="A334" s="18" t="s">
        <v>558</v>
      </c>
      <c r="B334" s="18" t="s">
        <v>204</v>
      </c>
      <c r="C334" s="19" t="s">
        <v>253</v>
      </c>
      <c r="D334" s="22" t="str">
        <f t="shared" si="8"/>
        <v>COMMENT ON COLUMN CCD_CRUISE_DVM_RULE_EVAL_V.CRUISE_NAME IS 'The name of the given cruise designated by NOAA (e.g. SE-15-01)';</v>
      </c>
    </row>
    <row r="335" spans="1:4" x14ac:dyDescent="0.25">
      <c r="A335" s="18" t="s">
        <v>558</v>
      </c>
      <c r="B335" s="18" t="s">
        <v>205</v>
      </c>
      <c r="C335" s="19" t="s">
        <v>254</v>
      </c>
      <c r="D335" s="22" t="str">
        <f t="shared" si="8"/>
        <v>COMMENT ON COLUMN CCD_CRUISE_DVM_RULE_EVAL_V.CRUISE_NOTES IS 'Any notes for the given research cruise';</v>
      </c>
    </row>
    <row r="336" spans="1:4" x14ac:dyDescent="0.25">
      <c r="A336" s="18" t="s">
        <v>558</v>
      </c>
      <c r="B336" s="18" t="s">
        <v>408</v>
      </c>
      <c r="C336" s="19" t="s">
        <v>445</v>
      </c>
      <c r="D336" s="22" t="str">
        <f t="shared" si="8"/>
        <v>COMMENT ON COLUMN CCD_CRUISE_DVM_RULE_EVAL_V.CRUISE_DESC IS 'Description for the given research cruise';</v>
      </c>
    </row>
    <row r="337" spans="1:4" x14ac:dyDescent="0.25">
      <c r="A337" s="18" t="s">
        <v>558</v>
      </c>
      <c r="B337" s="18" t="s">
        <v>409</v>
      </c>
      <c r="C337" s="19" t="s">
        <v>446</v>
      </c>
      <c r="D337" s="22" t="str">
        <f t="shared" si="8"/>
        <v>COMMENT ON COLUMN CCD_CRUISE_DVM_RULE_EVAL_V.OBJ_BASED_METRICS IS 'Objective Based Metrics for the given research cruise';</v>
      </c>
    </row>
    <row r="338" spans="1:4" x14ac:dyDescent="0.25">
      <c r="A338" s="18" t="s">
        <v>558</v>
      </c>
      <c r="B338" s="18" t="s">
        <v>117</v>
      </c>
      <c r="C338" s="19" t="s">
        <v>447</v>
      </c>
      <c r="D338" s="22" t="str">
        <f t="shared" si="8"/>
        <v>COMMENT ON COLUMN CCD_CRUISE_DVM_RULE_EVAL_V.SCI_CENTER_DIV_ID IS 'Primary key for the Science Center Division table';</v>
      </c>
    </row>
    <row r="339" spans="1:4" x14ac:dyDescent="0.25">
      <c r="A339" s="18" t="s">
        <v>558</v>
      </c>
      <c r="B339" s="18" t="s">
        <v>410</v>
      </c>
      <c r="C339" s="19" t="s">
        <v>448</v>
      </c>
      <c r="D339" s="22" t="str">
        <f t="shared" si="8"/>
        <v>COMMENT ON COLUMN CCD_CRUISE_DVM_RULE_EVAL_V.SCI_CENTER_DIV_CODE IS 'Abbreviated code for the given Science Center Division';</v>
      </c>
    </row>
    <row r="340" spans="1:4" x14ac:dyDescent="0.25">
      <c r="A340" s="18" t="s">
        <v>558</v>
      </c>
      <c r="B340" s="18" t="s">
        <v>411</v>
      </c>
      <c r="C340" s="19" t="s">
        <v>449</v>
      </c>
      <c r="D340" s="22" t="str">
        <f t="shared" si="8"/>
        <v>COMMENT ON COLUMN CCD_CRUISE_DVM_RULE_EVAL_V.SCI_CENTER_DIV_NAME IS 'Name of the given Science Center Division';</v>
      </c>
    </row>
    <row r="341" spans="1:4" x14ac:dyDescent="0.25">
      <c r="A341" s="18" t="s">
        <v>558</v>
      </c>
      <c r="B341" s="18" t="s">
        <v>412</v>
      </c>
      <c r="C341" s="19" t="s">
        <v>450</v>
      </c>
      <c r="D341" s="22" t="str">
        <f t="shared" si="8"/>
        <v>COMMENT ON COLUMN CCD_CRUISE_DVM_RULE_EVAL_V.SCI_CENTER_DIV_DESC IS 'Description for the given Science Center Division';</v>
      </c>
    </row>
    <row r="342" spans="1:4" x14ac:dyDescent="0.25">
      <c r="A342" s="18" t="s">
        <v>558</v>
      </c>
      <c r="B342" s="18" t="s">
        <v>106</v>
      </c>
      <c r="C342" s="19" t="s">
        <v>255</v>
      </c>
      <c r="D342" s="22" t="str">
        <f t="shared" si="8"/>
        <v>COMMENT ON COLUMN CCD_CRUISE_DVM_RULE_EVAL_V.SCI_CENTER_ID IS 'Primary key for the Science Center table';</v>
      </c>
    </row>
    <row r="343" spans="1:4" x14ac:dyDescent="0.25">
      <c r="A343" s="18" t="s">
        <v>558</v>
      </c>
      <c r="B343" s="18" t="s">
        <v>206</v>
      </c>
      <c r="C343" s="19" t="s">
        <v>256</v>
      </c>
      <c r="D343" s="22" t="str">
        <f t="shared" si="8"/>
        <v>COMMENT ON COLUMN CCD_CRUISE_DVM_RULE_EVAL_V.SCI_CENTER_NAME IS 'Name of the given Science Center';</v>
      </c>
    </row>
    <row r="344" spans="1:4" x14ac:dyDescent="0.25">
      <c r="A344" s="18" t="s">
        <v>558</v>
      </c>
      <c r="B344" s="18" t="s">
        <v>207</v>
      </c>
      <c r="C344" s="19" t="s">
        <v>257</v>
      </c>
      <c r="D344" s="22" t="str">
        <f t="shared" si="8"/>
        <v>COMMENT ON COLUMN CCD_CRUISE_DVM_RULE_EVAL_V.SCI_CENTER_DESC IS 'Description for the given Science Center';</v>
      </c>
    </row>
    <row r="345" spans="1:4" x14ac:dyDescent="0.25">
      <c r="A345" s="18" t="s">
        <v>558</v>
      </c>
      <c r="B345" s="18" t="s">
        <v>208</v>
      </c>
      <c r="C345" s="19" t="s">
        <v>258</v>
      </c>
      <c r="D345" s="22" t="str">
        <f t="shared" si="8"/>
        <v>COMMENT ON COLUMN CCD_CRUISE_DVM_RULE_EVAL_V.STD_SVY_NAME_ID IS 'Primary key for the Standard Survey Name table';</v>
      </c>
    </row>
    <row r="346" spans="1:4" x14ac:dyDescent="0.25">
      <c r="A346" s="18" t="s">
        <v>558</v>
      </c>
      <c r="B346" s="18" t="s">
        <v>209</v>
      </c>
      <c r="C346" s="19" t="s">
        <v>259</v>
      </c>
      <c r="D346" s="22" t="str">
        <f t="shared" si="8"/>
        <v>COMMENT ON COLUMN CCD_CRUISE_DVM_RULE_EVAL_V.STD_SVY_NAME IS 'Name of the given Standard Survey Name';</v>
      </c>
    </row>
    <row r="347" spans="1:4" x14ac:dyDescent="0.25">
      <c r="A347" s="18" t="s">
        <v>558</v>
      </c>
      <c r="B347" s="18" t="s">
        <v>210</v>
      </c>
      <c r="C347" s="19" t="s">
        <v>260</v>
      </c>
      <c r="D347" s="22" t="str">
        <f t="shared" si="8"/>
        <v>COMMENT ON COLUMN CCD_CRUISE_DVM_RULE_EVAL_V.STD_SVY_DESC IS 'Description for the given Standard Survey Name';</v>
      </c>
    </row>
    <row r="348" spans="1:4" x14ac:dyDescent="0.25">
      <c r="A348" s="18" t="s">
        <v>558</v>
      </c>
      <c r="B348" s="18" t="s">
        <v>211</v>
      </c>
      <c r="C348" s="19" t="s">
        <v>261</v>
      </c>
      <c r="D348" s="22" t="str">
        <f t="shared" si="8"/>
        <v>COMMENT ON COLUMN CCD_CRUISE_DVM_RULE_EVAL_V.SVY_FREQ_ID IS 'Primary key for the Survey Frequency table';</v>
      </c>
    </row>
    <row r="349" spans="1:4" x14ac:dyDescent="0.25">
      <c r="A349" s="18" t="s">
        <v>558</v>
      </c>
      <c r="B349" s="18" t="s">
        <v>212</v>
      </c>
      <c r="C349" s="19" t="s">
        <v>262</v>
      </c>
      <c r="D349" s="22" t="str">
        <f t="shared" si="8"/>
        <v>COMMENT ON COLUMN CCD_CRUISE_DVM_RULE_EVAL_V.SVY_FREQ_NAME IS 'Name of the given Survey Frequency';</v>
      </c>
    </row>
    <row r="350" spans="1:4" x14ac:dyDescent="0.25">
      <c r="A350" s="18" t="s">
        <v>558</v>
      </c>
      <c r="B350" s="18" t="s">
        <v>213</v>
      </c>
      <c r="C350" s="19" t="s">
        <v>263</v>
      </c>
      <c r="D350" s="22" t="str">
        <f t="shared" si="8"/>
        <v>COMMENT ON COLUMN CCD_CRUISE_DVM_RULE_EVAL_V.SVY_FREQ_DESC IS 'Description for the given Survey Frequency';</v>
      </c>
    </row>
    <row r="351" spans="1:4" x14ac:dyDescent="0.25">
      <c r="A351" s="18" t="s">
        <v>558</v>
      </c>
      <c r="B351" s="18" t="s">
        <v>214</v>
      </c>
      <c r="C351" s="19" t="s">
        <v>264</v>
      </c>
      <c r="D351" s="22" t="str">
        <f t="shared" si="8"/>
        <v>COMMENT ON COLUMN CCD_CRUISE_DVM_RULE_EVAL_V.STD_SVY_NAME_OTH IS 'Field defines a Standard Survey Name that is not included in the Standard Survey Name table';</v>
      </c>
    </row>
    <row r="352" spans="1:4" x14ac:dyDescent="0.25">
      <c r="A352" s="18" t="s">
        <v>558</v>
      </c>
      <c r="B352" s="18" t="s">
        <v>215</v>
      </c>
      <c r="C352" s="19" t="s">
        <v>265</v>
      </c>
      <c r="D352" s="22" t="str">
        <f t="shared" si="8"/>
        <v>COMMENT ON COLUMN CCD_CRUISE_DVM_RULE_EVAL_V.STD_SVY_NAME_VAL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353" spans="1:4" s="13" customFormat="1" x14ac:dyDescent="0.25">
      <c r="A353" s="18" t="s">
        <v>558</v>
      </c>
      <c r="B353" s="18" t="s">
        <v>216</v>
      </c>
      <c r="C353" s="19" t="s">
        <v>266</v>
      </c>
      <c r="D353" s="22" t="str">
        <f t="shared" si="8"/>
        <v>COMMENT ON COLUMN CCD_CRUISE_DVM_RULE_EVAL_V.SVY_TYPE_ID IS 'Primary key for the Survey Type table';</v>
      </c>
    </row>
    <row r="354" spans="1:4" x14ac:dyDescent="0.25">
      <c r="A354" s="18" t="s">
        <v>558</v>
      </c>
      <c r="B354" s="18" t="s">
        <v>217</v>
      </c>
      <c r="C354" s="19" t="s">
        <v>267</v>
      </c>
      <c r="D354" s="22" t="str">
        <f t="shared" si="8"/>
        <v>COMMENT ON COLUMN CCD_CRUISE_DVM_RULE_EVAL_V.SVY_TYPE_NAME IS 'Name of the given Survey Type';</v>
      </c>
    </row>
    <row r="355" spans="1:4" x14ac:dyDescent="0.25">
      <c r="A355" s="18" t="s">
        <v>558</v>
      </c>
      <c r="B355" s="18" t="s">
        <v>218</v>
      </c>
      <c r="C355" s="19" t="s">
        <v>268</v>
      </c>
      <c r="D355" s="22" t="str">
        <f t="shared" si="8"/>
        <v>COMMENT ON COLUMN CCD_CRUISE_DVM_RULE_EVAL_V.SVY_TYPE_DESC IS 'Description for the given Survey Type';</v>
      </c>
    </row>
    <row r="356" spans="1:4" x14ac:dyDescent="0.25">
      <c r="A356" s="18" t="s">
        <v>558</v>
      </c>
      <c r="B356" s="18" t="s">
        <v>219</v>
      </c>
      <c r="C356" s="19" t="s">
        <v>269</v>
      </c>
      <c r="D356" s="22" t="str">
        <f t="shared" si="8"/>
        <v>COMMENT ON COLUMN CCD_CRUISE_DVM_RULE_EVAL_V.CRUISE_URL IS 'The Cruise URL (Referred to as "Survey URL" in FINSS System) for the given Cruise';</v>
      </c>
    </row>
    <row r="357" spans="1:4" s="13" customFormat="1" x14ac:dyDescent="0.25">
      <c r="A357" s="18" t="s">
        <v>558</v>
      </c>
      <c r="B357" s="18" t="s">
        <v>220</v>
      </c>
      <c r="C357" s="19" t="s">
        <v>270</v>
      </c>
      <c r="D357" s="22" t="str">
        <f t="shared" si="8"/>
        <v>COMMENT ON COLUMN CCD_CRUISE_DVM_RULE_EVAL_V.CRUISE_CONT_EMAIL IS 'The Cruise Contact Email (Referred to as "Survey Contact Email" in FINSS System) for the given Cruise';</v>
      </c>
    </row>
    <row r="358" spans="1:4" s="13" customFormat="1" x14ac:dyDescent="0.25">
      <c r="A358" s="18" t="s">
        <v>558</v>
      </c>
      <c r="B358" s="18" t="s">
        <v>413</v>
      </c>
      <c r="C358" s="19" t="s">
        <v>451</v>
      </c>
      <c r="D358" s="22" t="str">
        <f t="shared" si="8"/>
        <v>COMMENT ON COLUMN CCD_CRUISE_DVM_RULE_EVAL_V.PTA_ISS_ID IS 'Foreign key reference to the Issues (PTA) intersection table';</v>
      </c>
    </row>
    <row r="359" spans="1:4" s="13" customFormat="1" x14ac:dyDescent="0.25">
      <c r="A359" s="18" t="s">
        <v>558</v>
      </c>
      <c r="B359" s="18" t="s">
        <v>221</v>
      </c>
      <c r="C359" s="19" t="s">
        <v>271</v>
      </c>
      <c r="D359" s="22" t="str">
        <f t="shared" si="8"/>
        <v>COMMENT ON COLUMN CCD_CRUISE_DVM_RULE_EVAL_V.NUM_LEGS IS 'The number of cruise legs associated with the given cruise';</v>
      </c>
    </row>
    <row r="360" spans="1:4" x14ac:dyDescent="0.25">
      <c r="A360" s="18" t="s">
        <v>558</v>
      </c>
      <c r="B360" s="18" t="s">
        <v>222</v>
      </c>
      <c r="C360" s="19" t="s">
        <v>272</v>
      </c>
      <c r="D360" s="22" t="str">
        <f t="shared" si="8"/>
        <v>COMMENT ON COLUMN CCD_CRUISE_DVM_RULE_EVAL_V.CRUISE_START_DATE IS 'The start date in the corresponding time zone for the given cruise (based on the earliest associated cruise leg''s start date)';</v>
      </c>
    </row>
    <row r="361" spans="1:4" x14ac:dyDescent="0.25">
      <c r="A361" s="18" t="s">
        <v>558</v>
      </c>
      <c r="B361" s="18" t="s">
        <v>223</v>
      </c>
      <c r="C361" s="19" t="s">
        <v>273</v>
      </c>
      <c r="D361" s="22" t="str">
        <f t="shared" si="8"/>
        <v>COMMENT ON COLUMN CCD_CRUISE_DVM_RULE_EVAL_V.FORMAT_CRUISE_START_DATE IS 'The formatted start date in the corresponding time zone for the given cruise (based on the earliest associated cruise leg''s start date) in MM/DD/YYYY HH24:MI:SS format';</v>
      </c>
    </row>
    <row r="362" spans="1:4" x14ac:dyDescent="0.25">
      <c r="A362" s="18" t="s">
        <v>558</v>
      </c>
      <c r="B362" s="18" t="s">
        <v>224</v>
      </c>
      <c r="C362" s="19" t="s">
        <v>274</v>
      </c>
      <c r="D362" s="22" t="str">
        <f t="shared" si="8"/>
        <v>COMMENT ON COLUMN CCD_CRUISE_DVM_RULE_EVAL_V.CRUISE_END_DATE IS 'The end date in the corresponding time zone for the given cruise (based on the latest associated cruise leg''s end date)';</v>
      </c>
    </row>
    <row r="363" spans="1:4" x14ac:dyDescent="0.25">
      <c r="A363" s="18" t="s">
        <v>558</v>
      </c>
      <c r="B363" s="18" t="s">
        <v>225</v>
      </c>
      <c r="C363" s="19" t="s">
        <v>275</v>
      </c>
      <c r="D363" s="22" t="str">
        <f t="shared" si="8"/>
        <v>COMMENT ON COLUMN CCD_CRUISE_DVM_RULE_EVAL_V.FORMAT_CRUISE_END_DATE IS 'The formatted end date in the corresponding time zone for the given cruise (based on the latest associated cruise leg''s end date) in MM/DD/YYYY HH24:MI:SS format';</v>
      </c>
    </row>
    <row r="364" spans="1:4" x14ac:dyDescent="0.25">
      <c r="A364" s="18" t="s">
        <v>558</v>
      </c>
      <c r="B364" s="18" t="s">
        <v>226</v>
      </c>
      <c r="C364" s="19" t="s">
        <v>276</v>
      </c>
      <c r="D364" s="22" t="str">
        <f t="shared" si="8"/>
        <v>COMMENT ON COLUMN CCD_CRUISE_DVM_RULE_EVAL_V.CRUISE_DAS IS 'The total number of days at sea for each of the legs associated with the given cruise';</v>
      </c>
    </row>
    <row r="365" spans="1:4" x14ac:dyDescent="0.25">
      <c r="A365" s="18" t="s">
        <v>558</v>
      </c>
      <c r="B365" s="18" t="s">
        <v>414</v>
      </c>
      <c r="C365" s="19" t="s">
        <v>452</v>
      </c>
      <c r="D365" s="22" t="str">
        <f t="shared" si="8"/>
        <v>COMMENT ON COLUMN CCD_CRUISE_DVM_RULE_EVAL_V.CRUISE_LEN_DAYS IS 'The total number of days between the Cruise Start and End Dates for the given cruise';</v>
      </c>
    </row>
    <row r="366" spans="1:4" x14ac:dyDescent="0.25">
      <c r="A366" s="18" t="s">
        <v>558</v>
      </c>
      <c r="B366" s="18" t="s">
        <v>227</v>
      </c>
      <c r="C366" s="19" t="s">
        <v>277</v>
      </c>
      <c r="D366" s="22" t="str">
        <f t="shared" si="8"/>
        <v>COMMENT ON COLUMN CCD_CRUISE_DVM_RULE_EVAL_V.CRUISE_YEAR IS 'The calendar year for the given cruise (based on the earliest associated cruise leg''s start date)';</v>
      </c>
    </row>
    <row r="367" spans="1:4" x14ac:dyDescent="0.25">
      <c r="A367" s="18" t="s">
        <v>558</v>
      </c>
      <c r="B367" s="18" t="s">
        <v>228</v>
      </c>
      <c r="C367" s="19" t="s">
        <v>277</v>
      </c>
      <c r="D367" s="22" t="str">
        <f t="shared" si="8"/>
        <v>COMMENT ON COLUMN CCD_CRUISE_DVM_RULE_EVAL_V.CRUISE_FISC_YEAR IS 'The calendar year for the given cruise (based on the earliest associated cruise leg''s start date)';</v>
      </c>
    </row>
    <row r="368" spans="1:4" x14ac:dyDescent="0.25">
      <c r="A368" s="18" t="s">
        <v>558</v>
      </c>
      <c r="B368" s="18" t="s">
        <v>229</v>
      </c>
      <c r="C368" s="19" t="s">
        <v>278</v>
      </c>
      <c r="D368" s="22" t="str">
        <f t="shared" si="8"/>
        <v>COMMENT ON COLUMN CCD_CRUISE_DVM_RULE_EVAL_V.LEG_NAME_CD_LIST IS 'Comma-delimited list of leg names associated with the given cruise';</v>
      </c>
    </row>
    <row r="369" spans="1:4" x14ac:dyDescent="0.25">
      <c r="A369" s="18" t="s">
        <v>558</v>
      </c>
      <c r="B369" s="18" t="s">
        <v>230</v>
      </c>
      <c r="C369" s="19" t="s">
        <v>279</v>
      </c>
      <c r="D369" s="22" t="str">
        <f t="shared" si="8"/>
        <v>COMMENT ON COLUMN CCD_CRUISE_DVM_RULE_EVAL_V.LEG_NAME_SCD_LIST IS 'Semicolon-delimited list of leg names associated with the given cruise';</v>
      </c>
    </row>
    <row r="370" spans="1:4" x14ac:dyDescent="0.25">
      <c r="A370" s="18" t="s">
        <v>558</v>
      </c>
      <c r="B370" s="18" t="s">
        <v>231</v>
      </c>
      <c r="C370" s="19" t="s">
        <v>280</v>
      </c>
      <c r="D370" s="22" t="str">
        <f t="shared" si="8"/>
        <v>COMMENT ON COLUMN CCD_CRUISE_DVM_RULE_EVAL_V.LEG_NAME_RC_LIST IS 'Return carriage/new line delimited list of leg names associated with the given cruise';</v>
      </c>
    </row>
    <row r="371" spans="1:4" x14ac:dyDescent="0.25">
      <c r="A371" s="18" t="s">
        <v>558</v>
      </c>
      <c r="B371" s="18" t="s">
        <v>232</v>
      </c>
      <c r="C371" s="19" t="s">
        <v>281</v>
      </c>
      <c r="D371" s="22" t="str">
        <f t="shared" si="8"/>
        <v>COMMENT ON COLUMN CCD_CRUISE_DVM_RULE_EVAL_V.LEG_NAME_BR_LIST IS '&lt;BR&gt; tag (intended for web pages) delimited list of leg names associated with the given cruise';</v>
      </c>
    </row>
    <row r="372" spans="1:4" x14ac:dyDescent="0.25">
      <c r="A372" s="18" t="s">
        <v>558</v>
      </c>
      <c r="B372" s="18" t="s">
        <v>233</v>
      </c>
      <c r="C372" s="19" t="s">
        <v>554</v>
      </c>
      <c r="D372" s="22" t="str">
        <f t="shared" si="8"/>
        <v>COMMENT ON COLUMN CCD_CRUISE_DVM_RULE_EVAL_V.LEG_NAME_DATES_CD_LIST IS 'Comma-delimited list of leg names, the associated leg dates for the given cruise';</v>
      </c>
    </row>
    <row r="373" spans="1:4" x14ac:dyDescent="0.25">
      <c r="A373" s="18" t="s">
        <v>558</v>
      </c>
      <c r="B373" s="18" t="s">
        <v>234</v>
      </c>
      <c r="C373" s="19" t="s">
        <v>555</v>
      </c>
      <c r="D373" s="22" t="str">
        <f t="shared" si="8"/>
        <v>COMMENT ON COLUMN CCD_CRUISE_DVM_RULE_EVAL_V.LEG_NAME_DATES_SCD_LIST IS 'Semicolon-delimited list of leg names, the associated leg dates for the given cruise';</v>
      </c>
    </row>
    <row r="374" spans="1:4" x14ac:dyDescent="0.25">
      <c r="A374" s="18" t="s">
        <v>558</v>
      </c>
      <c r="B374" s="18" t="s">
        <v>235</v>
      </c>
      <c r="C374" s="19" t="s">
        <v>556</v>
      </c>
      <c r="D374" s="22" t="str">
        <f t="shared" si="8"/>
        <v>COMMENT ON COLUMN CCD_CRUISE_DVM_RULE_EVAL_V.LEG_NAME_DATES_RC_LIST IS 'Return carriage/new line delimited list of leg names, the associated leg dates for the given cruise';</v>
      </c>
    </row>
    <row r="375" spans="1:4" x14ac:dyDescent="0.25">
      <c r="A375" s="18" t="s">
        <v>558</v>
      </c>
      <c r="B375" s="18" t="s">
        <v>236</v>
      </c>
      <c r="C375" s="19" t="s">
        <v>557</v>
      </c>
      <c r="D375" s="22" t="str">
        <f t="shared" si="8"/>
        <v>COMMENT ON COLUMN CCD_CRUISE_DVM_RULE_EVAL_V.LEG_NAME_DATES_BR_LIST IS '&lt;BR&gt; tag (intended for web pages) delimited list of leg names, the associated leg dates for the given cruise';</v>
      </c>
    </row>
    <row r="376" spans="1:4" x14ac:dyDescent="0.25">
      <c r="A376" s="18" t="s">
        <v>558</v>
      </c>
      <c r="B376" s="18" t="s">
        <v>495</v>
      </c>
      <c r="C376" s="19" t="s">
        <v>282</v>
      </c>
      <c r="D376" s="22" t="str">
        <f t="shared" si="8"/>
        <v>COMMENT ON COLUMN CCD_CRUISE_DVM_RULE_EVAL_V.LEG_VESS_NAME_DATES_CD_LIST IS 'Comma-delimited list of leg names, the associated leg dates and vessel name associated with the given cruise';</v>
      </c>
    </row>
    <row r="377" spans="1:4" s="13" customFormat="1" x14ac:dyDescent="0.25">
      <c r="A377" s="18" t="s">
        <v>558</v>
      </c>
      <c r="B377" s="18" t="s">
        <v>496</v>
      </c>
      <c r="C377" s="19" t="s">
        <v>283</v>
      </c>
      <c r="D377" s="22" t="str">
        <f t="shared" si="8"/>
        <v>COMMENT ON COLUMN CCD_CRUISE_DVM_RULE_EVAL_V.LEG_VESS_NAME_DATES_SCD_LIST IS 'Semicolon-delimited list of leg names, the associated leg dates and vessel name associated with the given cruise';</v>
      </c>
    </row>
    <row r="378" spans="1:4" s="13" customFormat="1" x14ac:dyDescent="0.25">
      <c r="A378" s="18" t="s">
        <v>558</v>
      </c>
      <c r="B378" s="18" t="s">
        <v>497</v>
      </c>
      <c r="C378" s="19" t="s">
        <v>284</v>
      </c>
      <c r="D378" s="22" t="str">
        <f t="shared" si="8"/>
        <v>COMMENT ON COLUMN CCD_CRUISE_DVM_RULE_EVAL_V.LEG_VESS_NAME_DATES_RC_LIST IS 'Return carriage/new line delimited list of leg names, the associated leg dates and vessel name associated with the given cruise';</v>
      </c>
    </row>
    <row r="379" spans="1:4" s="13" customFormat="1" x14ac:dyDescent="0.25">
      <c r="A379" s="18" t="s">
        <v>558</v>
      </c>
      <c r="B379" s="18" t="s">
        <v>498</v>
      </c>
      <c r="C379" s="19" t="s">
        <v>285</v>
      </c>
      <c r="D379" s="22" t="str">
        <f t="shared" si="8"/>
        <v>COMMENT ON COLUMN CCD_CRUISE_DVM_RULE_EVAL_V.LEG_VESS_NAME_DATES_BR_LIST IS '&lt;BR&gt; tag (intended for web pages) delimited list of leg names, the associated leg dates and vessel name associated with the given cruise';</v>
      </c>
    </row>
    <row r="385" spans="1:4" x14ac:dyDescent="0.25">
      <c r="A385" s="19" t="s">
        <v>562</v>
      </c>
      <c r="B385" s="18" t="s">
        <v>203</v>
      </c>
      <c r="C385" s="19" t="s">
        <v>252</v>
      </c>
      <c r="D385" s="22" t="str">
        <f t="shared" ref="D385:D433" si="9">CONCATENATE("COMMENT ON COLUMN ",A385, ".", B385, " IS '", SUBSTITUTE(C385, "'", "''"), "';")</f>
        <v>COMMENT ON COLUMN CCD_CRUISE_DVM_EVAL_V.CRUISE_ID IS 'Primary key for the CCD_CRUISES table';</v>
      </c>
    </row>
    <row r="386" spans="1:4" x14ac:dyDescent="0.25">
      <c r="A386" s="19" t="s">
        <v>562</v>
      </c>
      <c r="B386" s="18" t="s">
        <v>204</v>
      </c>
      <c r="C386" s="19" t="s">
        <v>253</v>
      </c>
      <c r="D386" s="22" t="str">
        <f t="shared" si="9"/>
        <v>COMMENT ON COLUMN CCD_CRUISE_DVM_EVAL_V.CRUISE_NAME IS 'The name of the given cruise designated by NOAA (e.g. SE-15-01)';</v>
      </c>
    </row>
    <row r="387" spans="1:4" x14ac:dyDescent="0.25">
      <c r="A387" s="19" t="s">
        <v>562</v>
      </c>
      <c r="B387" s="18" t="s">
        <v>205</v>
      </c>
      <c r="C387" s="19" t="s">
        <v>254</v>
      </c>
      <c r="D387" s="22" t="str">
        <f t="shared" si="9"/>
        <v>COMMENT ON COLUMN CCD_CRUISE_DVM_EVAL_V.CRUISE_NOTES IS 'Any notes for the given research cruise';</v>
      </c>
    </row>
    <row r="388" spans="1:4" x14ac:dyDescent="0.25">
      <c r="A388" s="19" t="s">
        <v>562</v>
      </c>
      <c r="B388" s="18" t="s">
        <v>408</v>
      </c>
      <c r="C388" s="19" t="s">
        <v>445</v>
      </c>
      <c r="D388" s="22" t="str">
        <f t="shared" si="9"/>
        <v>COMMENT ON COLUMN CCD_CRUISE_DVM_EVAL_V.CRUISE_DESC IS 'Description for the given research cruise';</v>
      </c>
    </row>
    <row r="389" spans="1:4" x14ac:dyDescent="0.25">
      <c r="A389" s="19" t="s">
        <v>562</v>
      </c>
      <c r="B389" s="18" t="s">
        <v>409</v>
      </c>
      <c r="C389" s="19" t="s">
        <v>446</v>
      </c>
      <c r="D389" s="22" t="str">
        <f t="shared" si="9"/>
        <v>COMMENT ON COLUMN CCD_CRUISE_DVM_EVAL_V.OBJ_BASED_METRICS IS 'Objective Based Metrics for the given research cruise';</v>
      </c>
    </row>
    <row r="390" spans="1:4" x14ac:dyDescent="0.25">
      <c r="A390" s="19" t="s">
        <v>562</v>
      </c>
      <c r="B390" s="18" t="s">
        <v>117</v>
      </c>
      <c r="C390" s="19" t="s">
        <v>447</v>
      </c>
      <c r="D390" s="22" t="str">
        <f t="shared" si="9"/>
        <v>COMMENT ON COLUMN CCD_CRUISE_DVM_EVAL_V.SCI_CENTER_DIV_ID IS 'Primary key for the Science Center Division table';</v>
      </c>
    </row>
    <row r="391" spans="1:4" x14ac:dyDescent="0.25">
      <c r="A391" s="19" t="s">
        <v>562</v>
      </c>
      <c r="B391" s="18" t="s">
        <v>410</v>
      </c>
      <c r="C391" s="19" t="s">
        <v>448</v>
      </c>
      <c r="D391" s="22" t="str">
        <f t="shared" si="9"/>
        <v>COMMENT ON COLUMN CCD_CRUISE_DVM_EVAL_V.SCI_CENTER_DIV_CODE IS 'Abbreviated code for the given Science Center Division';</v>
      </c>
    </row>
    <row r="392" spans="1:4" x14ac:dyDescent="0.25">
      <c r="A392" s="19" t="s">
        <v>562</v>
      </c>
      <c r="B392" s="18" t="s">
        <v>411</v>
      </c>
      <c r="C392" s="19" t="s">
        <v>449</v>
      </c>
      <c r="D392" s="22" t="str">
        <f t="shared" si="9"/>
        <v>COMMENT ON COLUMN CCD_CRUISE_DVM_EVAL_V.SCI_CENTER_DIV_NAME IS 'Name of the given Science Center Division';</v>
      </c>
    </row>
    <row r="393" spans="1:4" x14ac:dyDescent="0.25">
      <c r="A393" s="19" t="s">
        <v>562</v>
      </c>
      <c r="B393" s="18" t="s">
        <v>412</v>
      </c>
      <c r="C393" s="19" t="s">
        <v>450</v>
      </c>
      <c r="D393" s="22" t="str">
        <f t="shared" si="9"/>
        <v>COMMENT ON COLUMN CCD_CRUISE_DVM_EVAL_V.SCI_CENTER_DIV_DESC IS 'Description for the given Science Center Division';</v>
      </c>
    </row>
    <row r="394" spans="1:4" x14ac:dyDescent="0.25">
      <c r="A394" s="19" t="s">
        <v>562</v>
      </c>
      <c r="B394" s="18" t="s">
        <v>106</v>
      </c>
      <c r="C394" s="19" t="s">
        <v>255</v>
      </c>
      <c r="D394" s="22" t="str">
        <f t="shared" si="9"/>
        <v>COMMENT ON COLUMN CCD_CRUISE_DVM_EVAL_V.SCI_CENTER_ID IS 'Primary key for the Science Center table';</v>
      </c>
    </row>
    <row r="395" spans="1:4" x14ac:dyDescent="0.25">
      <c r="A395" s="19" t="s">
        <v>562</v>
      </c>
      <c r="B395" s="18" t="s">
        <v>206</v>
      </c>
      <c r="C395" s="19" t="s">
        <v>256</v>
      </c>
      <c r="D395" s="22" t="str">
        <f t="shared" si="9"/>
        <v>COMMENT ON COLUMN CCD_CRUISE_DVM_EVAL_V.SCI_CENTER_NAME IS 'Name of the given Science Center';</v>
      </c>
    </row>
    <row r="396" spans="1:4" x14ac:dyDescent="0.25">
      <c r="A396" s="19" t="s">
        <v>562</v>
      </c>
      <c r="B396" s="18" t="s">
        <v>207</v>
      </c>
      <c r="C396" s="19" t="s">
        <v>257</v>
      </c>
      <c r="D396" s="22" t="str">
        <f t="shared" si="9"/>
        <v>COMMENT ON COLUMN CCD_CRUISE_DVM_EVAL_V.SCI_CENTER_DESC IS 'Description for the given Science Center';</v>
      </c>
    </row>
    <row r="397" spans="1:4" x14ac:dyDescent="0.25">
      <c r="A397" s="19" t="s">
        <v>562</v>
      </c>
      <c r="B397" s="18" t="s">
        <v>208</v>
      </c>
      <c r="C397" s="19" t="s">
        <v>258</v>
      </c>
      <c r="D397" s="22" t="str">
        <f t="shared" si="9"/>
        <v>COMMENT ON COLUMN CCD_CRUISE_DVM_EVAL_V.STD_SVY_NAME_ID IS 'Primary key for the Standard Survey Name table';</v>
      </c>
    </row>
    <row r="398" spans="1:4" s="13" customFormat="1" x14ac:dyDescent="0.25">
      <c r="A398" s="19" t="s">
        <v>562</v>
      </c>
      <c r="B398" s="18" t="s">
        <v>209</v>
      </c>
      <c r="C398" s="19" t="s">
        <v>259</v>
      </c>
      <c r="D398" s="22" t="str">
        <f t="shared" si="9"/>
        <v>COMMENT ON COLUMN CCD_CRUISE_DVM_EVAL_V.STD_SVY_NAME IS 'Name of the given Standard Survey Name';</v>
      </c>
    </row>
    <row r="399" spans="1:4" s="13" customFormat="1" x14ac:dyDescent="0.25">
      <c r="A399" s="19" t="s">
        <v>562</v>
      </c>
      <c r="B399" s="18" t="s">
        <v>210</v>
      </c>
      <c r="C399" s="19" t="s">
        <v>260</v>
      </c>
      <c r="D399" s="22" t="str">
        <f t="shared" si="9"/>
        <v>COMMENT ON COLUMN CCD_CRUISE_DVM_EVAL_V.STD_SVY_DESC IS 'Description for the given Standard Survey Name';</v>
      </c>
    </row>
    <row r="400" spans="1:4" s="13" customFormat="1" x14ac:dyDescent="0.25">
      <c r="A400" s="19" t="s">
        <v>562</v>
      </c>
      <c r="B400" s="18" t="s">
        <v>211</v>
      </c>
      <c r="C400" s="19" t="s">
        <v>261</v>
      </c>
      <c r="D400" s="22" t="str">
        <f t="shared" si="9"/>
        <v>COMMENT ON COLUMN CCD_CRUISE_DVM_EVAL_V.SVY_FREQ_ID IS 'Primary key for the Survey Frequency table';</v>
      </c>
    </row>
    <row r="401" spans="1:4" x14ac:dyDescent="0.25">
      <c r="A401" s="19" t="s">
        <v>562</v>
      </c>
      <c r="B401" s="18" t="s">
        <v>212</v>
      </c>
      <c r="C401" s="19" t="s">
        <v>262</v>
      </c>
      <c r="D401" s="22" t="str">
        <f t="shared" si="9"/>
        <v>COMMENT ON COLUMN CCD_CRUISE_DVM_EVAL_V.SVY_FREQ_NAME IS 'Name of the given Survey Frequency';</v>
      </c>
    </row>
    <row r="402" spans="1:4" x14ac:dyDescent="0.25">
      <c r="A402" s="19" t="s">
        <v>562</v>
      </c>
      <c r="B402" s="18" t="s">
        <v>213</v>
      </c>
      <c r="C402" s="19" t="s">
        <v>263</v>
      </c>
      <c r="D402" s="22" t="str">
        <f t="shared" si="9"/>
        <v>COMMENT ON COLUMN CCD_CRUISE_DVM_EVAL_V.SVY_FREQ_DESC IS 'Description for the given Survey Frequency';</v>
      </c>
    </row>
    <row r="403" spans="1:4" x14ac:dyDescent="0.25">
      <c r="A403" s="19" t="s">
        <v>562</v>
      </c>
      <c r="B403" s="18" t="s">
        <v>214</v>
      </c>
      <c r="C403" s="19" t="s">
        <v>264</v>
      </c>
      <c r="D403" s="22" t="str">
        <f t="shared" si="9"/>
        <v>COMMENT ON COLUMN CCD_CRUISE_DVM_EVAL_V.STD_SVY_NAME_OTH IS 'Field defines a Standard Survey Name that is not included in the Standard Survey Name table';</v>
      </c>
    </row>
    <row r="404" spans="1:4" x14ac:dyDescent="0.25">
      <c r="A404" s="19" t="s">
        <v>562</v>
      </c>
      <c r="B404" s="18" t="s">
        <v>215</v>
      </c>
      <c r="C404" s="19" t="s">
        <v>566</v>
      </c>
      <c r="D404" s="22" t="str">
        <f t="shared" si="9"/>
        <v>COMMENT ON COLUMN CCD_CRUISE_DVM_EVAL_V.STD_SVY_NAME_VAL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405" spans="1:4" x14ac:dyDescent="0.25">
      <c r="A405" s="19" t="s">
        <v>562</v>
      </c>
      <c r="B405" s="18" t="s">
        <v>216</v>
      </c>
      <c r="C405" s="19" t="s">
        <v>266</v>
      </c>
      <c r="D405" s="22" t="str">
        <f t="shared" si="9"/>
        <v>COMMENT ON COLUMN CCD_CRUISE_DVM_EVAL_V.SVY_TYPE_ID IS 'Primary key for the Survey Type table';</v>
      </c>
    </row>
    <row r="406" spans="1:4" x14ac:dyDescent="0.25">
      <c r="A406" s="19" t="s">
        <v>562</v>
      </c>
      <c r="B406" s="18" t="s">
        <v>217</v>
      </c>
      <c r="C406" s="19" t="s">
        <v>267</v>
      </c>
      <c r="D406" s="22" t="str">
        <f t="shared" si="9"/>
        <v>COMMENT ON COLUMN CCD_CRUISE_DVM_EVAL_V.SVY_TYPE_NAME IS 'Name of the given Survey Type';</v>
      </c>
    </row>
    <row r="407" spans="1:4" s="13" customFormat="1" x14ac:dyDescent="0.25">
      <c r="A407" s="19" t="s">
        <v>562</v>
      </c>
      <c r="B407" s="18" t="s">
        <v>218</v>
      </c>
      <c r="C407" s="19" t="s">
        <v>268</v>
      </c>
      <c r="D407" s="22" t="str">
        <f t="shared" si="9"/>
        <v>COMMENT ON COLUMN CCD_CRUISE_DVM_EVAL_V.SVY_TYPE_DESC IS 'Description for the given Survey Type';</v>
      </c>
    </row>
    <row r="408" spans="1:4" s="13" customFormat="1" x14ac:dyDescent="0.25">
      <c r="A408" s="19" t="s">
        <v>562</v>
      </c>
      <c r="B408" s="18" t="s">
        <v>219</v>
      </c>
      <c r="C408" s="19" t="s">
        <v>269</v>
      </c>
      <c r="D408" s="22" t="str">
        <f t="shared" si="9"/>
        <v>COMMENT ON COLUMN CCD_CRUISE_DVM_EVAL_V.CRUISE_URL IS 'The Cruise URL (Referred to as "Survey URL" in FINSS System) for the given Cruise';</v>
      </c>
    </row>
    <row r="409" spans="1:4" s="12" customFormat="1" x14ac:dyDescent="0.25">
      <c r="A409" s="19" t="s">
        <v>562</v>
      </c>
      <c r="B409" s="18" t="s">
        <v>220</v>
      </c>
      <c r="C409" s="19" t="s">
        <v>270</v>
      </c>
      <c r="D409" s="22" t="str">
        <f t="shared" si="9"/>
        <v>COMMENT ON COLUMN CCD_CRUISE_DVM_EVAL_V.CRUISE_CONT_EMAIL IS 'The Cruise Contact Email (Referred to as "Survey Contact Email" in FINSS System) for the given Cruise';</v>
      </c>
    </row>
    <row r="410" spans="1:4" x14ac:dyDescent="0.25">
      <c r="A410" s="19" t="s">
        <v>562</v>
      </c>
      <c r="B410" s="18" t="s">
        <v>221</v>
      </c>
      <c r="C410" s="19" t="s">
        <v>271</v>
      </c>
      <c r="D410" s="22" t="str">
        <f t="shared" si="9"/>
        <v>COMMENT ON COLUMN CCD_CRUISE_DVM_EVAL_V.NUM_LEGS IS 'The number of cruise legs associated with the given cruise';</v>
      </c>
    </row>
    <row r="411" spans="1:4" x14ac:dyDescent="0.25">
      <c r="A411" s="19" t="s">
        <v>562</v>
      </c>
      <c r="B411" s="18" t="s">
        <v>222</v>
      </c>
      <c r="C411" s="19" t="s">
        <v>272</v>
      </c>
      <c r="D411" s="22" t="str">
        <f t="shared" si="9"/>
        <v>COMMENT ON COLUMN CCD_CRUISE_DVM_EVAL_V.CRUISE_START_DATE IS 'The start date in the corresponding time zone for the given cruise (based on the earliest associated cruise leg''s start date)';</v>
      </c>
    </row>
    <row r="412" spans="1:4" x14ac:dyDescent="0.25">
      <c r="A412" s="19" t="s">
        <v>562</v>
      </c>
      <c r="B412" s="18" t="s">
        <v>223</v>
      </c>
      <c r="C412" s="19" t="s">
        <v>273</v>
      </c>
      <c r="D412" s="22" t="str">
        <f t="shared" si="9"/>
        <v>COMMENT ON COLUMN CCD_CRUISE_DVM_EVAL_V.FORMAT_CRUISE_START_DATE IS 'The formatted start date in the corresponding time zone for the given cruise (based on the earliest associated cruise leg''s start date) in MM/DD/YYYY HH24:MI:SS format';</v>
      </c>
    </row>
    <row r="413" spans="1:4" x14ac:dyDescent="0.25">
      <c r="A413" s="19" t="s">
        <v>562</v>
      </c>
      <c r="B413" s="18" t="s">
        <v>224</v>
      </c>
      <c r="C413" s="19" t="s">
        <v>274</v>
      </c>
      <c r="D413" s="22" t="str">
        <f t="shared" si="9"/>
        <v>COMMENT ON COLUMN CCD_CRUISE_DVM_EVAL_V.CRUISE_END_DATE IS 'The end date in the corresponding time zone for the given cruise (based on the latest associated cruise leg''s end date)';</v>
      </c>
    </row>
    <row r="414" spans="1:4" x14ac:dyDescent="0.25">
      <c r="A414" s="19" t="s">
        <v>562</v>
      </c>
      <c r="B414" s="18" t="s">
        <v>225</v>
      </c>
      <c r="C414" s="19" t="s">
        <v>275</v>
      </c>
      <c r="D414" s="22" t="str">
        <f t="shared" si="9"/>
        <v>COMMENT ON COLUMN CCD_CRUISE_DVM_EVAL_V.FORMAT_CRUISE_END_DATE IS 'The formatted end date in the corresponding time zone for the given cruise (based on the latest associated cruise leg''s end date) in MM/DD/YYYY HH24:MI:SS format';</v>
      </c>
    </row>
    <row r="415" spans="1:4" x14ac:dyDescent="0.25">
      <c r="A415" s="19" t="s">
        <v>562</v>
      </c>
      <c r="B415" s="18" t="s">
        <v>226</v>
      </c>
      <c r="C415" s="19" t="s">
        <v>276</v>
      </c>
      <c r="D415" s="22" t="str">
        <f t="shared" si="9"/>
        <v>COMMENT ON COLUMN CCD_CRUISE_DVM_EVAL_V.CRUISE_DAS IS 'The total number of days at sea for each of the legs associated with the given cruise';</v>
      </c>
    </row>
    <row r="416" spans="1:4" x14ac:dyDescent="0.25">
      <c r="A416" s="19" t="s">
        <v>562</v>
      </c>
      <c r="B416" s="18" t="s">
        <v>414</v>
      </c>
      <c r="C416" s="19" t="s">
        <v>452</v>
      </c>
      <c r="D416" s="22" t="str">
        <f t="shared" si="9"/>
        <v>COMMENT ON COLUMN CCD_CRUISE_DVM_EVAL_V.CRUISE_LEN_DAYS IS 'The total number of days between the Cruise Start and End Dates for the given cruise';</v>
      </c>
    </row>
    <row r="417" spans="1:4" x14ac:dyDescent="0.25">
      <c r="A417" s="19" t="s">
        <v>562</v>
      </c>
      <c r="B417" s="18" t="s">
        <v>227</v>
      </c>
      <c r="C417" s="19" t="s">
        <v>277</v>
      </c>
      <c r="D417" s="22" t="str">
        <f t="shared" si="9"/>
        <v>COMMENT ON COLUMN CCD_CRUISE_DVM_EVAL_V.CRUISE_YEAR IS 'The calendar year for the given cruise (based on the earliest associated cruise leg''s start date)';</v>
      </c>
    </row>
    <row r="418" spans="1:4" x14ac:dyDescent="0.25">
      <c r="A418" s="19" t="s">
        <v>562</v>
      </c>
      <c r="B418" s="18" t="s">
        <v>228</v>
      </c>
      <c r="C418" s="19" t="s">
        <v>277</v>
      </c>
      <c r="D418" s="22" t="str">
        <f t="shared" si="9"/>
        <v>COMMENT ON COLUMN CCD_CRUISE_DVM_EVAL_V.CRUISE_FISC_YEAR IS 'The calendar year for the given cruise (based on the earliest associated cruise leg''s start date)';</v>
      </c>
    </row>
    <row r="419" spans="1:4" x14ac:dyDescent="0.25">
      <c r="A419" s="19" t="s">
        <v>562</v>
      </c>
      <c r="B419" s="18" t="s">
        <v>229</v>
      </c>
      <c r="C419" s="19" t="s">
        <v>278</v>
      </c>
      <c r="D419" s="22" t="str">
        <f t="shared" si="9"/>
        <v>COMMENT ON COLUMN CCD_CRUISE_DVM_EVAL_V.LEG_NAME_CD_LIST IS 'Comma-delimited list of leg names associated with the given cruise';</v>
      </c>
    </row>
    <row r="420" spans="1:4" x14ac:dyDescent="0.25">
      <c r="A420" s="19" t="s">
        <v>562</v>
      </c>
      <c r="B420" s="18" t="s">
        <v>230</v>
      </c>
      <c r="C420" s="19" t="s">
        <v>279</v>
      </c>
      <c r="D420" s="22" t="str">
        <f t="shared" si="9"/>
        <v>COMMENT ON COLUMN CCD_CRUISE_DVM_EVAL_V.LEG_NAME_SCD_LIST IS 'Semicolon-delimited list of leg names associated with the given cruise';</v>
      </c>
    </row>
    <row r="421" spans="1:4" x14ac:dyDescent="0.25">
      <c r="A421" s="19" t="s">
        <v>562</v>
      </c>
      <c r="B421" s="18" t="s">
        <v>231</v>
      </c>
      <c r="C421" s="19" t="s">
        <v>280</v>
      </c>
      <c r="D421" s="22" t="str">
        <f t="shared" si="9"/>
        <v>COMMENT ON COLUMN CCD_CRUISE_DVM_EVAL_V.LEG_NAME_RC_LIST IS 'Return carriage/new line delimited list of leg names associated with the given cruise';</v>
      </c>
    </row>
    <row r="422" spans="1:4" x14ac:dyDescent="0.25">
      <c r="A422" s="19" t="s">
        <v>562</v>
      </c>
      <c r="B422" s="18" t="s">
        <v>232</v>
      </c>
      <c r="C422" s="19" t="s">
        <v>281</v>
      </c>
      <c r="D422" s="22" t="str">
        <f t="shared" si="9"/>
        <v>COMMENT ON COLUMN CCD_CRUISE_DVM_EVAL_V.LEG_NAME_BR_LIST IS '&lt;BR&gt; tag (intended for web pages) delimited list of leg names associated with the given cruise';</v>
      </c>
    </row>
    <row r="423" spans="1:4" x14ac:dyDescent="0.25">
      <c r="A423" s="19" t="s">
        <v>562</v>
      </c>
      <c r="B423" s="18" t="s">
        <v>233</v>
      </c>
      <c r="C423" s="19" t="s">
        <v>554</v>
      </c>
      <c r="D423" s="22" t="str">
        <f t="shared" si="9"/>
        <v>COMMENT ON COLUMN CCD_CRUISE_DVM_EVAL_V.LEG_NAME_DATES_CD_LIST IS 'Comma-delimited list of leg names, the associated leg dates for the given cruise';</v>
      </c>
    </row>
    <row r="424" spans="1:4" x14ac:dyDescent="0.25">
      <c r="A424" s="19" t="s">
        <v>562</v>
      </c>
      <c r="B424" s="18" t="s">
        <v>234</v>
      </c>
      <c r="C424" s="19" t="s">
        <v>555</v>
      </c>
      <c r="D424" s="22" t="str">
        <f t="shared" si="9"/>
        <v>COMMENT ON COLUMN CCD_CRUISE_DVM_EVAL_V.LEG_NAME_DATES_SCD_LIST IS 'Semicolon-delimited list of leg names, the associated leg dates for the given cruise';</v>
      </c>
    </row>
    <row r="425" spans="1:4" x14ac:dyDescent="0.25">
      <c r="A425" s="19" t="s">
        <v>562</v>
      </c>
      <c r="B425" s="18" t="s">
        <v>235</v>
      </c>
      <c r="C425" s="19" t="s">
        <v>556</v>
      </c>
      <c r="D425" s="22" t="str">
        <f t="shared" si="9"/>
        <v>COMMENT ON COLUMN CCD_CRUISE_DVM_EVAL_V.LEG_NAME_DATES_RC_LIST IS 'Return carriage/new line delimited list of leg names, the associated leg dates for the given cruise';</v>
      </c>
    </row>
    <row r="426" spans="1:4" x14ac:dyDescent="0.25">
      <c r="A426" s="19" t="s">
        <v>562</v>
      </c>
      <c r="B426" s="18" t="s">
        <v>236</v>
      </c>
      <c r="C426" s="19" t="s">
        <v>557</v>
      </c>
      <c r="D426" s="22" t="str">
        <f t="shared" si="9"/>
        <v>COMMENT ON COLUMN CCD_CRUISE_DVM_EVAL_V.LEG_NAME_DATES_BR_LIST IS '&lt;BR&gt; tag (intended for web pages) delimited list of leg names, the associated leg dates for the given cruise';</v>
      </c>
    </row>
    <row r="427" spans="1:4" x14ac:dyDescent="0.25">
      <c r="A427" s="19" t="s">
        <v>562</v>
      </c>
      <c r="B427" s="18" t="s">
        <v>495</v>
      </c>
      <c r="C427" s="19" t="s">
        <v>282</v>
      </c>
      <c r="D427" s="22" t="str">
        <f t="shared" si="9"/>
        <v>COMMENT ON COLUMN CCD_CRUISE_DVM_EVAL_V.LEG_VESS_NAME_DATES_CD_LIST IS 'Comma-delimited list of leg names, the associated leg dates and vessel name associated with the given cruise';</v>
      </c>
    </row>
    <row r="428" spans="1:4" x14ac:dyDescent="0.25">
      <c r="A428" s="19" t="s">
        <v>562</v>
      </c>
      <c r="B428" s="18" t="s">
        <v>496</v>
      </c>
      <c r="C428" s="19" t="s">
        <v>283</v>
      </c>
      <c r="D428" s="22" t="str">
        <f t="shared" si="9"/>
        <v>COMMENT ON COLUMN CCD_CRUISE_DVM_EVAL_V.LEG_VESS_NAME_DATES_SCD_LIST IS 'Semicolon-delimited list of leg names, the associated leg dates and vessel name associated with the given cruise';</v>
      </c>
    </row>
    <row r="429" spans="1:4" x14ac:dyDescent="0.25">
      <c r="A429" s="19" t="s">
        <v>562</v>
      </c>
      <c r="B429" s="18" t="s">
        <v>497</v>
      </c>
      <c r="C429" s="19" t="s">
        <v>284</v>
      </c>
      <c r="D429" s="22" t="str">
        <f t="shared" si="9"/>
        <v>COMMENT ON COLUMN CCD_CRUISE_DVM_EVAL_V.LEG_VESS_NAME_DATES_RC_LIST IS 'Return carriage/new line delimited list of leg names, the associated leg dates and vessel name associated with the given cruise';</v>
      </c>
    </row>
    <row r="430" spans="1:4" x14ac:dyDescent="0.25">
      <c r="A430" s="19" t="s">
        <v>562</v>
      </c>
      <c r="B430" s="18" t="s">
        <v>498</v>
      </c>
      <c r="C430" s="19" t="s">
        <v>285</v>
      </c>
      <c r="D430" s="22" t="str">
        <f t="shared" si="9"/>
        <v>COMMENT ON COLUMN CCD_CRUISE_DVM_EVAL_V.LEG_VESS_NAME_DATES_BR_LIST IS '&lt;BR&gt; tag (intended for web pages) delimited list of leg names, the associated leg dates and vessel name associated with the given cruise';</v>
      </c>
    </row>
    <row r="431" spans="1:4" x14ac:dyDescent="0.25">
      <c r="A431" s="19" t="s">
        <v>562</v>
      </c>
      <c r="B431" s="19" t="s">
        <v>559</v>
      </c>
      <c r="C431" s="19" t="s">
        <v>563</v>
      </c>
      <c r="D431" s="22" t="str">
        <f t="shared" si="9"/>
        <v>COMMENT ON COLUMN CCD_CRUISE_DVM_EVAL_V.DATA_STREAM_DESC IS 'The description for the given data stream';</v>
      </c>
    </row>
    <row r="432" spans="1:4" x14ac:dyDescent="0.25">
      <c r="A432" s="19" t="s">
        <v>562</v>
      </c>
      <c r="B432" s="19" t="s">
        <v>560</v>
      </c>
      <c r="C432" s="19" t="s">
        <v>564</v>
      </c>
      <c r="D432" s="22" t="str">
        <f t="shared" si="9"/>
        <v>COMMENT ON COLUMN CCD_CRUISE_DVM_EVAL_V.DATA_STREAM_ID IS 'Primary Key for the SPT_DATA_STREAMS table';</v>
      </c>
    </row>
    <row r="433" spans="1:4" x14ac:dyDescent="0.25">
      <c r="A433" s="19" t="s">
        <v>562</v>
      </c>
      <c r="B433" s="19" t="s">
        <v>561</v>
      </c>
      <c r="C433" s="19" t="s">
        <v>565</v>
      </c>
      <c r="D433" s="22" t="str">
        <f t="shared" si="9"/>
        <v>COMMENT ON COLUMN CCD_CRUISE_DVM_EVAL_V.EVAL_DATE IS 'The date/time the given parent record was evaluated using the DVM for the associated data stream';</v>
      </c>
    </row>
    <row r="434" spans="1:4" s="13" customFormat="1" x14ac:dyDescent="0.25">
      <c r="A434" s="19"/>
      <c r="B434" s="19"/>
      <c r="C434" s="19"/>
      <c r="D434" s="22"/>
    </row>
    <row r="435" spans="1:4" s="13" customFormat="1" x14ac:dyDescent="0.25">
      <c r="A435" s="19"/>
      <c r="B435" s="19"/>
      <c r="C435" s="19"/>
      <c r="D435" s="22"/>
    </row>
    <row r="436" spans="1:4" s="13" customFormat="1" x14ac:dyDescent="0.25">
      <c r="A436" s="19"/>
      <c r="B436" s="19"/>
      <c r="C436" s="19"/>
      <c r="D436" s="22"/>
    </row>
    <row r="458" spans="1:4" s="6" customFormat="1" x14ac:dyDescent="0.25">
      <c r="A458" s="19"/>
      <c r="B458" s="19"/>
      <c r="C458" s="19"/>
      <c r="D458" s="22"/>
    </row>
    <row r="463" spans="1:4" s="13" customFormat="1" x14ac:dyDescent="0.25">
      <c r="A463" s="19"/>
      <c r="B463" s="19"/>
      <c r="C463" s="19"/>
      <c r="D463" s="22"/>
    </row>
    <row r="464" spans="1:4" s="13" customFormat="1" x14ac:dyDescent="0.25">
      <c r="A464" s="19"/>
      <c r="B464" s="19"/>
      <c r="C464" s="19"/>
      <c r="D464" s="22"/>
    </row>
    <row r="465" spans="1:4" s="13" customFormat="1" x14ac:dyDescent="0.25">
      <c r="A465" s="19"/>
      <c r="B465" s="19"/>
      <c r="C465" s="19"/>
      <c r="D465" s="22"/>
    </row>
    <row r="472" spans="1:4" s="13" customFormat="1" x14ac:dyDescent="0.25">
      <c r="A472" s="19"/>
      <c r="B472" s="19"/>
      <c r="C472" s="19"/>
      <c r="D472" s="22"/>
    </row>
    <row r="473" spans="1:4" s="13" customFormat="1" x14ac:dyDescent="0.25">
      <c r="A473" s="19"/>
      <c r="B473" s="19"/>
      <c r="C473" s="19"/>
      <c r="D473" s="22"/>
    </row>
    <row r="474" spans="1:4" s="12" customFormat="1" x14ac:dyDescent="0.25">
      <c r="A474" s="19"/>
      <c r="B474" s="19"/>
      <c r="C474" s="19"/>
      <c r="D474" s="22"/>
    </row>
    <row r="509" spans="1:4" s="13" customFormat="1" x14ac:dyDescent="0.25">
      <c r="A509" s="19"/>
      <c r="B509" s="19"/>
      <c r="C509" s="19"/>
      <c r="D509" s="22"/>
    </row>
    <row r="510" spans="1:4" s="13" customFormat="1" x14ac:dyDescent="0.25">
      <c r="A510" s="19"/>
      <c r="B510" s="19"/>
      <c r="C510" s="19"/>
      <c r="D510" s="22"/>
    </row>
    <row r="511" spans="1:4" s="12" customFormat="1" x14ac:dyDescent="0.25">
      <c r="A511" s="19"/>
      <c r="B511" s="19"/>
      <c r="C511" s="19"/>
      <c r="D511" s="22"/>
    </row>
    <row r="547" spans="1:4" s="13" customFormat="1" x14ac:dyDescent="0.25">
      <c r="A547" s="19"/>
      <c r="B547" s="19"/>
      <c r="C547" s="19"/>
      <c r="D547" s="22"/>
    </row>
    <row r="548" spans="1:4" s="13" customFormat="1" x14ac:dyDescent="0.25">
      <c r="A548" s="19"/>
      <c r="B548" s="19"/>
      <c r="C548" s="19"/>
      <c r="D548"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9" spans="1:4" s="12" customFormat="1" x14ac:dyDescent="0.25">
      <c r="A559" s="19"/>
      <c r="B559" s="19"/>
      <c r="C559" s="19"/>
      <c r="D559" s="22"/>
    </row>
    <row r="560" spans="1:4" s="12" customFormat="1" x14ac:dyDescent="0.25">
      <c r="A560" s="19"/>
      <c r="B560" s="19"/>
      <c r="C560" s="19"/>
      <c r="D560" s="22"/>
    </row>
    <row r="561" spans="1:4" s="12" customFormat="1" x14ac:dyDescent="0.25">
      <c r="A561" s="19"/>
      <c r="B561" s="19"/>
      <c r="C561" s="19"/>
      <c r="D561" s="22"/>
    </row>
    <row r="562" spans="1:4" s="12" customFormat="1" x14ac:dyDescent="0.25">
      <c r="A562" s="19"/>
      <c r="B562" s="19"/>
      <c r="C562" s="19"/>
      <c r="D562" s="22"/>
    </row>
    <row r="564" spans="1:4" s="12" customFormat="1" x14ac:dyDescent="0.25">
      <c r="A564" s="19"/>
      <c r="B564" s="19"/>
      <c r="C564" s="19"/>
      <c r="D564" s="22"/>
    </row>
    <row r="567" spans="1:4" s="12" customFormat="1" x14ac:dyDescent="0.25">
      <c r="A567" s="19"/>
      <c r="B567" s="19"/>
      <c r="C567" s="19"/>
      <c r="D567" s="22"/>
    </row>
    <row r="568" spans="1:4" s="12" customFormat="1" x14ac:dyDescent="0.25">
      <c r="A568" s="19"/>
      <c r="B568" s="19"/>
      <c r="C568" s="19"/>
      <c r="D568" s="22"/>
    </row>
    <row r="594" spans="1:4" s="12" customFormat="1" x14ac:dyDescent="0.25">
      <c r="A594" s="19"/>
      <c r="B594" s="19"/>
      <c r="C594" s="19"/>
      <c r="D594" s="22"/>
    </row>
    <row r="595" spans="1:4" s="13" customFormat="1" x14ac:dyDescent="0.25">
      <c r="A595" s="19"/>
      <c r="B595" s="19"/>
      <c r="C595" s="19"/>
      <c r="D595" s="22"/>
    </row>
    <row r="596" spans="1:4" s="13" customFormat="1" x14ac:dyDescent="0.25">
      <c r="A596" s="19"/>
      <c r="B596" s="19"/>
      <c r="C596" s="19"/>
      <c r="D596" s="22"/>
    </row>
    <row r="597" spans="1:4" s="18" customFormat="1" x14ac:dyDescent="0.25">
      <c r="A597" s="19"/>
      <c r="B597" s="19"/>
      <c r="C597" s="19"/>
      <c r="D597" s="22"/>
    </row>
    <row r="598" spans="1:4" s="13" customFormat="1" x14ac:dyDescent="0.25">
      <c r="A598" s="19"/>
      <c r="B598" s="19"/>
      <c r="C598" s="19"/>
      <c r="D598" s="22"/>
    </row>
    <row r="599" spans="1:4" s="15" customFormat="1" x14ac:dyDescent="0.25">
      <c r="A599" s="19"/>
      <c r="B599" s="19"/>
      <c r="C599" s="19"/>
      <c r="D599" s="22"/>
    </row>
    <row r="600" spans="1:4" s="15" customFormat="1" x14ac:dyDescent="0.25">
      <c r="A600" s="19"/>
      <c r="B600" s="19"/>
      <c r="C600" s="19"/>
      <c r="D600" s="22"/>
    </row>
    <row r="601" spans="1:4" s="15" customFormat="1" x14ac:dyDescent="0.25">
      <c r="A601" s="19"/>
      <c r="B601" s="19"/>
      <c r="C601" s="19"/>
      <c r="D601" s="22"/>
    </row>
    <row r="602" spans="1:4" s="13" customFormat="1" x14ac:dyDescent="0.25">
      <c r="A602" s="19"/>
      <c r="B602" s="19"/>
      <c r="C602" s="19"/>
      <c r="D602" s="22"/>
    </row>
    <row r="603" spans="1:4" s="13"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4" customFormat="1" x14ac:dyDescent="0.25">
      <c r="A607" s="19"/>
      <c r="B607" s="19"/>
      <c r="C607" s="19"/>
      <c r="D607" s="22"/>
    </row>
    <row r="608" spans="1:4" s="14" customFormat="1" x14ac:dyDescent="0.25">
      <c r="A608" s="19"/>
      <c r="B608" s="19"/>
      <c r="C608" s="19"/>
      <c r="D608" s="22"/>
    </row>
    <row r="609" spans="1:4" s="14" customFormat="1" x14ac:dyDescent="0.25">
      <c r="A609" s="19"/>
      <c r="B609" s="19"/>
      <c r="C609" s="19"/>
      <c r="D609" s="22"/>
    </row>
    <row r="610" spans="1:4" s="13" customFormat="1" x14ac:dyDescent="0.25">
      <c r="A610" s="19"/>
      <c r="B610" s="19"/>
      <c r="C610" s="19"/>
      <c r="D610" s="22"/>
    </row>
    <row r="611" spans="1:4" s="13"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8" customFormat="1" x14ac:dyDescent="0.25">
      <c r="A652" s="19"/>
      <c r="B652" s="19"/>
      <c r="C652" s="19"/>
      <c r="D652" s="22"/>
    </row>
    <row r="659" spans="1:4" s="12" customFormat="1" x14ac:dyDescent="0.25">
      <c r="A659" s="19"/>
      <c r="B659" s="19"/>
      <c r="C659" s="19"/>
      <c r="D659" s="22"/>
    </row>
    <row r="671" spans="1:4" s="13" customFormat="1" x14ac:dyDescent="0.25">
      <c r="A671" s="19"/>
      <c r="B671" s="19"/>
      <c r="C671" s="19"/>
      <c r="D671" s="22"/>
    </row>
    <row r="673" spans="1:4" s="13" customFormat="1" x14ac:dyDescent="0.25">
      <c r="A673" s="19"/>
      <c r="B673" s="19"/>
      <c r="C673" s="19"/>
      <c r="D673" s="22"/>
    </row>
    <row r="688" spans="1:4" s="13" customFormat="1" x14ac:dyDescent="0.25">
      <c r="A688" s="19"/>
      <c r="B688" s="19"/>
      <c r="C688" s="19"/>
      <c r="D688" s="22"/>
    </row>
    <row r="726" spans="1:4" s="13" customFormat="1" x14ac:dyDescent="0.25">
      <c r="A726" s="19"/>
      <c r="B726" s="19"/>
      <c r="C726" s="19"/>
      <c r="D726" s="22"/>
    </row>
    <row r="727" spans="1:4" s="13" customFormat="1" x14ac:dyDescent="0.25">
      <c r="A727" s="19"/>
      <c r="B727" s="19"/>
      <c r="C727" s="19"/>
      <c r="D727" s="22"/>
    </row>
    <row r="728" spans="1:4" s="13" customFormat="1" x14ac:dyDescent="0.25">
      <c r="A728" s="19"/>
      <c r="B728" s="19"/>
      <c r="C728" s="19"/>
      <c r="D728" s="22"/>
    </row>
    <row r="729" spans="1:4" s="13" customFormat="1" x14ac:dyDescent="0.25">
      <c r="A729" s="19"/>
      <c r="B729" s="19"/>
      <c r="C729" s="19"/>
      <c r="D729" s="22"/>
    </row>
    <row r="775" spans="1:4" s="13" customFormat="1" x14ac:dyDescent="0.25">
      <c r="A775" s="19"/>
      <c r="B775" s="19"/>
      <c r="C775" s="19"/>
      <c r="D775" s="22"/>
    </row>
    <row r="776" spans="1:4" s="13" customFormat="1" x14ac:dyDescent="0.25">
      <c r="A776" s="19"/>
      <c r="B776" s="19"/>
      <c r="C776" s="19"/>
      <c r="D776" s="22"/>
    </row>
    <row r="777" spans="1:4" s="13" customFormat="1" x14ac:dyDescent="0.25">
      <c r="A777" s="19"/>
      <c r="B777" s="19"/>
      <c r="C777" s="19"/>
      <c r="D777" s="22"/>
    </row>
    <row r="780" spans="1:4" s="12" customFormat="1" x14ac:dyDescent="0.25">
      <c r="A780" s="19"/>
      <c r="B780" s="19"/>
      <c r="C780" s="19"/>
      <c r="D780" s="22"/>
    </row>
    <row r="782" spans="1:4" s="12" customFormat="1" x14ac:dyDescent="0.25">
      <c r="A782" s="19"/>
      <c r="B782" s="19"/>
      <c r="C782" s="19"/>
      <c r="D782" s="22"/>
    </row>
    <row r="784" spans="1:4" s="12" customFormat="1" x14ac:dyDescent="0.25">
      <c r="A784" s="19"/>
      <c r="B784" s="19"/>
      <c r="C784" s="19"/>
      <c r="D784" s="22"/>
    </row>
    <row r="785" spans="1:4" s="12" customFormat="1" x14ac:dyDescent="0.25">
      <c r="A785" s="19"/>
      <c r="B785" s="19"/>
      <c r="C785" s="19"/>
      <c r="D785" s="22"/>
    </row>
    <row r="786" spans="1:4" s="12" customFormat="1" x14ac:dyDescent="0.25">
      <c r="A786" s="19"/>
      <c r="B786" s="19"/>
      <c r="C786" s="19"/>
      <c r="D786" s="22"/>
    </row>
    <row r="791" spans="1:4" s="12" customFormat="1" x14ac:dyDescent="0.25">
      <c r="A791" s="19"/>
      <c r="B791" s="19"/>
      <c r="C791" s="19"/>
      <c r="D791" s="22"/>
    </row>
    <row r="793" spans="1:4" s="12" customFormat="1" x14ac:dyDescent="0.25">
      <c r="A793" s="19"/>
      <c r="B793" s="19"/>
      <c r="C793" s="19"/>
      <c r="D793" s="22"/>
    </row>
    <row r="795" spans="1:4" s="13" customFormat="1" x14ac:dyDescent="0.25">
      <c r="A795" s="19"/>
      <c r="B795" s="19"/>
      <c r="C795" s="19"/>
      <c r="D795" s="22"/>
    </row>
    <row r="796" spans="1:4" s="13" customFormat="1" x14ac:dyDescent="0.25">
      <c r="A796" s="19"/>
      <c r="B796" s="19"/>
      <c r="C796" s="19"/>
      <c r="D796" s="22"/>
    </row>
    <row r="797" spans="1:4" s="12" customFormat="1" x14ac:dyDescent="0.25">
      <c r="A797" s="19"/>
      <c r="B797" s="19"/>
      <c r="C797" s="19"/>
      <c r="D797" s="22"/>
    </row>
    <row r="802" spans="1:4" s="12" customFormat="1" x14ac:dyDescent="0.25">
      <c r="A802" s="19"/>
      <c r="B802" s="19"/>
      <c r="C802" s="19"/>
      <c r="D802" s="22"/>
    </row>
    <row r="804" spans="1:4" s="12" customFormat="1" x14ac:dyDescent="0.25">
      <c r="A804" s="19"/>
      <c r="B804" s="19"/>
      <c r="C804" s="19"/>
      <c r="D804" s="22"/>
    </row>
    <row r="806" spans="1:4" s="13" customFormat="1" x14ac:dyDescent="0.25">
      <c r="A806" s="19"/>
      <c r="B806" s="19"/>
      <c r="C806" s="19"/>
      <c r="D806" s="22"/>
    </row>
    <row r="807" spans="1:4" s="12" customFormat="1" x14ac:dyDescent="0.25">
      <c r="A807" s="19"/>
      <c r="B807" s="19"/>
      <c r="C807" s="19"/>
      <c r="D807" s="22"/>
    </row>
    <row r="808" spans="1:4" s="13" customFormat="1" x14ac:dyDescent="0.25">
      <c r="A808" s="19"/>
      <c r="B808" s="19"/>
      <c r="C808" s="19"/>
      <c r="D808" s="22"/>
    </row>
    <row r="814" spans="1:4" s="12" customFormat="1" x14ac:dyDescent="0.25">
      <c r="A814" s="19"/>
      <c r="B814" s="19"/>
      <c r="C814" s="19"/>
      <c r="D814" s="22"/>
    </row>
    <row r="820" spans="1:4" s="12" customFormat="1" x14ac:dyDescent="0.25">
      <c r="A820" s="19"/>
      <c r="B820" s="19"/>
      <c r="C820" s="19"/>
      <c r="D820" s="22"/>
    </row>
    <row r="827" spans="1:4" s="12" customFormat="1" x14ac:dyDescent="0.25">
      <c r="A827" s="19"/>
      <c r="B827" s="19"/>
      <c r="C827" s="19"/>
      <c r="D827" s="22"/>
    </row>
    <row r="829" spans="1:4" s="12" customFormat="1" x14ac:dyDescent="0.25">
      <c r="A829" s="19"/>
      <c r="B829" s="19"/>
      <c r="C829" s="19"/>
      <c r="D829" s="22"/>
    </row>
    <row r="832" spans="1:4" s="12" customFormat="1" x14ac:dyDescent="0.25">
      <c r="A832" s="19"/>
      <c r="B832" s="19"/>
      <c r="C832" s="19"/>
      <c r="D832" s="22"/>
    </row>
    <row r="833" spans="1:4" s="12" customFormat="1" x14ac:dyDescent="0.25">
      <c r="A833" s="19"/>
      <c r="B833" s="19"/>
      <c r="C833" s="19"/>
      <c r="D833" s="22"/>
    </row>
    <row r="834" spans="1:4" s="12" customFormat="1" x14ac:dyDescent="0.25">
      <c r="A834" s="19"/>
      <c r="B834" s="19"/>
      <c r="C834" s="19"/>
      <c r="D834" s="22"/>
    </row>
    <row r="835" spans="1:4" s="13" customFormat="1" x14ac:dyDescent="0.25">
      <c r="A835" s="19"/>
      <c r="B835" s="19"/>
      <c r="C835" s="19"/>
      <c r="D835" s="22"/>
    </row>
    <row r="836" spans="1:4" s="13" customFormat="1" x14ac:dyDescent="0.25">
      <c r="A836" s="19"/>
      <c r="B836" s="19"/>
      <c r="C836" s="19"/>
      <c r="D836" s="22"/>
    </row>
    <row r="839" spans="1:4" s="12" customFormat="1" x14ac:dyDescent="0.25">
      <c r="A839" s="19"/>
      <c r="B839" s="19"/>
      <c r="C839" s="19"/>
      <c r="D839" s="22"/>
    </row>
    <row r="844" spans="1:4" s="12" customFormat="1" x14ac:dyDescent="0.25">
      <c r="A844" s="19"/>
      <c r="B844" s="19"/>
      <c r="C844" s="19"/>
      <c r="D844" s="22"/>
    </row>
    <row r="852" spans="1:4" s="12" customFormat="1" x14ac:dyDescent="0.25">
      <c r="A852" s="19"/>
      <c r="B852" s="19"/>
      <c r="C852" s="19"/>
      <c r="D852" s="22"/>
    </row>
    <row r="855" spans="1:4" s="12" customFormat="1" x14ac:dyDescent="0.25">
      <c r="A855" s="19"/>
      <c r="B855" s="19"/>
      <c r="C855" s="19"/>
      <c r="D855" s="22"/>
    </row>
    <row r="860" spans="1:4" s="12" customFormat="1" x14ac:dyDescent="0.25">
      <c r="A860" s="19"/>
      <c r="B860" s="19"/>
      <c r="C860" s="19"/>
      <c r="D860" s="22"/>
    </row>
    <row r="863" spans="1:4" s="12" customFormat="1" x14ac:dyDescent="0.25">
      <c r="A863" s="19"/>
      <c r="B863" s="19"/>
      <c r="C863" s="19"/>
      <c r="D863" s="22"/>
    </row>
    <row r="869" spans="1:4" s="12" customFormat="1" x14ac:dyDescent="0.25">
      <c r="A869" s="19"/>
      <c r="B869" s="19"/>
      <c r="C869" s="19"/>
      <c r="D869" s="22"/>
    </row>
    <row r="873" spans="1:4" s="12" customFormat="1" x14ac:dyDescent="0.25">
      <c r="A873" s="19"/>
      <c r="B873" s="19"/>
      <c r="C873" s="19"/>
      <c r="D873" s="22"/>
    </row>
    <row r="880" spans="1:4" s="12" customFormat="1" x14ac:dyDescent="0.25">
      <c r="A880" s="19"/>
      <c r="B880" s="19"/>
      <c r="C880" s="19"/>
      <c r="D880" s="22"/>
    </row>
    <row r="882" spans="1:4" s="12" customFormat="1" x14ac:dyDescent="0.25">
      <c r="A882" s="19"/>
      <c r="B882" s="19"/>
      <c r="C882" s="19"/>
      <c r="D882" s="22"/>
    </row>
    <row r="891" spans="1:4" s="12" customFormat="1" x14ac:dyDescent="0.25">
      <c r="A891" s="19"/>
      <c r="B891" s="19"/>
      <c r="C891" s="19"/>
      <c r="D891" s="22"/>
    </row>
    <row r="896" spans="1:4" s="12" customFormat="1" x14ac:dyDescent="0.25">
      <c r="A896" s="19"/>
      <c r="B896" s="19"/>
      <c r="C896" s="19"/>
      <c r="D896" s="22"/>
    </row>
    <row r="897" spans="1:4" s="12" customFormat="1" x14ac:dyDescent="0.25">
      <c r="A897" s="19"/>
      <c r="B897" s="19"/>
      <c r="C897" s="19"/>
      <c r="D897" s="22"/>
    </row>
    <row r="906" spans="1:4" s="12" customFormat="1" x14ac:dyDescent="0.25">
      <c r="A906" s="19"/>
      <c r="B906" s="19"/>
      <c r="C906" s="19"/>
      <c r="D906" s="22"/>
    </row>
    <row r="908" spans="1:4" s="12" customFormat="1" x14ac:dyDescent="0.25">
      <c r="A908" s="19"/>
      <c r="B908" s="19"/>
      <c r="C908" s="19"/>
      <c r="D908" s="22"/>
    </row>
    <row r="909" spans="1:4" s="12" customFormat="1" x14ac:dyDescent="0.25">
      <c r="A909" s="19"/>
      <c r="B909" s="19"/>
      <c r="C909" s="19"/>
      <c r="D909" s="22"/>
    </row>
    <row r="911" spans="1:4" s="12" customFormat="1" x14ac:dyDescent="0.25">
      <c r="A911" s="19"/>
      <c r="B911" s="19"/>
      <c r="C911" s="19"/>
      <c r="D911" s="22"/>
    </row>
    <row r="912" spans="1:4" s="12" customFormat="1" x14ac:dyDescent="0.25">
      <c r="A912" s="19"/>
      <c r="B912" s="19"/>
      <c r="C912" s="19"/>
      <c r="D912" s="22"/>
    </row>
    <row r="913" spans="1:4" s="12" customFormat="1" x14ac:dyDescent="0.25">
      <c r="A913" s="19"/>
      <c r="B913" s="19"/>
      <c r="C913" s="19"/>
      <c r="D913" s="22"/>
    </row>
    <row r="918" spans="1:4" s="12" customFormat="1" x14ac:dyDescent="0.25">
      <c r="A918" s="19"/>
      <c r="B918" s="19"/>
      <c r="C918" s="19"/>
      <c r="D918" s="22"/>
    </row>
    <row r="919" spans="1:4" s="12" customFormat="1" x14ac:dyDescent="0.25">
      <c r="A919" s="19"/>
      <c r="B919" s="19"/>
      <c r="C919" s="19"/>
      <c r="D919" s="22"/>
    </row>
    <row r="920" spans="1:4" s="12" customFormat="1" x14ac:dyDescent="0.25">
      <c r="A920" s="19"/>
      <c r="B920" s="19"/>
      <c r="C920" s="19"/>
      <c r="D920" s="22"/>
    </row>
    <row r="923" spans="1:4" s="12" customFormat="1" x14ac:dyDescent="0.25">
      <c r="A923" s="19"/>
      <c r="B923" s="19"/>
      <c r="C923" s="19"/>
      <c r="D923" s="22"/>
    </row>
    <row r="924" spans="1:4" s="13" customFormat="1" x14ac:dyDescent="0.25">
      <c r="A924" s="19"/>
      <c r="B924" s="19"/>
      <c r="C924" s="19"/>
      <c r="D924" s="22"/>
    </row>
    <row r="925" spans="1:4" s="13"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8" customFormat="1" x14ac:dyDescent="0.25">
      <c r="A929" s="19"/>
      <c r="B929" s="19"/>
      <c r="C929" s="19"/>
      <c r="D929" s="22"/>
    </row>
    <row r="930" spans="1:4" s="18" customFormat="1" x14ac:dyDescent="0.25">
      <c r="A930" s="19"/>
      <c r="B930" s="19"/>
      <c r="C930" s="19"/>
      <c r="D930" s="22"/>
    </row>
    <row r="931" spans="1:4" s="18" customFormat="1" x14ac:dyDescent="0.25">
      <c r="A931" s="19"/>
      <c r="B931" s="19"/>
      <c r="C931" s="19"/>
      <c r="D931" s="22"/>
    </row>
    <row r="932" spans="1:4" s="13" customFormat="1" x14ac:dyDescent="0.25">
      <c r="A932" s="19"/>
      <c r="B932" s="19"/>
      <c r="C932" s="19"/>
      <c r="D932" s="22"/>
    </row>
    <row r="946" spans="1:4" s="13" customFormat="1" x14ac:dyDescent="0.25">
      <c r="A946" s="19"/>
      <c r="B946" s="19"/>
      <c r="C946" s="19"/>
      <c r="D946" s="22"/>
    </row>
    <row r="953" spans="1:4" s="12" customFormat="1" x14ac:dyDescent="0.25">
      <c r="A953" s="19"/>
      <c r="B953" s="19"/>
      <c r="C953" s="19"/>
      <c r="D953" s="22"/>
    </row>
    <row r="954" spans="1:4" s="12" customFormat="1" x14ac:dyDescent="0.25">
      <c r="A954" s="19"/>
      <c r="B954" s="19"/>
      <c r="C954" s="19"/>
      <c r="D954" s="22"/>
    </row>
    <row r="956" spans="1:4" s="12" customFormat="1" x14ac:dyDescent="0.25">
      <c r="A956" s="19"/>
      <c r="B956" s="19"/>
      <c r="C956" s="19"/>
      <c r="D956" s="22"/>
    </row>
    <row r="962" spans="1:4" s="13" customFormat="1" x14ac:dyDescent="0.25">
      <c r="A962" s="19"/>
      <c r="B962" s="19"/>
      <c r="C962" s="19"/>
      <c r="D962" s="22"/>
    </row>
    <row r="963" spans="1:4" s="13" customFormat="1" x14ac:dyDescent="0.25">
      <c r="A963" s="19"/>
      <c r="B963" s="19"/>
      <c r="C963" s="19"/>
      <c r="D963" s="22"/>
    </row>
    <row r="969" spans="1:4" s="13" customFormat="1" x14ac:dyDescent="0.25">
      <c r="A969" s="19"/>
      <c r="B969" s="19"/>
      <c r="C969" s="19"/>
      <c r="D969" s="22"/>
    </row>
    <row r="970" spans="1:4" s="13" customFormat="1" x14ac:dyDescent="0.25">
      <c r="A970" s="19"/>
      <c r="B970" s="19"/>
      <c r="C970" s="19"/>
      <c r="D970" s="22"/>
    </row>
    <row r="980" spans="1:4" s="13" customFormat="1" x14ac:dyDescent="0.25">
      <c r="A980" s="19"/>
      <c r="B980" s="19"/>
      <c r="C980" s="19"/>
      <c r="D980" s="22"/>
    </row>
    <row r="981" spans="1:4" s="13" customFormat="1" x14ac:dyDescent="0.25">
      <c r="A981" s="19"/>
      <c r="B981" s="19"/>
      <c r="C981" s="19"/>
      <c r="D981" s="22"/>
    </row>
    <row r="991" spans="1:4" s="12" customFormat="1" x14ac:dyDescent="0.25">
      <c r="A991" s="19"/>
      <c r="B991" s="19"/>
      <c r="C991" s="19"/>
      <c r="D991" s="22"/>
    </row>
    <row r="998" spans="1:4" s="13" customFormat="1" x14ac:dyDescent="0.25">
      <c r="A998" s="19"/>
      <c r="B998" s="19"/>
      <c r="C998" s="19"/>
      <c r="D998" s="22"/>
    </row>
    <row r="1017" spans="1:4" s="12" customFormat="1" x14ac:dyDescent="0.25">
      <c r="A1017" s="19"/>
      <c r="B1017" s="19"/>
      <c r="C1017" s="19"/>
      <c r="D1017" s="22"/>
    </row>
    <row r="1018" spans="1:4" s="12" customFormat="1" x14ac:dyDescent="0.25">
      <c r="A1018" s="19"/>
      <c r="B1018" s="19"/>
      <c r="C1018" s="19"/>
      <c r="D1018" s="22"/>
    </row>
    <row r="1019" spans="1:4" s="12" customFormat="1" x14ac:dyDescent="0.25">
      <c r="A1019" s="19"/>
      <c r="B1019" s="19"/>
      <c r="C1019" s="19"/>
      <c r="D1019" s="22"/>
    </row>
    <row r="1020" spans="1:4" s="12" customFormat="1" x14ac:dyDescent="0.25">
      <c r="A1020" s="19"/>
      <c r="B1020" s="19"/>
      <c r="C1020" s="19"/>
      <c r="D1020" s="22"/>
    </row>
    <row r="1021" spans="1:4" s="13" customFormat="1" x14ac:dyDescent="0.25">
      <c r="A1021" s="19"/>
      <c r="B1021" s="19"/>
      <c r="C1021" s="19"/>
      <c r="D1021" s="22"/>
    </row>
    <row r="1022" spans="1:4" s="13" customFormat="1" x14ac:dyDescent="0.25">
      <c r="A1022" s="19"/>
      <c r="B1022" s="19"/>
      <c r="C1022" s="19"/>
      <c r="D1022" s="22"/>
    </row>
    <row r="1023" spans="1:4" s="13" customFormat="1" x14ac:dyDescent="0.25">
      <c r="A1023" s="19"/>
      <c r="B1023" s="19"/>
      <c r="C1023" s="19"/>
      <c r="D1023" s="22"/>
    </row>
    <row r="1025" spans="1:4" s="12" customFormat="1" x14ac:dyDescent="0.25">
      <c r="A1025" s="19"/>
      <c r="B1025" s="19"/>
      <c r="C1025" s="19"/>
      <c r="D1025" s="22"/>
    </row>
    <row r="1038" spans="1:4" s="12" customFormat="1" x14ac:dyDescent="0.25">
      <c r="A1038" s="19"/>
      <c r="B1038" s="19"/>
      <c r="C1038" s="19"/>
      <c r="D1038" s="22"/>
    </row>
    <row r="1045" spans="1:4" s="12" customFormat="1" x14ac:dyDescent="0.25">
      <c r="A1045" s="19"/>
      <c r="B1045" s="19"/>
      <c r="C1045" s="19"/>
      <c r="D1045" s="22"/>
    </row>
    <row r="1046" spans="1:4" s="12" customFormat="1" x14ac:dyDescent="0.25">
      <c r="A1046" s="19"/>
      <c r="B1046" s="19"/>
      <c r="C1046" s="19"/>
      <c r="D1046" s="22"/>
    </row>
    <row r="1047" spans="1:4" s="13" customFormat="1" x14ac:dyDescent="0.25">
      <c r="A1047" s="19"/>
      <c r="B1047" s="19"/>
      <c r="C1047" s="19"/>
      <c r="D1047" s="22"/>
    </row>
    <row r="1048" spans="1:4" s="13" customFormat="1" x14ac:dyDescent="0.25">
      <c r="A1048" s="19"/>
      <c r="B1048" s="19"/>
      <c r="C1048" s="19"/>
      <c r="D1048" s="22"/>
    </row>
    <row r="1049" spans="1:4" s="13" customFormat="1" x14ac:dyDescent="0.25">
      <c r="A1049" s="19"/>
      <c r="B1049" s="19"/>
      <c r="C1049" s="19"/>
      <c r="D1049" s="22"/>
    </row>
    <row r="1051" spans="1:4" s="12" customFormat="1" x14ac:dyDescent="0.25">
      <c r="A1051" s="19"/>
      <c r="B1051" s="19"/>
      <c r="C1051" s="19"/>
      <c r="D1051" s="22"/>
    </row>
    <row r="1053" spans="1:4" s="12" customFormat="1" x14ac:dyDescent="0.25">
      <c r="A1053" s="19"/>
      <c r="B1053" s="19"/>
      <c r="C1053" s="19"/>
      <c r="D1053" s="22"/>
    </row>
    <row r="1060" spans="1:4" s="13" customFormat="1" x14ac:dyDescent="0.25">
      <c r="A1060" s="19"/>
      <c r="B1060" s="19"/>
      <c r="C1060" s="19"/>
      <c r="D1060" s="22"/>
    </row>
    <row r="1065" spans="1:4" s="12" customFormat="1" x14ac:dyDescent="0.25">
      <c r="A1065" s="19"/>
      <c r="B1065" s="19"/>
      <c r="C1065" s="19"/>
      <c r="D1065" s="22"/>
    </row>
    <row r="1067" spans="1:4" s="12" customFormat="1" x14ac:dyDescent="0.25">
      <c r="A1067" s="19"/>
      <c r="B1067" s="19"/>
      <c r="C1067" s="19"/>
      <c r="D1067" s="22"/>
    </row>
    <row r="1068" spans="1:4" s="12" customFormat="1" x14ac:dyDescent="0.25">
      <c r="A1068" s="19"/>
      <c r="B1068" s="19"/>
      <c r="C1068" s="19"/>
      <c r="D1068" s="22"/>
    </row>
    <row r="1069" spans="1:4" s="12" customFormat="1" x14ac:dyDescent="0.25">
      <c r="A1069" s="19"/>
      <c r="B1069" s="19"/>
      <c r="C1069" s="19"/>
      <c r="D1069" s="22"/>
    </row>
    <row r="1072" spans="1:4" s="12" customFormat="1" x14ac:dyDescent="0.25">
      <c r="A1072" s="19"/>
      <c r="B1072" s="19"/>
      <c r="C1072" s="19"/>
      <c r="D1072" s="22"/>
    </row>
    <row r="1073" spans="1:4" s="12" customFormat="1" x14ac:dyDescent="0.25">
      <c r="A1073" s="19"/>
      <c r="B1073" s="19"/>
      <c r="C1073" s="19"/>
      <c r="D1073" s="22"/>
    </row>
    <row r="1074" spans="1:4" s="13" customFormat="1" x14ac:dyDescent="0.25">
      <c r="A1074" s="19"/>
      <c r="B1074" s="19"/>
      <c r="C1074" s="19"/>
      <c r="D1074" s="22"/>
    </row>
    <row r="1075" spans="1:4" s="13"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8" customFormat="1" x14ac:dyDescent="0.25">
      <c r="A1080" s="19"/>
      <c r="B1080" s="19"/>
      <c r="C1080" s="19"/>
      <c r="D1080" s="22"/>
    </row>
    <row r="1081" spans="1:4" s="18"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25" spans="1:4" s="12" customFormat="1" x14ac:dyDescent="0.25">
      <c r="A1125" s="19"/>
      <c r="B1125" s="19"/>
      <c r="C1125" s="19"/>
      <c r="D1125" s="22"/>
    </row>
    <row r="1126" spans="1:4" s="13" customFormat="1" x14ac:dyDescent="0.25">
      <c r="A1126" s="19"/>
      <c r="B1126" s="19"/>
      <c r="C1126" s="19"/>
      <c r="D1126" s="22"/>
    </row>
    <row r="1127" spans="1:4" s="13"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5" customFormat="1" x14ac:dyDescent="0.25">
      <c r="A1131" s="19"/>
      <c r="B1131" s="19"/>
      <c r="C1131" s="19"/>
      <c r="D1131" s="22"/>
    </row>
    <row r="1149" spans="1:4" s="18" customFormat="1" x14ac:dyDescent="0.25">
      <c r="A1149" s="19"/>
      <c r="B1149" s="19"/>
      <c r="C1149" s="19"/>
      <c r="D1149" s="22"/>
    </row>
    <row r="1151" spans="1:4" s="13" customFormat="1" x14ac:dyDescent="0.25">
      <c r="A1151" s="19"/>
      <c r="B1151" s="19"/>
      <c r="C1151" s="19"/>
      <c r="D1151" s="22"/>
    </row>
    <row r="1155" spans="1:4" s="13" customFormat="1" x14ac:dyDescent="0.25">
      <c r="A1155" s="19"/>
      <c r="B1155" s="19"/>
      <c r="C1155" s="19"/>
      <c r="D1155" s="22"/>
    </row>
    <row r="1156" spans="1:4" s="18" customFormat="1" x14ac:dyDescent="0.25">
      <c r="A1156" s="19"/>
      <c r="B1156" s="19"/>
      <c r="C1156" s="19"/>
      <c r="D1156" s="22"/>
    </row>
    <row r="1157" spans="1:4" s="13" customFormat="1" x14ac:dyDescent="0.25">
      <c r="A1157" s="19"/>
      <c r="B1157" s="19"/>
      <c r="C1157" s="19"/>
      <c r="D1157" s="22"/>
    </row>
    <row r="1158" spans="1:4" s="13" customFormat="1" x14ac:dyDescent="0.25">
      <c r="A1158" s="19"/>
      <c r="B1158" s="19"/>
      <c r="C1158" s="19"/>
      <c r="D1158" s="22"/>
    </row>
    <row r="1159" spans="1:4" s="11" customFormat="1" x14ac:dyDescent="0.25">
      <c r="A1159" s="19"/>
      <c r="B1159" s="19"/>
      <c r="C1159" s="19"/>
      <c r="D1159" s="22"/>
    </row>
    <row r="1160" spans="1:4" s="11"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9" spans="1:4" s="12" customFormat="1" x14ac:dyDescent="0.25">
      <c r="A1189" s="19"/>
      <c r="B1189" s="19"/>
      <c r="C1189" s="19"/>
      <c r="D1189" s="22"/>
    </row>
    <row r="1190" spans="1:4" s="12" customFormat="1" x14ac:dyDescent="0.25">
      <c r="A1190" s="19"/>
      <c r="B1190" s="19"/>
      <c r="C1190" s="19"/>
      <c r="D1190"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229" spans="1:4" s="13" customFormat="1" x14ac:dyDescent="0.25">
      <c r="A1229" s="19"/>
      <c r="B1229" s="19"/>
      <c r="C1229" s="19"/>
      <c r="D1229" s="22"/>
    </row>
    <row r="1242" spans="1:4" s="18" customFormat="1" x14ac:dyDescent="0.25">
      <c r="A1242" s="19"/>
      <c r="B1242" s="19"/>
      <c r="C1242" s="19"/>
      <c r="D1242" s="22"/>
    </row>
    <row r="1245" spans="1:4" s="13" customFormat="1" x14ac:dyDescent="0.25">
      <c r="A1245" s="19"/>
      <c r="B1245" s="19"/>
      <c r="C1245" s="19"/>
      <c r="D1245" s="22"/>
    </row>
    <row r="1266" spans="1:4" s="10" customFormat="1" x14ac:dyDescent="0.25">
      <c r="A1266" s="19"/>
      <c r="B1266" s="19"/>
      <c r="C1266" s="19"/>
      <c r="D1266" s="22"/>
    </row>
    <row r="1267" spans="1:4" s="10" customFormat="1" x14ac:dyDescent="0.25">
      <c r="A1267" s="19"/>
      <c r="B1267" s="19"/>
      <c r="C1267" s="19"/>
      <c r="D126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92" spans="1:4" s="13" customFormat="1" x14ac:dyDescent="0.25">
      <c r="A1292" s="19"/>
      <c r="B1292" s="19"/>
      <c r="C1292" s="19"/>
      <c r="D1292" s="22"/>
    </row>
    <row r="1293" spans="1:4" s="13" customFormat="1" x14ac:dyDescent="0.25">
      <c r="A1293" s="19"/>
      <c r="B1293" s="19"/>
      <c r="C1293" s="19"/>
      <c r="D1293"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22" spans="1:4" s="10" customFormat="1" x14ac:dyDescent="0.25">
      <c r="A1322" s="19"/>
      <c r="B1322" s="19"/>
      <c r="C1322" s="19"/>
      <c r="D1322" s="22"/>
    </row>
    <row r="1323" spans="1:4" s="10" customFormat="1" x14ac:dyDescent="0.25">
      <c r="A1323" s="19"/>
      <c r="B1323" s="19"/>
      <c r="C1323" s="19"/>
      <c r="D1323" s="22"/>
    </row>
    <row r="1338" spans="1:4" s="10" customFormat="1" x14ac:dyDescent="0.25">
      <c r="A1338" s="19"/>
      <c r="B1338" s="19"/>
      <c r="C1338" s="19"/>
      <c r="D1338" s="22"/>
    </row>
    <row r="1339" spans="1:4" s="10" customFormat="1" x14ac:dyDescent="0.25">
      <c r="A1339" s="19"/>
      <c r="B1339" s="19"/>
      <c r="C1339" s="19"/>
      <c r="D1339" s="22"/>
    </row>
    <row r="1345" spans="1:4" s="13" customFormat="1" x14ac:dyDescent="0.25">
      <c r="A1345" s="19"/>
      <c r="B1345" s="19"/>
      <c r="C1345" s="19"/>
      <c r="D1345" s="22"/>
    </row>
    <row r="1346" spans="1:4" s="13" customFormat="1" x14ac:dyDescent="0.25">
      <c r="A1346" s="19"/>
      <c r="B1346" s="19"/>
      <c r="C1346" s="19"/>
      <c r="D1346"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6" spans="1:4" s="10" customFormat="1" x14ac:dyDescent="0.25">
      <c r="A1356" s="19"/>
      <c r="B1356" s="19"/>
      <c r="C1356" s="19"/>
      <c r="D1356" s="22"/>
    </row>
    <row r="1357" spans="1:4" s="13" customFormat="1" x14ac:dyDescent="0.25">
      <c r="A1357" s="19"/>
      <c r="B1357" s="19"/>
      <c r="C1357" s="19"/>
      <c r="D1357" s="22"/>
    </row>
    <row r="1358" spans="1:4" s="10" customFormat="1" x14ac:dyDescent="0.25">
      <c r="A1358" s="19"/>
      <c r="B1358" s="19"/>
      <c r="C1358" s="19"/>
      <c r="D1358" s="22"/>
    </row>
    <row r="1362" spans="1:4" s="10" customFormat="1" x14ac:dyDescent="0.25">
      <c r="A1362" s="19"/>
      <c r="B1362" s="19"/>
      <c r="C1362" s="19"/>
      <c r="D1362" s="22"/>
    </row>
    <row r="1363" spans="1:4" s="13" customFormat="1" x14ac:dyDescent="0.25">
      <c r="A1363" s="19"/>
      <c r="B1363" s="19"/>
      <c r="C1363" s="19"/>
      <c r="D1363" s="22"/>
    </row>
    <row r="1364" spans="1:4" s="10" customFormat="1" x14ac:dyDescent="0.25">
      <c r="A1364" s="19"/>
      <c r="B1364" s="19"/>
      <c r="C1364" s="19"/>
      <c r="D1364" s="22"/>
    </row>
    <row r="1370" spans="1:4" s="10" customFormat="1" x14ac:dyDescent="0.25">
      <c r="A1370" s="19"/>
      <c r="B1370" s="19"/>
      <c r="C1370" s="19"/>
      <c r="D1370" s="22"/>
    </row>
    <row r="1371" spans="1:4" s="10" customFormat="1" x14ac:dyDescent="0.25">
      <c r="A1371" s="19"/>
      <c r="B1371" s="19"/>
      <c r="C1371" s="19"/>
      <c r="D1371" s="22"/>
    </row>
    <row r="1382" spans="1:4" s="10" customFormat="1" x14ac:dyDescent="0.25">
      <c r="A1382" s="19"/>
      <c r="B1382" s="19"/>
      <c r="C1382" s="19"/>
      <c r="D1382" s="22"/>
    </row>
    <row r="1449" spans="1:4" s="10" customFormat="1" x14ac:dyDescent="0.25">
      <c r="A1449" s="19"/>
      <c r="B1449" s="19"/>
      <c r="C1449" s="19"/>
      <c r="D1449" s="22"/>
    </row>
    <row r="1605" spans="1:4" s="18" customFormat="1" x14ac:dyDescent="0.25">
      <c r="A1605" s="19"/>
      <c r="B1605" s="19"/>
      <c r="C1605" s="19"/>
      <c r="D1605" s="22"/>
    </row>
    <row r="1606" spans="1:4" s="18" customFormat="1" x14ac:dyDescent="0.25">
      <c r="A1606" s="19"/>
      <c r="B1606" s="19"/>
      <c r="C1606" s="19"/>
      <c r="D1606" s="22"/>
    </row>
    <row r="1652" spans="1:4" s="9" customFormat="1" x14ac:dyDescent="0.25">
      <c r="A1652" s="19"/>
      <c r="B1652" s="19"/>
      <c r="C1652" s="19"/>
      <c r="D1652" s="22"/>
    </row>
    <row r="1655" spans="1:4" s="9" customFormat="1" x14ac:dyDescent="0.25">
      <c r="A1655" s="19"/>
      <c r="B1655" s="19"/>
      <c r="C1655" s="19"/>
      <c r="D1655" s="22"/>
    </row>
    <row r="1661" spans="1:4" s="9" customFormat="1" x14ac:dyDescent="0.25">
      <c r="A1661" s="19"/>
      <c r="B1661" s="19"/>
      <c r="C1661" s="19"/>
      <c r="D1661" s="22"/>
    </row>
    <row r="1663" spans="1:4" s="15" customFormat="1" x14ac:dyDescent="0.25">
      <c r="A1663" s="19"/>
      <c r="B1663" s="19"/>
      <c r="C1663" s="19"/>
      <c r="D1663" s="22"/>
    </row>
    <row r="1664" spans="1:4" s="18" customFormat="1" x14ac:dyDescent="0.25">
      <c r="A1664" s="19"/>
      <c r="B1664" s="19"/>
      <c r="C1664" s="19"/>
      <c r="D1664" s="22"/>
    </row>
    <row r="1665" spans="1:4" s="15" customFormat="1" x14ac:dyDescent="0.25">
      <c r="A1665" s="19"/>
      <c r="B1665" s="19"/>
      <c r="C1665" s="19"/>
      <c r="D1665" s="22"/>
    </row>
    <row r="1666" spans="1:4" s="15" customFormat="1" x14ac:dyDescent="0.25">
      <c r="A1666" s="19"/>
      <c r="B1666" s="19"/>
      <c r="C1666" s="19"/>
      <c r="D1666" s="22"/>
    </row>
    <row r="1667" spans="1:4" s="18" customFormat="1" x14ac:dyDescent="0.25">
      <c r="A1667" s="19"/>
      <c r="B1667" s="19"/>
      <c r="C1667" s="19"/>
      <c r="D1667" s="22"/>
    </row>
    <row r="1678" spans="1:4" s="7" customFormat="1" x14ac:dyDescent="0.25">
      <c r="A1678" s="19"/>
      <c r="B1678" s="19"/>
      <c r="C1678" s="19"/>
      <c r="D1678" s="22"/>
    </row>
    <row r="1680" spans="1:4" s="8" customFormat="1" x14ac:dyDescent="0.25">
      <c r="A1680" s="19"/>
      <c r="B1680" s="19"/>
      <c r="C1680" s="19"/>
      <c r="D1680" s="22"/>
    </row>
    <row r="1681" spans="1:4" s="8" customFormat="1" x14ac:dyDescent="0.25">
      <c r="A1681" s="19"/>
      <c r="B1681" s="19"/>
      <c r="C1681" s="19"/>
      <c r="D1681"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64" spans="1:4" s="18" customFormat="1" x14ac:dyDescent="0.25">
      <c r="A1764" s="19"/>
      <c r="B1764" s="19"/>
      <c r="C1764" s="19"/>
      <c r="D1764" s="22"/>
    </row>
    <row r="1765" spans="1:4" s="18" customFormat="1" x14ac:dyDescent="0.25">
      <c r="A1765" s="19"/>
      <c r="B1765" s="19"/>
      <c r="C1765" s="19"/>
      <c r="D1765" s="22"/>
    </row>
    <row r="2093" spans="1:4" s="18" customFormat="1" x14ac:dyDescent="0.25">
      <c r="A2093" s="19"/>
      <c r="B2093" s="19"/>
      <c r="C2093" s="19"/>
      <c r="D2093" s="22"/>
    </row>
    <row r="2237" spans="1:4" s="18" customFormat="1" x14ac:dyDescent="0.25">
      <c r="A2237" s="19"/>
      <c r="B2237" s="19"/>
      <c r="C2237" s="19"/>
      <c r="D2237" s="22"/>
    </row>
    <row r="2238" spans="1:4" s="18" customFormat="1" x14ac:dyDescent="0.25">
      <c r="A2238" s="19"/>
      <c r="B2238" s="19"/>
      <c r="C2238" s="19"/>
      <c r="D2238"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60" spans="1:4" s="18" customFormat="1" x14ac:dyDescent="0.25">
      <c r="A2260" s="19"/>
      <c r="B2260" s="19"/>
      <c r="C2260" s="19"/>
      <c r="D2260" s="22"/>
    </row>
    <row r="2421" spans="1:4" s="17" customFormat="1" x14ac:dyDescent="0.25">
      <c r="A2421" s="19"/>
      <c r="B2421" s="19"/>
      <c r="C2421" s="19"/>
      <c r="D2421" s="22"/>
    </row>
    <row r="2422" spans="1:4" s="18" customFormat="1" x14ac:dyDescent="0.25">
      <c r="A2422" s="19"/>
      <c r="B2422" s="19"/>
      <c r="C2422" s="19"/>
      <c r="D2422" s="22"/>
    </row>
    <row r="2427" spans="1:4" s="18" customFormat="1" x14ac:dyDescent="0.25">
      <c r="A2427" s="19"/>
      <c r="B2427" s="19"/>
      <c r="C2427" s="19"/>
      <c r="D2427" s="22"/>
    </row>
    <row r="2521" spans="1:4" s="18" customFormat="1" x14ac:dyDescent="0.25">
      <c r="A2521" s="19"/>
      <c r="B2521" s="19"/>
      <c r="C2521" s="19"/>
      <c r="D2521" s="22"/>
    </row>
    <row r="2546" spans="1:4" s="18" customFormat="1" x14ac:dyDescent="0.25">
      <c r="A2546" s="19"/>
      <c r="B2546" s="19"/>
      <c r="C2546" s="19"/>
      <c r="D2546" s="22"/>
    </row>
    <row r="2548" spans="1:4" s="18" customFormat="1" x14ac:dyDescent="0.25">
      <c r="A2548" s="19"/>
      <c r="B2548" s="19"/>
      <c r="C2548" s="19"/>
      <c r="D2548" s="22"/>
    </row>
    <row r="2549" spans="1:4" s="18" customFormat="1" x14ac:dyDescent="0.25">
      <c r="A2549" s="19"/>
      <c r="B2549" s="19"/>
      <c r="C2549" s="19"/>
      <c r="D2549" s="22"/>
    </row>
    <row r="2551" spans="1:4" s="18" customFormat="1" x14ac:dyDescent="0.25">
      <c r="A2551" s="19"/>
      <c r="B2551" s="19"/>
      <c r="C2551" s="19"/>
      <c r="D2551" s="22"/>
    </row>
    <row r="2552" spans="1:4" s="18" customFormat="1" x14ac:dyDescent="0.25">
      <c r="A2552" s="19"/>
      <c r="B2552" s="19"/>
      <c r="C2552" s="19"/>
      <c r="D2552" s="22"/>
    </row>
    <row r="2558" spans="1:4" s="18" customFormat="1" x14ac:dyDescent="0.25">
      <c r="A2558" s="19"/>
      <c r="B2558" s="19"/>
      <c r="C2558" s="19"/>
      <c r="D2558" s="22"/>
    </row>
    <row r="2559" spans="1:4" s="18" customFormat="1" x14ac:dyDescent="0.25">
      <c r="A2559" s="19"/>
      <c r="B2559" s="19"/>
      <c r="C2559" s="19"/>
      <c r="D2559"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71" spans="1:4" s="18" customFormat="1" x14ac:dyDescent="0.25">
      <c r="A2571" s="19"/>
      <c r="B2571" s="19"/>
      <c r="C2571" s="19"/>
      <c r="D2571" s="22"/>
    </row>
    <row r="2573" spans="1:4" s="18" customFormat="1" x14ac:dyDescent="0.25">
      <c r="A2573" s="19"/>
      <c r="B2573" s="19"/>
      <c r="C2573" s="19"/>
      <c r="D2573" s="22"/>
    </row>
    <row r="2574" spans="1:4" s="18" customFormat="1" x14ac:dyDescent="0.25">
      <c r="A2574" s="19"/>
      <c r="B2574" s="19"/>
      <c r="C2574" s="19"/>
      <c r="D2574" s="22"/>
    </row>
    <row r="2576" spans="1:4" s="18" customFormat="1" x14ac:dyDescent="0.25">
      <c r="A2576" s="19"/>
      <c r="B2576" s="19"/>
      <c r="C2576" s="19"/>
      <c r="D2576" s="22"/>
    </row>
    <row r="2577" spans="1:4" s="18" customFormat="1" x14ac:dyDescent="0.25">
      <c r="A2577" s="19"/>
      <c r="B2577" s="19"/>
      <c r="C2577" s="19"/>
      <c r="D2577" s="22"/>
    </row>
    <row r="2583" spans="1:4" s="18" customFormat="1" x14ac:dyDescent="0.25">
      <c r="A2583" s="19"/>
      <c r="B2583" s="19"/>
      <c r="C2583" s="19"/>
      <c r="D2583" s="22"/>
    </row>
    <row r="2584" spans="1:4" s="18" customFormat="1" x14ac:dyDescent="0.25">
      <c r="A2584" s="19"/>
      <c r="B2584" s="19"/>
      <c r="C2584" s="19"/>
      <c r="D2584"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9" spans="1:4" s="18" customFormat="1" x14ac:dyDescent="0.25">
      <c r="A2589" s="19"/>
      <c r="B2589" s="19"/>
      <c r="C2589" s="19"/>
      <c r="D2589" s="22"/>
    </row>
    <row r="2590" spans="1:4" s="18" customFormat="1" x14ac:dyDescent="0.25">
      <c r="A2590" s="19"/>
      <c r="B2590" s="19"/>
      <c r="C2590" s="19"/>
      <c r="D2590" s="22"/>
    </row>
    <row r="2591" spans="1:4" s="18" customFormat="1" x14ac:dyDescent="0.25">
      <c r="A2591" s="19"/>
      <c r="B2591" s="19"/>
      <c r="C2591" s="19"/>
      <c r="D2591" s="22"/>
    </row>
    <row r="2606" spans="1:4" s="18" customFormat="1" x14ac:dyDescent="0.25">
      <c r="A2606" s="19"/>
      <c r="B2606" s="19"/>
      <c r="C2606" s="19"/>
      <c r="D2606" s="22"/>
    </row>
    <row r="2607" spans="1:4" s="18" customFormat="1" x14ac:dyDescent="0.25">
      <c r="A2607" s="19"/>
      <c r="B2607" s="19"/>
      <c r="C2607" s="19"/>
      <c r="D2607"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74" spans="1:4" s="18" customFormat="1" x14ac:dyDescent="0.25">
      <c r="A2674" s="19"/>
      <c r="B2674" s="19"/>
      <c r="C2674" s="19"/>
      <c r="D2674" s="22"/>
    </row>
    <row r="2684" spans="1:4" s="18" customFormat="1" x14ac:dyDescent="0.25">
      <c r="A2684" s="19"/>
      <c r="B2684" s="19"/>
      <c r="C2684" s="19"/>
      <c r="D2684" s="22"/>
    </row>
    <row r="2685" spans="1:4" s="18" customFormat="1" x14ac:dyDescent="0.25">
      <c r="A2685" s="19"/>
      <c r="B2685" s="19"/>
      <c r="C2685" s="19"/>
      <c r="D2685" s="22"/>
    </row>
    <row r="2690" spans="1:4" s="18" customFormat="1" x14ac:dyDescent="0.25">
      <c r="A2690" s="19"/>
      <c r="B2690" s="19"/>
      <c r="C2690" s="19"/>
      <c r="D2690" s="22"/>
    </row>
    <row r="2700" spans="1:4" s="18" customFormat="1" x14ac:dyDescent="0.25">
      <c r="A2700" s="19"/>
      <c r="B2700" s="19"/>
      <c r="C2700" s="19"/>
      <c r="D2700" s="22"/>
    </row>
    <row r="2701" spans="1:4" s="18" customFormat="1" x14ac:dyDescent="0.25">
      <c r="A2701" s="19"/>
      <c r="B2701" s="19"/>
      <c r="C2701" s="19"/>
      <c r="D2701" s="22"/>
    </row>
    <row r="2706" spans="1:4" s="18" customFormat="1" x14ac:dyDescent="0.25">
      <c r="A2706" s="19"/>
      <c r="B2706" s="19"/>
      <c r="C2706" s="19"/>
      <c r="D2706" s="22"/>
    </row>
    <row r="2716" spans="1:4" s="18" customFormat="1" x14ac:dyDescent="0.25">
      <c r="A2716" s="19"/>
      <c r="B2716" s="19"/>
      <c r="C2716" s="19"/>
      <c r="D2716" s="22"/>
    </row>
    <row r="2717" spans="1:4" s="18" customFormat="1" x14ac:dyDescent="0.25">
      <c r="A2717" s="19"/>
      <c r="B2717" s="19"/>
      <c r="C2717" s="19"/>
      <c r="D2717" s="22"/>
    </row>
    <row r="2736" spans="1:4" s="18" customFormat="1" x14ac:dyDescent="0.25">
      <c r="A2736" s="19"/>
      <c r="B2736" s="19"/>
      <c r="C2736" s="19"/>
      <c r="D2736" s="22"/>
    </row>
    <row r="2753" spans="1:4" s="18" customFormat="1" x14ac:dyDescent="0.25">
      <c r="A2753" s="19"/>
      <c r="B2753" s="19"/>
      <c r="C2753" s="19"/>
      <c r="D2753" s="22"/>
    </row>
    <row r="2778" spans="1:4" s="18" customFormat="1" x14ac:dyDescent="0.25">
      <c r="A2778" s="19"/>
      <c r="B2778" s="19"/>
      <c r="C2778" s="19"/>
      <c r="D2778" s="22"/>
    </row>
    <row r="2804" spans="1:4" s="18" customFormat="1" x14ac:dyDescent="0.25">
      <c r="A2804" s="19"/>
      <c r="B2804" s="19"/>
      <c r="C2804" s="19"/>
      <c r="D2804"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183"/>
  <sheetViews>
    <sheetView tabSelected="1" topLeftCell="A1131" workbookViewId="0">
      <selection activeCell="B1183" sqref="A1137:B1183"/>
    </sheetView>
  </sheetViews>
  <sheetFormatPr defaultRowHeight="15" x14ac:dyDescent="0.25"/>
  <cols>
    <col min="1" max="1" width="29.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125" si="0">CONCATENATE(A3, ".", B3, ", ")</f>
        <v xml:space="preserve">., </v>
      </c>
    </row>
    <row r="4" spans="1:3" x14ac:dyDescent="0.25">
      <c r="A4" s="18"/>
      <c r="B4" s="18"/>
      <c r="C4" s="18" t="str">
        <f t="shared" si="0"/>
        <v xml:space="preserve">., </v>
      </c>
    </row>
    <row r="5" spans="1:3" x14ac:dyDescent="0.25">
      <c r="A5" s="18"/>
      <c r="B5" s="18"/>
      <c r="C5" s="18" t="str">
        <f t="shared" si="0"/>
        <v xml:space="preserve">., </v>
      </c>
    </row>
    <row r="6" spans="1:3" x14ac:dyDescent="0.25">
      <c r="A6" s="18"/>
      <c r="B6" s="18"/>
      <c r="C6" s="18" t="str">
        <f t="shared" si="0"/>
        <v xml:space="preserve">., </v>
      </c>
    </row>
    <row r="7" spans="1:3" x14ac:dyDescent="0.25">
      <c r="A7" s="18"/>
      <c r="B7" s="18"/>
      <c r="C7" s="18" t="str">
        <f t="shared" si="0"/>
        <v xml:space="preserve">., </v>
      </c>
    </row>
    <row r="8" spans="1:3" x14ac:dyDescent="0.25">
      <c r="A8" s="18"/>
      <c r="B8" s="18"/>
      <c r="C8" s="18" t="str">
        <f t="shared" si="0"/>
        <v xml:space="preserve">., </v>
      </c>
    </row>
    <row r="9" spans="1:3" x14ac:dyDescent="0.25">
      <c r="A9" s="18"/>
      <c r="B9" s="18"/>
      <c r="C9" s="18" t="str">
        <f t="shared" si="0"/>
        <v xml:space="preserve">., </v>
      </c>
    </row>
    <row r="10" spans="1:3" x14ac:dyDescent="0.25">
      <c r="A10" s="18"/>
      <c r="B10" s="18"/>
      <c r="C10" s="18" t="str">
        <f t="shared" si="0"/>
        <v xml:space="preserve">., </v>
      </c>
    </row>
    <row r="11" spans="1:3" x14ac:dyDescent="0.25">
      <c r="A11" s="18"/>
      <c r="B11" s="18"/>
      <c r="C11" s="18" t="str">
        <f t="shared" si="0"/>
        <v xml:space="preserve">., </v>
      </c>
    </row>
    <row r="12" spans="1:3" x14ac:dyDescent="0.25">
      <c r="A12" s="18"/>
      <c r="B12" s="18"/>
      <c r="C12" s="18" t="str">
        <f t="shared" si="0"/>
        <v xml:space="preserve">., </v>
      </c>
    </row>
    <row r="13" spans="1:3" s="31" customFormat="1" x14ac:dyDescent="0.25">
      <c r="A13" s="31" t="s">
        <v>118</v>
      </c>
      <c r="B13" s="31" t="s">
        <v>121</v>
      </c>
      <c r="C13" s="31" t="str">
        <f t="shared" si="0"/>
        <v xml:space="preserve">CCD_LEG_ALIASES.LEG_ALIAS_ID, </v>
      </c>
    </row>
    <row r="14" spans="1:3" s="31" customFormat="1" x14ac:dyDescent="0.25">
      <c r="A14" s="31" t="s">
        <v>118</v>
      </c>
      <c r="B14" s="31" t="s">
        <v>122</v>
      </c>
      <c r="C14" s="31" t="str">
        <f t="shared" si="0"/>
        <v xml:space="preserve">CCD_LEG_ALIASES.LEG_ALIAS_NAME, </v>
      </c>
    </row>
    <row r="15" spans="1:3" s="31" customFormat="1" x14ac:dyDescent="0.25">
      <c r="A15" s="31" t="s">
        <v>118</v>
      </c>
      <c r="B15" s="31" t="s">
        <v>123</v>
      </c>
      <c r="C15" s="31" t="str">
        <f t="shared" si="0"/>
        <v xml:space="preserve">CCD_LEG_ALIASES.LEG_ALIAS_DESC, </v>
      </c>
    </row>
    <row r="16" spans="1:3" s="31" customFormat="1" x14ac:dyDescent="0.25">
      <c r="A16" s="31" t="s">
        <v>118</v>
      </c>
      <c r="B16" s="31" t="s">
        <v>125</v>
      </c>
      <c r="C16" s="31" t="str">
        <f t="shared" si="0"/>
        <v xml:space="preserve">CCD_LEG_ALIASES.CRUISE_LEG_ID, </v>
      </c>
    </row>
    <row r="17" spans="1:3" s="18" customFormat="1" x14ac:dyDescent="0.25"/>
    <row r="18" spans="1:3" s="18" customFormat="1" x14ac:dyDescent="0.25"/>
    <row r="19" spans="1:3" s="18" customFormat="1" x14ac:dyDescent="0.25"/>
    <row r="20" spans="1:3" s="18" customFormat="1" x14ac:dyDescent="0.25"/>
    <row r="21" spans="1:3" s="18" customFormat="1" x14ac:dyDescent="0.25"/>
    <row r="22" spans="1:3" s="18" customFormat="1" x14ac:dyDescent="0.25"/>
    <row r="23" spans="1:3" s="18" customFormat="1" x14ac:dyDescent="0.25"/>
    <row r="24" spans="1:3" s="18" customFormat="1" x14ac:dyDescent="0.25"/>
    <row r="25" spans="1:3" s="11" customFormat="1" x14ac:dyDescent="0.25">
      <c r="A25" s="11" t="s">
        <v>119</v>
      </c>
      <c r="B25" s="11" t="s">
        <v>124</v>
      </c>
      <c r="C25" s="11" t="str">
        <f t="shared" si="0"/>
        <v xml:space="preserve">CCD_LEG_DATA_SETS.LEG_DATA_SET_ID, </v>
      </c>
    </row>
    <row r="26" spans="1:3" s="11" customFormat="1" x14ac:dyDescent="0.25">
      <c r="A26" s="11" t="s">
        <v>119</v>
      </c>
      <c r="B26" s="11" t="s">
        <v>125</v>
      </c>
      <c r="C26" s="11" t="str">
        <f t="shared" si="0"/>
        <v xml:space="preserve">CCD_LEG_DATA_SETS.CRUISE_LEG_ID, </v>
      </c>
    </row>
    <row r="27" spans="1:3" s="11" customFormat="1" x14ac:dyDescent="0.25">
      <c r="A27" s="11" t="s">
        <v>119</v>
      </c>
      <c r="B27" s="11" t="s">
        <v>126</v>
      </c>
      <c r="C27" s="11" t="str">
        <f t="shared" si="0"/>
        <v xml:space="preserve">CCD_LEG_DATA_SETS.DATA_SET_ID, </v>
      </c>
    </row>
    <row r="28" spans="1:3" s="11" customFormat="1" x14ac:dyDescent="0.25">
      <c r="A28" s="11" t="s">
        <v>119</v>
      </c>
      <c r="B28" s="11" t="s">
        <v>127</v>
      </c>
      <c r="C28" s="11" t="str">
        <f t="shared" si="0"/>
        <v xml:space="preserve">CCD_LEG_DATA_SETS.LEG_DATA_SET_NOTES, </v>
      </c>
    </row>
    <row r="29" spans="1:3" s="11" customFormat="1" x14ac:dyDescent="0.25">
      <c r="A29" s="11" t="s">
        <v>148</v>
      </c>
      <c r="B29" s="11" t="s">
        <v>135</v>
      </c>
      <c r="C29" s="11" t="str">
        <f t="shared" ref="C29:C41" si="1">CONCATENATE(A29, ".", B29, ", ")</f>
        <v xml:space="preserve">CCD_DATA_SETS_V.DATA_SET_NAME, </v>
      </c>
    </row>
    <row r="30" spans="1:3" s="11" customFormat="1" x14ac:dyDescent="0.25">
      <c r="A30" s="11" t="s">
        <v>148</v>
      </c>
      <c r="B30" s="11" t="s">
        <v>136</v>
      </c>
      <c r="C30" s="11" t="str">
        <f t="shared" si="1"/>
        <v xml:space="preserve">CCD_DATA_SETS_V.DATA_SET_DESC, </v>
      </c>
    </row>
    <row r="31" spans="1:3" s="11" customFormat="1" x14ac:dyDescent="0.25">
      <c r="A31" s="11" t="s">
        <v>148</v>
      </c>
      <c r="B31" s="11" t="s">
        <v>137</v>
      </c>
      <c r="C31" s="11" t="str">
        <f t="shared" si="1"/>
        <v xml:space="preserve">CCD_DATA_SETS_V.DATA_SET_INPORT_CAT_ID, </v>
      </c>
    </row>
    <row r="32" spans="1:3" s="11" customFormat="1" x14ac:dyDescent="0.25">
      <c r="A32" s="11" t="s">
        <v>148</v>
      </c>
      <c r="B32" s="11" t="s">
        <v>138</v>
      </c>
      <c r="C32" s="11" t="str">
        <f t="shared" si="1"/>
        <v xml:space="preserve">CCD_DATA_SETS_V.DATA_SET_INPORT_URL, </v>
      </c>
    </row>
    <row r="33" spans="1:3" s="11" customFormat="1" x14ac:dyDescent="0.25">
      <c r="A33" s="11" t="s">
        <v>148</v>
      </c>
      <c r="B33" s="11" t="s">
        <v>139</v>
      </c>
      <c r="C33" s="11" t="str">
        <f t="shared" si="1"/>
        <v xml:space="preserve">CCD_DATA_SETS_V.DATA_SET_TYPE_ID, </v>
      </c>
    </row>
    <row r="34" spans="1:3" s="11" customFormat="1" x14ac:dyDescent="0.25">
      <c r="A34" s="11" t="s">
        <v>148</v>
      </c>
      <c r="B34" s="11" t="s">
        <v>140</v>
      </c>
      <c r="C34" s="11" t="str">
        <f t="shared" si="1"/>
        <v xml:space="preserve">CCD_DATA_SETS_V.DATA_SET_TYPE_NAME, </v>
      </c>
    </row>
    <row r="35" spans="1:3" s="11" customFormat="1" x14ac:dyDescent="0.25">
      <c r="A35" s="11" t="s">
        <v>148</v>
      </c>
      <c r="B35" s="11" t="s">
        <v>141</v>
      </c>
      <c r="C35" s="11" t="str">
        <f t="shared" si="1"/>
        <v xml:space="preserve">CCD_DATA_SETS_V.DATA_SET_TYPE_DESC, </v>
      </c>
    </row>
    <row r="36" spans="1:3" s="11" customFormat="1" x14ac:dyDescent="0.25">
      <c r="A36" s="11" t="s">
        <v>148</v>
      </c>
      <c r="B36" s="11" t="s">
        <v>142</v>
      </c>
      <c r="C36" s="11" t="str">
        <f t="shared" si="1"/>
        <v xml:space="preserve">CCD_DATA_SETS_V.DATA_SET_TYPE_DOC_URL, </v>
      </c>
    </row>
    <row r="37" spans="1:3" s="11" customFormat="1" x14ac:dyDescent="0.25">
      <c r="A37" s="11" t="s">
        <v>148</v>
      </c>
      <c r="B37" s="11" t="s">
        <v>143</v>
      </c>
      <c r="C37" s="11" t="str">
        <f t="shared" si="1"/>
        <v xml:space="preserve">CCD_DATA_SETS_V.DATA_SET_STATUS_ID, </v>
      </c>
    </row>
    <row r="38" spans="1:3" s="11" customFormat="1" x14ac:dyDescent="0.25">
      <c r="A38" s="11" t="s">
        <v>148</v>
      </c>
      <c r="B38" s="11" t="s">
        <v>144</v>
      </c>
      <c r="C38" s="11" t="str">
        <f t="shared" si="1"/>
        <v xml:space="preserve">CCD_DATA_SETS_V.STATUS_CODE, </v>
      </c>
    </row>
    <row r="39" spans="1:3" s="11" customFormat="1" x14ac:dyDescent="0.25">
      <c r="A39" s="11" t="s">
        <v>148</v>
      </c>
      <c r="B39" s="11" t="s">
        <v>145</v>
      </c>
      <c r="C39" s="11" t="str">
        <f t="shared" si="1"/>
        <v xml:space="preserve">CCD_DATA_SETS_V.STATUS_NAME, </v>
      </c>
    </row>
    <row r="40" spans="1:3" s="11" customFormat="1" x14ac:dyDescent="0.25">
      <c r="A40" s="11" t="s">
        <v>148</v>
      </c>
      <c r="B40" s="11" t="s">
        <v>146</v>
      </c>
      <c r="C40" s="11" t="str">
        <f t="shared" si="1"/>
        <v xml:space="preserve">CCD_DATA_SETS_V.STATUS_DESC, </v>
      </c>
    </row>
    <row r="41" spans="1:3" s="11" customFormat="1" x14ac:dyDescent="0.25">
      <c r="A41" s="11" t="s">
        <v>148</v>
      </c>
      <c r="B41" s="11" t="s">
        <v>147</v>
      </c>
      <c r="C41" s="11" t="str">
        <f t="shared" si="1"/>
        <v xml:space="preserve">CCD_DATA_SETS_V.STATUS_COLOR, </v>
      </c>
    </row>
    <row r="42" spans="1:3" s="19" customFormat="1" x14ac:dyDescent="0.25">
      <c r="A42" s="19" t="s">
        <v>88</v>
      </c>
      <c r="B42" s="19" t="s">
        <v>128</v>
      </c>
      <c r="C42" s="19" t="str">
        <f t="shared" si="0"/>
        <v xml:space="preserve">CCD_LEG_ECOSYSTEMS.LEG_ECOSYSTEM_ID, </v>
      </c>
    </row>
    <row r="43" spans="1:3" s="19" customFormat="1" x14ac:dyDescent="0.25">
      <c r="A43" s="19" t="s">
        <v>88</v>
      </c>
      <c r="B43" s="19" t="s">
        <v>125</v>
      </c>
      <c r="C43" s="19" t="str">
        <f t="shared" si="0"/>
        <v xml:space="preserve">CCD_LEG_ECOSYSTEMS.CRUISE_LEG_ID, </v>
      </c>
    </row>
    <row r="44" spans="1:3" s="19" customFormat="1" x14ac:dyDescent="0.25">
      <c r="A44" s="19" t="s">
        <v>88</v>
      </c>
      <c r="B44" s="19" t="s">
        <v>93</v>
      </c>
      <c r="C44" s="19" t="str">
        <f t="shared" si="0"/>
        <v xml:space="preserve">CCD_LEG_ECOSYSTEMS.REG_ECOSYSTEM_ID, </v>
      </c>
    </row>
    <row r="45" spans="1:3" s="19" customFormat="1" x14ac:dyDescent="0.25">
      <c r="A45" s="19" t="s">
        <v>88</v>
      </c>
      <c r="B45" s="19" t="s">
        <v>129</v>
      </c>
      <c r="C45" s="19" t="str">
        <f t="shared" si="0"/>
        <v xml:space="preserve">CCD_LEG_ECOSYSTEMS.LEG_ECOSYSTEM_NOTES, </v>
      </c>
    </row>
    <row r="46" spans="1:3" s="19" customFormat="1" x14ac:dyDescent="0.25">
      <c r="A46" s="19" t="s">
        <v>65</v>
      </c>
      <c r="B46" s="19" t="s">
        <v>149</v>
      </c>
      <c r="C46" s="19" t="str">
        <f t="shared" si="0"/>
        <v xml:space="preserve">CCD_REG_ECOSYSTEMS.REG_ECOSYSTEM_NAME, </v>
      </c>
    </row>
    <row r="47" spans="1:3" s="19" customFormat="1" x14ac:dyDescent="0.25">
      <c r="A47" s="19" t="s">
        <v>65</v>
      </c>
      <c r="B47" s="19" t="s">
        <v>150</v>
      </c>
      <c r="C47" s="19" t="str">
        <f t="shared" si="0"/>
        <v xml:space="preserve">CCD_REG_ECOSYSTEMS.REG_ECOSYSTEM_DESC, </v>
      </c>
    </row>
    <row r="48" spans="1:3" s="19" customFormat="1" x14ac:dyDescent="0.25">
      <c r="A48" s="19" t="s">
        <v>65</v>
      </c>
      <c r="B48" s="19" t="s">
        <v>151</v>
      </c>
      <c r="C48" s="19" t="str">
        <f t="shared" si="0"/>
        <v xml:space="preserve">CCD_REG_ECOSYSTEMS.FINSS_ID, </v>
      </c>
    </row>
    <row r="49" spans="1:3" s="19" customFormat="1" x14ac:dyDescent="0.25">
      <c r="A49" s="19" t="s">
        <v>65</v>
      </c>
      <c r="B49" s="19" t="s">
        <v>152</v>
      </c>
      <c r="C49" s="19" t="str">
        <f t="shared" si="0"/>
        <v xml:space="preserve">CCD_REG_ECOSYSTEMS.APP_SHOW_OPT_YN, </v>
      </c>
    </row>
    <row r="50" spans="1:3" s="11" customFormat="1" x14ac:dyDescent="0.25">
      <c r="A50" s="11" t="s">
        <v>87</v>
      </c>
      <c r="B50" s="11" t="s">
        <v>130</v>
      </c>
      <c r="C50" s="11" t="str">
        <f t="shared" si="0"/>
        <v xml:space="preserve">CCD_LEG_GEAR.LEG_GEAR_ID, </v>
      </c>
    </row>
    <row r="51" spans="1:3" s="11" customFormat="1" x14ac:dyDescent="0.25">
      <c r="A51" s="11" t="s">
        <v>87</v>
      </c>
      <c r="B51" s="11" t="s">
        <v>125</v>
      </c>
      <c r="C51" s="11" t="str">
        <f t="shared" si="0"/>
        <v xml:space="preserve">CCD_LEG_GEAR.CRUISE_LEG_ID, </v>
      </c>
    </row>
    <row r="52" spans="1:3" s="11" customFormat="1" x14ac:dyDescent="0.25">
      <c r="A52" s="11" t="s">
        <v>87</v>
      </c>
      <c r="B52" s="11" t="s">
        <v>95</v>
      </c>
      <c r="C52" s="11" t="str">
        <f t="shared" si="0"/>
        <v xml:space="preserve">CCD_LEG_GEAR.GEAR_ID, </v>
      </c>
    </row>
    <row r="53" spans="1:3" s="11" customFormat="1" x14ac:dyDescent="0.25">
      <c r="A53" s="11" t="s">
        <v>87</v>
      </c>
      <c r="B53" s="11" t="s">
        <v>131</v>
      </c>
      <c r="C53" s="11" t="str">
        <f t="shared" si="0"/>
        <v xml:space="preserve">CCD_LEG_GEAR.LEG_GEAR_NOTES, </v>
      </c>
    </row>
    <row r="54" spans="1:3" s="11" customFormat="1" x14ac:dyDescent="0.25">
      <c r="A54" s="11" t="s">
        <v>155</v>
      </c>
      <c r="B54" s="11" t="s">
        <v>153</v>
      </c>
      <c r="C54" s="11" t="str">
        <f t="shared" si="0"/>
        <v xml:space="preserve">CCD_GEAR.GEAR_NAME, </v>
      </c>
    </row>
    <row r="55" spans="1:3" s="11" customFormat="1" x14ac:dyDescent="0.25">
      <c r="A55" s="11" t="s">
        <v>155</v>
      </c>
      <c r="B55" s="11" t="s">
        <v>154</v>
      </c>
      <c r="C55" s="11" t="str">
        <f t="shared" si="0"/>
        <v xml:space="preserve">CCD_GEAR.GEAR_DESC, </v>
      </c>
    </row>
    <row r="56" spans="1:3" s="11" customFormat="1" x14ac:dyDescent="0.25">
      <c r="A56" s="11" t="s">
        <v>155</v>
      </c>
      <c r="B56" s="11" t="s">
        <v>151</v>
      </c>
      <c r="C56" s="11" t="str">
        <f t="shared" si="0"/>
        <v xml:space="preserve">CCD_GEAR.FINSS_ID, </v>
      </c>
    </row>
    <row r="57" spans="1:3" s="11" customFormat="1" x14ac:dyDescent="0.25">
      <c r="A57" s="11" t="s">
        <v>155</v>
      </c>
      <c r="B57" s="11" t="s">
        <v>152</v>
      </c>
      <c r="C57" s="11" t="str">
        <f t="shared" si="0"/>
        <v xml:space="preserve">CCD_GEAR.APP_SHOW_OPT_YN, </v>
      </c>
    </row>
    <row r="58" spans="1:3" s="19" customFormat="1" x14ac:dyDescent="0.25">
      <c r="A58" s="19" t="s">
        <v>120</v>
      </c>
      <c r="B58" s="19" t="s">
        <v>132</v>
      </c>
      <c r="C58" s="19" t="str">
        <f t="shared" si="0"/>
        <v xml:space="preserve">CCD_LEG_REGIONS.LEG_REGION_ID, </v>
      </c>
    </row>
    <row r="59" spans="1:3" s="19" customFormat="1" x14ac:dyDescent="0.25">
      <c r="A59" s="19" t="s">
        <v>120</v>
      </c>
      <c r="B59" s="19" t="s">
        <v>133</v>
      </c>
      <c r="C59" s="19" t="str">
        <f t="shared" si="0"/>
        <v xml:space="preserve">CCD_LEG_REGIONS.REGION_ID, </v>
      </c>
    </row>
    <row r="60" spans="1:3" s="19" customFormat="1" x14ac:dyDescent="0.25">
      <c r="A60" s="19" t="s">
        <v>120</v>
      </c>
      <c r="B60" s="19" t="s">
        <v>125</v>
      </c>
      <c r="C60" s="19" t="str">
        <f t="shared" si="0"/>
        <v xml:space="preserve">CCD_LEG_REGIONS.CRUISE_LEG_ID, </v>
      </c>
    </row>
    <row r="61" spans="1:3" s="19" customFormat="1" x14ac:dyDescent="0.25">
      <c r="A61" s="19" t="s">
        <v>120</v>
      </c>
      <c r="B61" s="19" t="s">
        <v>134</v>
      </c>
      <c r="C61" s="19" t="str">
        <f t="shared" si="0"/>
        <v xml:space="preserve">CCD_LEG_REGIONS.LEG_REGION_NOTES, </v>
      </c>
    </row>
    <row r="62" spans="1:3" s="19" customFormat="1" x14ac:dyDescent="0.25">
      <c r="A62" s="19" t="s">
        <v>159</v>
      </c>
      <c r="B62" s="19" t="s">
        <v>156</v>
      </c>
      <c r="C62" s="19" t="str">
        <f t="shared" si="0"/>
        <v xml:space="preserve">CCD_REGIONS.REGION_CODE, </v>
      </c>
    </row>
    <row r="63" spans="1:3" s="19" customFormat="1" x14ac:dyDescent="0.25">
      <c r="A63" s="19" t="s">
        <v>159</v>
      </c>
      <c r="B63" s="19" t="s">
        <v>157</v>
      </c>
      <c r="C63" s="19" t="str">
        <f t="shared" si="0"/>
        <v xml:space="preserve">CCD_REGIONS.REGION_NAME, </v>
      </c>
    </row>
    <row r="64" spans="1:3" s="19" customFormat="1" x14ac:dyDescent="0.25">
      <c r="A64" s="19" t="s">
        <v>159</v>
      </c>
      <c r="B64" s="19" t="s">
        <v>158</v>
      </c>
      <c r="C64" s="19" t="str">
        <f t="shared" si="0"/>
        <v xml:space="preserve">CCD_REGIONS.REGION_DESC, </v>
      </c>
    </row>
    <row r="65" spans="1:3" x14ac:dyDescent="0.25">
      <c r="A65" s="19" t="s">
        <v>202</v>
      </c>
      <c r="B65" s="19" t="s">
        <v>203</v>
      </c>
      <c r="C65" s="18" t="str">
        <f t="shared" ref="C65:C96" si="2">CONCATENATE(A65, ".", B65, ", ")</f>
        <v xml:space="preserve">CCD_CRUISE_LEG_DATA_SETS_V.CRUISE_ID, </v>
      </c>
    </row>
    <row r="66" spans="1:3" x14ac:dyDescent="0.25">
      <c r="A66" s="19" t="s">
        <v>202</v>
      </c>
      <c r="B66" s="19" t="s">
        <v>204</v>
      </c>
      <c r="C66" s="18" t="str">
        <f t="shared" si="2"/>
        <v xml:space="preserve">CCD_CRUISE_LEG_DATA_SETS_V.CRUISE_NAME, </v>
      </c>
    </row>
    <row r="67" spans="1:3" x14ac:dyDescent="0.25">
      <c r="A67" s="19" t="s">
        <v>202</v>
      </c>
      <c r="B67" s="19" t="s">
        <v>205</v>
      </c>
      <c r="C67" s="18" t="str">
        <f t="shared" si="2"/>
        <v xml:space="preserve">CCD_CRUISE_LEG_DATA_SETS_V.CRUISE_NOTES, </v>
      </c>
    </row>
    <row r="68" spans="1:3" x14ac:dyDescent="0.25">
      <c r="A68" s="19" t="s">
        <v>202</v>
      </c>
      <c r="B68" s="19" t="s">
        <v>106</v>
      </c>
      <c r="C68" s="18" t="str">
        <f t="shared" si="2"/>
        <v xml:space="preserve">CCD_CRUISE_LEG_DATA_SETS_V.SCI_CENTER_ID, </v>
      </c>
    </row>
    <row r="69" spans="1:3" x14ac:dyDescent="0.25">
      <c r="A69" s="19" t="s">
        <v>202</v>
      </c>
      <c r="B69" s="19" t="s">
        <v>206</v>
      </c>
      <c r="C69" s="18" t="str">
        <f t="shared" si="2"/>
        <v xml:space="preserve">CCD_CRUISE_LEG_DATA_SETS_V.SCI_CENTER_NAME, </v>
      </c>
    </row>
    <row r="70" spans="1:3" x14ac:dyDescent="0.25">
      <c r="A70" s="19" t="s">
        <v>202</v>
      </c>
      <c r="B70" s="19" t="s">
        <v>207</v>
      </c>
      <c r="C70" s="18" t="str">
        <f t="shared" si="2"/>
        <v xml:space="preserve">CCD_CRUISE_LEG_DATA_SETS_V.SCI_CENTER_DESC, </v>
      </c>
    </row>
    <row r="71" spans="1:3" x14ac:dyDescent="0.25">
      <c r="A71" s="19" t="s">
        <v>202</v>
      </c>
      <c r="B71" s="19" t="s">
        <v>208</v>
      </c>
      <c r="C71" s="18" t="str">
        <f t="shared" si="2"/>
        <v xml:space="preserve">CCD_CRUISE_LEG_DATA_SETS_V.STD_SVY_NAME_ID, </v>
      </c>
    </row>
    <row r="72" spans="1:3" x14ac:dyDescent="0.25">
      <c r="A72" s="19" t="s">
        <v>202</v>
      </c>
      <c r="B72" s="19" t="s">
        <v>209</v>
      </c>
      <c r="C72" s="18" t="str">
        <f t="shared" si="2"/>
        <v xml:space="preserve">CCD_CRUISE_LEG_DATA_SETS_V.STD_SVY_NAME, </v>
      </c>
    </row>
    <row r="73" spans="1:3" x14ac:dyDescent="0.25">
      <c r="A73" s="19" t="s">
        <v>202</v>
      </c>
      <c r="B73" s="19" t="s">
        <v>210</v>
      </c>
      <c r="C73" s="18" t="str">
        <f t="shared" si="2"/>
        <v xml:space="preserve">CCD_CRUISE_LEG_DATA_SETS_V.STD_SVY_DESC, </v>
      </c>
    </row>
    <row r="74" spans="1:3" x14ac:dyDescent="0.25">
      <c r="A74" s="19" t="s">
        <v>202</v>
      </c>
      <c r="B74" s="19" t="s">
        <v>211</v>
      </c>
      <c r="C74" s="18" t="str">
        <f t="shared" si="2"/>
        <v xml:space="preserve">CCD_CRUISE_LEG_DATA_SETS_V.SVY_FREQ_ID, </v>
      </c>
    </row>
    <row r="75" spans="1:3" x14ac:dyDescent="0.25">
      <c r="A75" s="19" t="s">
        <v>202</v>
      </c>
      <c r="B75" s="19" t="s">
        <v>212</v>
      </c>
      <c r="C75" s="18" t="str">
        <f t="shared" si="2"/>
        <v xml:space="preserve">CCD_CRUISE_LEG_DATA_SETS_V.SVY_FREQ_NAME, </v>
      </c>
    </row>
    <row r="76" spans="1:3" x14ac:dyDescent="0.25">
      <c r="A76" s="19" t="s">
        <v>202</v>
      </c>
      <c r="B76" s="19" t="s">
        <v>213</v>
      </c>
      <c r="C76" s="18" t="str">
        <f t="shared" si="2"/>
        <v xml:space="preserve">CCD_CRUISE_LEG_DATA_SETS_V.SVY_FREQ_DESC, </v>
      </c>
    </row>
    <row r="77" spans="1:3" x14ac:dyDescent="0.25">
      <c r="A77" s="19" t="s">
        <v>202</v>
      </c>
      <c r="B77" s="19" t="s">
        <v>214</v>
      </c>
      <c r="C77" s="18" t="str">
        <f t="shared" si="2"/>
        <v xml:space="preserve">CCD_CRUISE_LEG_DATA_SETS_V.STD_SVY_NAME_OTH, </v>
      </c>
    </row>
    <row r="78" spans="1:3" x14ac:dyDescent="0.25">
      <c r="A78" s="19" t="s">
        <v>202</v>
      </c>
      <c r="B78" s="19" t="s">
        <v>215</v>
      </c>
      <c r="C78" s="18" t="str">
        <f t="shared" si="2"/>
        <v xml:space="preserve">CCD_CRUISE_LEG_DATA_SETS_V.STD_SVY_NAME_VAL, </v>
      </c>
    </row>
    <row r="79" spans="1:3" x14ac:dyDescent="0.25">
      <c r="A79" s="19" t="s">
        <v>202</v>
      </c>
      <c r="B79" s="19" t="s">
        <v>216</v>
      </c>
      <c r="C79" s="18" t="str">
        <f t="shared" si="2"/>
        <v xml:space="preserve">CCD_CRUISE_LEG_DATA_SETS_V.SVY_TYPE_ID, </v>
      </c>
    </row>
    <row r="80" spans="1:3" x14ac:dyDescent="0.25">
      <c r="A80" s="19" t="s">
        <v>202</v>
      </c>
      <c r="B80" s="19" t="s">
        <v>217</v>
      </c>
      <c r="C80" s="18" t="str">
        <f t="shared" si="2"/>
        <v xml:space="preserve">CCD_CRUISE_LEG_DATA_SETS_V.SVY_TYPE_NAME, </v>
      </c>
    </row>
    <row r="81" spans="1:3" x14ac:dyDescent="0.25">
      <c r="A81" s="19" t="s">
        <v>202</v>
      </c>
      <c r="B81" s="19" t="s">
        <v>218</v>
      </c>
      <c r="C81" s="18" t="str">
        <f t="shared" si="2"/>
        <v xml:space="preserve">CCD_CRUISE_LEG_DATA_SETS_V.SVY_TYPE_DESC, </v>
      </c>
    </row>
    <row r="82" spans="1:3" x14ac:dyDescent="0.25">
      <c r="A82" s="19" t="s">
        <v>202</v>
      </c>
      <c r="B82" s="19" t="s">
        <v>219</v>
      </c>
      <c r="C82" s="18" t="str">
        <f t="shared" si="2"/>
        <v xml:space="preserve">CCD_CRUISE_LEG_DATA_SETS_V.CRUISE_URL, </v>
      </c>
    </row>
    <row r="83" spans="1:3" x14ac:dyDescent="0.25">
      <c r="A83" s="19" t="s">
        <v>202</v>
      </c>
      <c r="B83" s="19" t="s">
        <v>220</v>
      </c>
      <c r="C83" s="18" t="str">
        <f t="shared" si="2"/>
        <v xml:space="preserve">CCD_CRUISE_LEG_DATA_SETS_V.CRUISE_CONT_EMAIL, </v>
      </c>
    </row>
    <row r="84" spans="1:3" x14ac:dyDescent="0.25">
      <c r="A84" s="19" t="s">
        <v>202</v>
      </c>
      <c r="B84" s="19" t="s">
        <v>221</v>
      </c>
      <c r="C84" s="18" t="str">
        <f t="shared" si="2"/>
        <v xml:space="preserve">CCD_CRUISE_LEG_DATA_SETS_V.NUM_LEGS, </v>
      </c>
    </row>
    <row r="85" spans="1:3" x14ac:dyDescent="0.25">
      <c r="A85" s="19" t="s">
        <v>202</v>
      </c>
      <c r="B85" s="19" t="s">
        <v>222</v>
      </c>
      <c r="C85" s="18" t="str">
        <f t="shared" si="2"/>
        <v xml:space="preserve">CCD_CRUISE_LEG_DATA_SETS_V.CRUISE_START_DATE, </v>
      </c>
    </row>
    <row r="86" spans="1:3" x14ac:dyDescent="0.25">
      <c r="A86" s="19" t="s">
        <v>202</v>
      </c>
      <c r="B86" s="19" t="s">
        <v>223</v>
      </c>
      <c r="C86" s="18" t="str">
        <f t="shared" si="2"/>
        <v xml:space="preserve">CCD_CRUISE_LEG_DATA_SETS_V.FORMAT_CRUISE_START_DATE, </v>
      </c>
    </row>
    <row r="87" spans="1:3" x14ac:dyDescent="0.25">
      <c r="A87" s="19" t="s">
        <v>202</v>
      </c>
      <c r="B87" s="19" t="s">
        <v>224</v>
      </c>
      <c r="C87" s="18" t="str">
        <f t="shared" si="2"/>
        <v xml:space="preserve">CCD_CRUISE_LEG_DATA_SETS_V.CRUISE_END_DATE, </v>
      </c>
    </row>
    <row r="88" spans="1:3" x14ac:dyDescent="0.25">
      <c r="A88" s="19" t="s">
        <v>202</v>
      </c>
      <c r="B88" s="19" t="s">
        <v>225</v>
      </c>
      <c r="C88" s="18" t="str">
        <f t="shared" si="2"/>
        <v xml:space="preserve">CCD_CRUISE_LEG_DATA_SETS_V.FORMAT_CRUISE_END_DATE, </v>
      </c>
    </row>
    <row r="89" spans="1:3" x14ac:dyDescent="0.25">
      <c r="A89" s="19" t="s">
        <v>202</v>
      </c>
      <c r="B89" s="19" t="s">
        <v>226</v>
      </c>
      <c r="C89" s="18" t="str">
        <f t="shared" si="2"/>
        <v xml:space="preserve">CCD_CRUISE_LEG_DATA_SETS_V.CRUISE_DAS, </v>
      </c>
    </row>
    <row r="90" spans="1:3" x14ac:dyDescent="0.25">
      <c r="A90" s="19" t="s">
        <v>202</v>
      </c>
      <c r="B90" s="19" t="s">
        <v>227</v>
      </c>
      <c r="C90" s="18" t="str">
        <f t="shared" si="2"/>
        <v xml:space="preserve">CCD_CRUISE_LEG_DATA_SETS_V.CRUISE_YEAR, </v>
      </c>
    </row>
    <row r="91" spans="1:3" x14ac:dyDescent="0.25">
      <c r="A91" s="19" t="s">
        <v>202</v>
      </c>
      <c r="B91" s="19" t="s">
        <v>228</v>
      </c>
      <c r="C91" s="18" t="str">
        <f t="shared" si="2"/>
        <v xml:space="preserve">CCD_CRUISE_LEG_DATA_SETS_V.CRUISE_FISC_YEAR, </v>
      </c>
    </row>
    <row r="92" spans="1:3" x14ac:dyDescent="0.25">
      <c r="A92" s="19" t="s">
        <v>202</v>
      </c>
      <c r="B92" s="19" t="s">
        <v>229</v>
      </c>
      <c r="C92" s="18" t="str">
        <f t="shared" si="2"/>
        <v xml:space="preserve">CCD_CRUISE_LEG_DATA_SETS_V.LEG_NAME_CD_LIST, </v>
      </c>
    </row>
    <row r="93" spans="1:3" x14ac:dyDescent="0.25">
      <c r="A93" s="19" t="s">
        <v>202</v>
      </c>
      <c r="B93" s="19" t="s">
        <v>230</v>
      </c>
      <c r="C93" s="18" t="str">
        <f t="shared" si="2"/>
        <v xml:space="preserve">CCD_CRUISE_LEG_DATA_SETS_V.LEG_NAME_SCD_LIST, </v>
      </c>
    </row>
    <row r="94" spans="1:3" x14ac:dyDescent="0.25">
      <c r="A94" s="19" t="s">
        <v>202</v>
      </c>
      <c r="B94" s="19" t="s">
        <v>231</v>
      </c>
      <c r="C94" s="18" t="str">
        <f t="shared" si="2"/>
        <v xml:space="preserve">CCD_CRUISE_LEG_DATA_SETS_V.LEG_NAME_RC_LIST, </v>
      </c>
    </row>
    <row r="95" spans="1:3" x14ac:dyDescent="0.25">
      <c r="A95" s="19" t="s">
        <v>202</v>
      </c>
      <c r="B95" s="19" t="s">
        <v>232</v>
      </c>
      <c r="C95" s="18" t="str">
        <f t="shared" si="2"/>
        <v xml:space="preserve">CCD_CRUISE_LEG_DATA_SETS_V.LEG_NAME_BR_LIST, </v>
      </c>
    </row>
    <row r="96" spans="1:3" x14ac:dyDescent="0.25">
      <c r="A96" s="19" t="s">
        <v>202</v>
      </c>
      <c r="B96" s="19" t="s">
        <v>233</v>
      </c>
      <c r="C96" s="18" t="str">
        <f t="shared" si="2"/>
        <v xml:space="preserve">CCD_CRUISE_LEG_DATA_SETS_V.LEG_NAME_DATES_CD_LIST, </v>
      </c>
    </row>
    <row r="97" spans="1:3" x14ac:dyDescent="0.25">
      <c r="A97" s="19" t="s">
        <v>202</v>
      </c>
      <c r="B97" s="19" t="s">
        <v>234</v>
      </c>
      <c r="C97" s="18" t="str">
        <f t="shared" ref="C97:C116" si="3">CONCATENATE(A97, ".", B97, ", ")</f>
        <v xml:space="preserve">CCD_CRUISE_LEG_DATA_SETS_V.LEG_NAME_DATES_SCD_LIST, </v>
      </c>
    </row>
    <row r="98" spans="1:3" x14ac:dyDescent="0.25">
      <c r="A98" s="19" t="s">
        <v>202</v>
      </c>
      <c r="B98" s="19" t="s">
        <v>235</v>
      </c>
      <c r="C98" s="18" t="str">
        <f t="shared" si="3"/>
        <v xml:space="preserve">CCD_CRUISE_LEG_DATA_SETS_V.LEG_NAME_DATES_RC_LIST, </v>
      </c>
    </row>
    <row r="99" spans="1:3" x14ac:dyDescent="0.25">
      <c r="A99" s="19" t="s">
        <v>202</v>
      </c>
      <c r="B99" s="19" t="s">
        <v>236</v>
      </c>
      <c r="C99" s="18" t="str">
        <f t="shared" si="3"/>
        <v xml:space="preserve">CCD_CRUISE_LEG_DATA_SETS_V.LEG_NAME_DATES_BR_LIST, </v>
      </c>
    </row>
    <row r="100" spans="1:3" x14ac:dyDescent="0.25">
      <c r="A100" s="19" t="s">
        <v>202</v>
      </c>
      <c r="B100" s="19" t="s">
        <v>125</v>
      </c>
      <c r="C100" s="18" t="str">
        <f t="shared" si="3"/>
        <v xml:space="preserve">CCD_CRUISE_LEG_DATA_SETS_V.CRUISE_LEG_ID, </v>
      </c>
    </row>
    <row r="101" spans="1:3" x14ac:dyDescent="0.25">
      <c r="A101" s="19" t="s">
        <v>202</v>
      </c>
      <c r="B101" s="19" t="s">
        <v>237</v>
      </c>
      <c r="C101" s="18" t="str">
        <f t="shared" si="3"/>
        <v xml:space="preserve">CCD_CRUISE_LEG_DATA_SETS_V.LEG_NAME, </v>
      </c>
    </row>
    <row r="102" spans="1:3" x14ac:dyDescent="0.25">
      <c r="A102" s="19" t="s">
        <v>202</v>
      </c>
      <c r="B102" s="19" t="s">
        <v>238</v>
      </c>
      <c r="C102" s="18" t="str">
        <f t="shared" si="3"/>
        <v xml:space="preserve">CCD_CRUISE_LEG_DATA_SETS_V.LEG_START_DATE, </v>
      </c>
    </row>
    <row r="103" spans="1:3" x14ac:dyDescent="0.25">
      <c r="A103" s="19" t="s">
        <v>202</v>
      </c>
      <c r="B103" s="19" t="s">
        <v>239</v>
      </c>
      <c r="C103" s="18" t="str">
        <f t="shared" si="3"/>
        <v xml:space="preserve">CCD_CRUISE_LEG_DATA_SETS_V.FORMAT_LEG_START_DATE, </v>
      </c>
    </row>
    <row r="104" spans="1:3" x14ac:dyDescent="0.25">
      <c r="A104" s="19" t="s">
        <v>202</v>
      </c>
      <c r="B104" s="19" t="s">
        <v>240</v>
      </c>
      <c r="C104" s="18" t="str">
        <f t="shared" si="3"/>
        <v xml:space="preserve">CCD_CRUISE_LEG_DATA_SETS_V.LEG_END_DATE, </v>
      </c>
    </row>
    <row r="105" spans="1:3" x14ac:dyDescent="0.25">
      <c r="A105" s="19" t="s">
        <v>202</v>
      </c>
      <c r="B105" s="19" t="s">
        <v>241</v>
      </c>
      <c r="C105" s="18" t="str">
        <f t="shared" si="3"/>
        <v xml:space="preserve">CCD_CRUISE_LEG_DATA_SETS_V.FORMAT_LEG_END_DATE, </v>
      </c>
    </row>
    <row r="106" spans="1:3" x14ac:dyDescent="0.25">
      <c r="A106" s="19" t="s">
        <v>202</v>
      </c>
      <c r="B106" s="19" t="s">
        <v>242</v>
      </c>
      <c r="C106" s="18" t="str">
        <f t="shared" si="3"/>
        <v xml:space="preserve">CCD_CRUISE_LEG_DATA_SETS_V.LEG_YEAR, </v>
      </c>
    </row>
    <row r="107" spans="1:3" x14ac:dyDescent="0.25">
      <c r="A107" s="19" t="s">
        <v>202</v>
      </c>
      <c r="B107" s="19" t="s">
        <v>243</v>
      </c>
      <c r="C107" s="18" t="str">
        <f t="shared" si="3"/>
        <v xml:space="preserve">CCD_CRUISE_LEG_DATA_SETS_V.LEG_DAS, </v>
      </c>
    </row>
    <row r="108" spans="1:3" x14ac:dyDescent="0.25">
      <c r="A108" s="19" t="s">
        <v>202</v>
      </c>
      <c r="B108" s="19" t="s">
        <v>244</v>
      </c>
      <c r="C108" s="18" t="str">
        <f t="shared" si="3"/>
        <v xml:space="preserve">CCD_CRUISE_LEG_DATA_SETS_V.LEG_FISC_YEAR, </v>
      </c>
    </row>
    <row r="109" spans="1:3" x14ac:dyDescent="0.25">
      <c r="A109" s="19" t="s">
        <v>202</v>
      </c>
      <c r="B109" s="19" t="s">
        <v>245</v>
      </c>
      <c r="C109" s="18" t="str">
        <f t="shared" si="3"/>
        <v xml:space="preserve">CCD_CRUISE_LEG_DATA_SETS_V.LEG_DESC, </v>
      </c>
    </row>
    <row r="110" spans="1:3" x14ac:dyDescent="0.25">
      <c r="A110" s="19" t="s">
        <v>202</v>
      </c>
      <c r="B110" s="19" t="s">
        <v>246</v>
      </c>
      <c r="C110" s="18" t="str">
        <f t="shared" si="3"/>
        <v xml:space="preserve">CCD_CRUISE_LEG_DATA_SETS_V.TZ_NAME, </v>
      </c>
    </row>
    <row r="111" spans="1:3" x14ac:dyDescent="0.25">
      <c r="A111" s="19" t="s">
        <v>202</v>
      </c>
      <c r="B111" s="19" t="s">
        <v>247</v>
      </c>
      <c r="C111" s="18" t="str">
        <f t="shared" si="3"/>
        <v xml:space="preserve">CCD_CRUISE_LEG_DATA_SETS_V.VESSEL_ID, </v>
      </c>
    </row>
    <row r="112" spans="1:3" x14ac:dyDescent="0.25">
      <c r="A112" s="19" t="s">
        <v>202</v>
      </c>
      <c r="B112" s="19" t="s">
        <v>248</v>
      </c>
      <c r="C112" s="18" t="str">
        <f t="shared" si="3"/>
        <v xml:space="preserve">CCD_CRUISE_LEG_DATA_SETS_V.VESSEL_NAME, </v>
      </c>
    </row>
    <row r="113" spans="1:3" x14ac:dyDescent="0.25">
      <c r="A113" s="19" t="s">
        <v>202</v>
      </c>
      <c r="B113" s="19" t="s">
        <v>249</v>
      </c>
      <c r="C113" s="18" t="str">
        <f t="shared" si="3"/>
        <v xml:space="preserve">CCD_CRUISE_LEG_DATA_SETS_V.VESSEL_DESC, </v>
      </c>
    </row>
    <row r="114" spans="1:3" x14ac:dyDescent="0.25">
      <c r="A114" s="19" t="s">
        <v>202</v>
      </c>
      <c r="B114" s="19" t="s">
        <v>92</v>
      </c>
      <c r="C114" s="18" t="str">
        <f t="shared" si="3"/>
        <v xml:space="preserve">CCD_CRUISE_LEG_DATA_SETS_V.PLAT_TYPE_ID, </v>
      </c>
    </row>
    <row r="115" spans="1:3" x14ac:dyDescent="0.25">
      <c r="A115" s="19" t="s">
        <v>202</v>
      </c>
      <c r="B115" s="19" t="s">
        <v>250</v>
      </c>
      <c r="C115" s="18" t="str">
        <f t="shared" si="3"/>
        <v xml:space="preserve">CCD_CRUISE_LEG_DATA_SETS_V.PLAT_TYPE_NAME, </v>
      </c>
    </row>
    <row r="116" spans="1:3" x14ac:dyDescent="0.25">
      <c r="A116" s="19" t="s">
        <v>202</v>
      </c>
      <c r="B116" s="19" t="s">
        <v>251</v>
      </c>
      <c r="C116" s="18" t="str">
        <f t="shared" si="3"/>
        <v xml:space="preserve">CCD_CRUISE_LEG_DATA_SETS_V.PLAT_TYPE_DESC, </v>
      </c>
    </row>
    <row r="117" spans="1:3" x14ac:dyDescent="0.25">
      <c r="A117" s="19" t="s">
        <v>202</v>
      </c>
      <c r="B117" s="19" t="s">
        <v>124</v>
      </c>
      <c r="C117" s="18" t="str">
        <f t="shared" si="0"/>
        <v xml:space="preserve">CCD_CRUISE_LEG_DATA_SETS_V.LEG_DATA_SET_ID, </v>
      </c>
    </row>
    <row r="118" spans="1:3" x14ac:dyDescent="0.25">
      <c r="A118" s="19" t="s">
        <v>202</v>
      </c>
      <c r="B118" s="19" t="s">
        <v>126</v>
      </c>
      <c r="C118" s="18" t="str">
        <f t="shared" si="0"/>
        <v xml:space="preserve">CCD_CRUISE_LEG_DATA_SETS_V.DATA_SET_ID, </v>
      </c>
    </row>
    <row r="119" spans="1:3" x14ac:dyDescent="0.25">
      <c r="A119" s="19" t="s">
        <v>202</v>
      </c>
      <c r="B119" s="19" t="s">
        <v>127</v>
      </c>
      <c r="C119" s="18" t="str">
        <f t="shared" si="0"/>
        <v xml:space="preserve">CCD_CRUISE_LEG_DATA_SETS_V.LEG_DATA_SET_NOTES, </v>
      </c>
    </row>
    <row r="120" spans="1:3" x14ac:dyDescent="0.25">
      <c r="A120" s="19" t="s">
        <v>202</v>
      </c>
      <c r="B120" s="19" t="s">
        <v>135</v>
      </c>
      <c r="C120" s="18" t="str">
        <f t="shared" si="0"/>
        <v xml:space="preserve">CCD_CRUISE_LEG_DATA_SETS_V.DATA_SET_NAME, </v>
      </c>
    </row>
    <row r="121" spans="1:3" x14ac:dyDescent="0.25">
      <c r="A121" s="19" t="s">
        <v>202</v>
      </c>
      <c r="B121" s="19" t="s">
        <v>136</v>
      </c>
      <c r="C121" s="18" t="str">
        <f t="shared" si="0"/>
        <v xml:space="preserve">CCD_CRUISE_LEG_DATA_SETS_V.DATA_SET_DESC, </v>
      </c>
    </row>
    <row r="122" spans="1:3" x14ac:dyDescent="0.25">
      <c r="A122" s="19" t="s">
        <v>202</v>
      </c>
      <c r="B122" s="19" t="s">
        <v>137</v>
      </c>
      <c r="C122" s="18" t="str">
        <f t="shared" si="0"/>
        <v xml:space="preserve">CCD_CRUISE_LEG_DATA_SETS_V.DATA_SET_INPORT_CAT_ID, </v>
      </c>
    </row>
    <row r="123" spans="1:3" x14ac:dyDescent="0.25">
      <c r="A123" s="19" t="s">
        <v>202</v>
      </c>
      <c r="B123" s="19" t="s">
        <v>138</v>
      </c>
      <c r="C123" s="18" t="str">
        <f t="shared" si="0"/>
        <v xml:space="preserve">CCD_CRUISE_LEG_DATA_SETS_V.DATA_SET_INPORT_URL, </v>
      </c>
    </row>
    <row r="124" spans="1:3" x14ac:dyDescent="0.25">
      <c r="A124" s="19" t="s">
        <v>202</v>
      </c>
      <c r="B124" s="19" t="s">
        <v>139</v>
      </c>
      <c r="C124" s="18" t="str">
        <f t="shared" si="0"/>
        <v xml:space="preserve">CCD_CRUISE_LEG_DATA_SETS_V.DATA_SET_TYPE_ID, </v>
      </c>
    </row>
    <row r="125" spans="1:3" x14ac:dyDescent="0.25">
      <c r="A125" s="19" t="s">
        <v>202</v>
      </c>
      <c r="B125" s="19" t="s">
        <v>140</v>
      </c>
      <c r="C125" s="18" t="str">
        <f t="shared" si="0"/>
        <v xml:space="preserve">CCD_CRUISE_LEG_DATA_SETS_V.DATA_SET_TYPE_NAME, </v>
      </c>
    </row>
    <row r="126" spans="1:3" x14ac:dyDescent="0.25">
      <c r="A126" s="19" t="s">
        <v>202</v>
      </c>
      <c r="B126" s="19" t="s">
        <v>141</v>
      </c>
      <c r="C126" s="18" t="str">
        <f t="shared" ref="C126:C155" si="4">CONCATENATE(A126, ".", B126, ", ")</f>
        <v xml:space="preserve">CCD_CRUISE_LEG_DATA_SETS_V.DATA_SET_TYPE_DESC, </v>
      </c>
    </row>
    <row r="127" spans="1:3" x14ac:dyDescent="0.25">
      <c r="A127" s="19" t="s">
        <v>202</v>
      </c>
      <c r="B127" s="19" t="s">
        <v>142</v>
      </c>
      <c r="C127" s="18" t="str">
        <f t="shared" si="4"/>
        <v xml:space="preserve">CCD_CRUISE_LEG_DATA_SETS_V.DATA_SET_TYPE_DOC_URL, </v>
      </c>
    </row>
    <row r="128" spans="1:3" x14ac:dyDescent="0.25">
      <c r="A128" s="19" t="s">
        <v>202</v>
      </c>
      <c r="B128" s="19" t="s">
        <v>143</v>
      </c>
      <c r="C128" s="18" t="str">
        <f t="shared" si="4"/>
        <v xml:space="preserve">CCD_CRUISE_LEG_DATA_SETS_V.DATA_SET_STATUS_ID, </v>
      </c>
    </row>
    <row r="129" spans="1:3" x14ac:dyDescent="0.25">
      <c r="A129" s="19" t="s">
        <v>202</v>
      </c>
      <c r="B129" s="19" t="s">
        <v>144</v>
      </c>
      <c r="C129" s="18" t="str">
        <f t="shared" si="4"/>
        <v xml:space="preserve">CCD_CRUISE_LEG_DATA_SETS_V.STATUS_CODE, </v>
      </c>
    </row>
    <row r="130" spans="1:3" x14ac:dyDescent="0.25">
      <c r="A130" s="19" t="s">
        <v>202</v>
      </c>
      <c r="B130" s="19" t="s">
        <v>145</v>
      </c>
      <c r="C130" s="18" t="str">
        <f t="shared" si="4"/>
        <v xml:space="preserve">CCD_CRUISE_LEG_DATA_SETS_V.STATUS_NAME, </v>
      </c>
    </row>
    <row r="131" spans="1:3" x14ac:dyDescent="0.25">
      <c r="A131" s="19" t="s">
        <v>202</v>
      </c>
      <c r="B131" s="19" t="s">
        <v>146</v>
      </c>
      <c r="C131" s="18" t="str">
        <f t="shared" si="4"/>
        <v xml:space="preserve">CCD_CRUISE_LEG_DATA_SETS_V.STATUS_DESC, </v>
      </c>
    </row>
    <row r="132" spans="1:3" x14ac:dyDescent="0.25">
      <c r="A132" s="19" t="s">
        <v>202</v>
      </c>
      <c r="B132" s="19" t="s">
        <v>147</v>
      </c>
      <c r="C132" s="18" t="str">
        <f t="shared" si="4"/>
        <v xml:space="preserve">CCD_CRUISE_LEG_DATA_SETS_V.STATUS_COLOR, </v>
      </c>
    </row>
    <row r="134" spans="1:3" x14ac:dyDescent="0.25">
      <c r="A134" s="18" t="s">
        <v>304</v>
      </c>
      <c r="B134" s="18" t="s">
        <v>305</v>
      </c>
      <c r="C134" s="18" t="str">
        <f t="shared" si="4"/>
        <v xml:space="preserve">MOUSS_OPT_PRODS.OPT_PRODS_ID, </v>
      </c>
    </row>
    <row r="135" spans="1:3" x14ac:dyDescent="0.25">
      <c r="A135" s="18" t="s">
        <v>304</v>
      </c>
      <c r="B135" s="18" t="s">
        <v>306</v>
      </c>
      <c r="C135" s="18" t="str">
        <f t="shared" si="4"/>
        <v xml:space="preserve">MOUSS_OPT_PRODS.OPS_META_ID, </v>
      </c>
    </row>
    <row r="136" spans="1:3" x14ac:dyDescent="0.25">
      <c r="A136" s="18" t="s">
        <v>304</v>
      </c>
      <c r="B136" s="18" t="s">
        <v>307</v>
      </c>
      <c r="C136" s="18" t="str">
        <f t="shared" si="4"/>
        <v xml:space="preserve">MOUSS_OPT_PRODS.CAM1_RAW_IMG_LIST, </v>
      </c>
    </row>
    <row r="137" spans="1:3" x14ac:dyDescent="0.25">
      <c r="A137" s="18" t="s">
        <v>304</v>
      </c>
      <c r="B137" s="18" t="s">
        <v>308</v>
      </c>
      <c r="C137" s="18" t="str">
        <f t="shared" si="4"/>
        <v xml:space="preserve">MOUSS_OPT_PRODS.CAM2_RAW_IMG_LIST, </v>
      </c>
    </row>
    <row r="138" spans="1:3" x14ac:dyDescent="0.25">
      <c r="A138" s="18" t="s">
        <v>304</v>
      </c>
      <c r="B138" s="18" t="s">
        <v>309</v>
      </c>
      <c r="C138" s="18" t="str">
        <f t="shared" si="4"/>
        <v xml:space="preserve">MOUSS_OPT_PRODS.CAM1_RAW_VID_NAME, </v>
      </c>
    </row>
    <row r="139" spans="1:3" x14ac:dyDescent="0.25">
      <c r="A139" s="18" t="s">
        <v>304</v>
      </c>
      <c r="B139" s="18" t="s">
        <v>310</v>
      </c>
      <c r="C139" s="18" t="str">
        <f t="shared" si="4"/>
        <v xml:space="preserve">MOUSS_OPT_PRODS.CAM2_RAW_VID_NAME, </v>
      </c>
    </row>
    <row r="140" spans="1:3" x14ac:dyDescent="0.25">
      <c r="A140" s="18" t="s">
        <v>304</v>
      </c>
      <c r="B140" s="18" t="s">
        <v>311</v>
      </c>
      <c r="C140" s="18" t="str">
        <f t="shared" si="4"/>
        <v xml:space="preserve">MOUSS_OPT_PRODS.CAM1_ARC_IMG_LIST, </v>
      </c>
    </row>
    <row r="141" spans="1:3" x14ac:dyDescent="0.25">
      <c r="A141" s="18" t="s">
        <v>304</v>
      </c>
      <c r="B141" s="18" t="s">
        <v>312</v>
      </c>
      <c r="C141" s="18" t="str">
        <f t="shared" si="4"/>
        <v xml:space="preserve">MOUSS_OPT_PRODS.CAM2_ARC_IMG_LIST, </v>
      </c>
    </row>
    <row r="142" spans="1:3" x14ac:dyDescent="0.25">
      <c r="A142" s="18" t="s">
        <v>304</v>
      </c>
      <c r="B142" s="18" t="s">
        <v>313</v>
      </c>
      <c r="C142" s="18" t="str">
        <f t="shared" si="4"/>
        <v xml:space="preserve">MOUSS_OPT_PRODS.CAM1_ARC_VID_NAME, </v>
      </c>
    </row>
    <row r="143" spans="1:3" x14ac:dyDescent="0.25">
      <c r="A143" s="18" t="s">
        <v>304</v>
      </c>
      <c r="B143" s="18" t="s">
        <v>314</v>
      </c>
      <c r="C143" s="18" t="str">
        <f t="shared" si="4"/>
        <v xml:space="preserve">MOUSS_OPT_PRODS.CAM2_ARC_VID_NAME, </v>
      </c>
    </row>
    <row r="144" spans="1:3" x14ac:dyDescent="0.25">
      <c r="A144" t="s">
        <v>322</v>
      </c>
      <c r="B144" t="s">
        <v>315</v>
      </c>
      <c r="C144" s="18" t="str">
        <f t="shared" si="4"/>
        <v xml:space="preserve">MOUSS_PRELIM_ANALYSIS.PRELIM_ANALYSIS_ID, </v>
      </c>
    </row>
    <row r="145" spans="1:3" x14ac:dyDescent="0.25">
      <c r="A145" s="18" t="s">
        <v>322</v>
      </c>
      <c r="B145" t="s">
        <v>306</v>
      </c>
      <c r="C145" s="18" t="str">
        <f t="shared" si="4"/>
        <v xml:space="preserve">MOUSS_PRELIM_ANALYSIS.OPS_META_ID, </v>
      </c>
    </row>
    <row r="146" spans="1:3" x14ac:dyDescent="0.25">
      <c r="A146" s="18" t="s">
        <v>322</v>
      </c>
      <c r="B146" t="s">
        <v>316</v>
      </c>
      <c r="C146" s="18" t="str">
        <f t="shared" si="4"/>
        <v xml:space="preserve">MOUSS_PRELIM_ANALYSIS.TD_FRAME_NUM, </v>
      </c>
    </row>
    <row r="147" spans="1:3" x14ac:dyDescent="0.25">
      <c r="A147" s="18" t="s">
        <v>322</v>
      </c>
      <c r="B147" t="s">
        <v>317</v>
      </c>
      <c r="C147" s="18" t="str">
        <f t="shared" si="4"/>
        <v xml:space="preserve">MOUSS_PRELIM_ANALYSIS.VALID_VIDEO_YN, </v>
      </c>
    </row>
    <row r="148" spans="1:3" x14ac:dyDescent="0.25">
      <c r="A148" s="18" t="s">
        <v>322</v>
      </c>
      <c r="B148" t="s">
        <v>318</v>
      </c>
      <c r="C148" s="18" t="str">
        <f t="shared" si="4"/>
        <v xml:space="preserve">MOUSS_PRELIM_ANALYSIS.FPS, </v>
      </c>
    </row>
    <row r="149" spans="1:3" x14ac:dyDescent="0.25">
      <c r="A149" s="18" t="s">
        <v>322</v>
      </c>
      <c r="B149" t="s">
        <v>319</v>
      </c>
      <c r="C149" s="18" t="str">
        <f t="shared" si="4"/>
        <v xml:space="preserve">MOUSS_PRELIM_ANALYSIS.ARC_VID_LENGTH_MINS, </v>
      </c>
    </row>
    <row r="150" spans="1:3" x14ac:dyDescent="0.25">
      <c r="A150" s="18" t="s">
        <v>322</v>
      </c>
      <c r="B150" t="s">
        <v>320</v>
      </c>
      <c r="C150" s="18" t="str">
        <f t="shared" si="4"/>
        <v xml:space="preserve">MOUSS_PRELIM_ANALYSIS.OFFICIAL_DEPTH_M, </v>
      </c>
    </row>
    <row r="151" spans="1:3" x14ac:dyDescent="0.25">
      <c r="A151" s="18" t="s">
        <v>322</v>
      </c>
      <c r="B151" t="s">
        <v>321</v>
      </c>
      <c r="C151" s="18" t="str">
        <f t="shared" si="4"/>
        <v xml:space="preserve">MOUSS_PRELIM_ANALYSIS.OFFICIAL_TEMP_C, </v>
      </c>
    </row>
    <row r="152" spans="1:3" x14ac:dyDescent="0.25">
      <c r="A152" t="s">
        <v>323</v>
      </c>
      <c r="B152" t="s">
        <v>324</v>
      </c>
      <c r="C152" s="18" t="str">
        <f t="shared" si="4"/>
        <v xml:space="preserve">MOUSS_CRUISE_DATA_LOC.DATA_LOC_ID, </v>
      </c>
    </row>
    <row r="153" spans="1:3" x14ac:dyDescent="0.25">
      <c r="A153" s="18" t="s">
        <v>323</v>
      </c>
      <c r="B153" t="s">
        <v>125</v>
      </c>
      <c r="C153" s="18" t="str">
        <f t="shared" si="4"/>
        <v xml:space="preserve">MOUSS_CRUISE_DATA_LOC.CRUISE_LEG_ID, </v>
      </c>
    </row>
    <row r="154" spans="1:3" x14ac:dyDescent="0.25">
      <c r="A154" s="18" t="s">
        <v>323</v>
      </c>
      <c r="B154" t="s">
        <v>325</v>
      </c>
      <c r="C154" s="18" t="str">
        <f t="shared" si="4"/>
        <v xml:space="preserve">MOUSS_CRUISE_DATA_LOC.LOCAL_LOC_PATH, </v>
      </c>
    </row>
    <row r="155" spans="1:3" x14ac:dyDescent="0.25">
      <c r="A155" s="18" t="s">
        <v>323</v>
      </c>
      <c r="B155" t="s">
        <v>326</v>
      </c>
      <c r="C155" s="18" t="str">
        <f t="shared" si="4"/>
        <v xml:space="preserve">MOUSS_CRUISE_DATA_LOC.CLOUD_LOC_PATH, </v>
      </c>
    </row>
    <row r="159" spans="1:3" x14ac:dyDescent="0.25">
      <c r="A159" t="s">
        <v>406</v>
      </c>
      <c r="B159" t="s">
        <v>306</v>
      </c>
      <c r="C159" s="18" t="str">
        <f t="shared" ref="C159:C222" si="5">CONCATENATE(A159, ".", B159, ", ")</f>
        <v xml:space="preserve">MOUSS_OPS_META_V.OPS_META_ID, </v>
      </c>
    </row>
    <row r="160" spans="1:3" x14ac:dyDescent="0.25">
      <c r="A160" s="18" t="s">
        <v>406</v>
      </c>
      <c r="B160" t="s">
        <v>125</v>
      </c>
      <c r="C160" s="18" t="str">
        <f t="shared" si="5"/>
        <v xml:space="preserve">MOUSS_OPS_META_V.CRUISE_LEG_ID, </v>
      </c>
    </row>
    <row r="161" spans="1:3" x14ac:dyDescent="0.25">
      <c r="A161" s="18" t="s">
        <v>406</v>
      </c>
      <c r="B161" t="s">
        <v>327</v>
      </c>
      <c r="C161" s="18" t="str">
        <f t="shared" si="5"/>
        <v xml:space="preserve">MOUSS_OPS_META_V.UTC_DROP_DTM, </v>
      </c>
    </row>
    <row r="162" spans="1:3" x14ac:dyDescent="0.25">
      <c r="A162" s="18" t="s">
        <v>406</v>
      </c>
      <c r="B162" t="s">
        <v>328</v>
      </c>
      <c r="C162" s="18" t="str">
        <f t="shared" si="5"/>
        <v xml:space="preserve">MOUSS_OPS_META_V.FORMAT_UTC_DROP_DTM, </v>
      </c>
    </row>
    <row r="163" spans="1:3" x14ac:dyDescent="0.25">
      <c r="A163" s="18" t="s">
        <v>406</v>
      </c>
      <c r="B163" t="s">
        <v>329</v>
      </c>
      <c r="C163" s="18" t="str">
        <f t="shared" si="5"/>
        <v xml:space="preserve">MOUSS_OPS_META_V.UTC_DROP_DATE, </v>
      </c>
    </row>
    <row r="164" spans="1:3" x14ac:dyDescent="0.25">
      <c r="A164" s="18" t="s">
        <v>406</v>
      </c>
      <c r="B164" t="s">
        <v>330</v>
      </c>
      <c r="C164" s="18" t="str">
        <f t="shared" si="5"/>
        <v xml:space="preserve">MOUSS_OPS_META_V.FORMAT_UTC_DROP_DATE, </v>
      </c>
    </row>
    <row r="165" spans="1:3" x14ac:dyDescent="0.25">
      <c r="A165" s="18" t="s">
        <v>406</v>
      </c>
      <c r="B165" t="s">
        <v>331</v>
      </c>
      <c r="C165" s="18" t="str">
        <f t="shared" si="5"/>
        <v xml:space="preserve">MOUSS_OPS_META_V.DEPLOY_VESSEL_NAME, </v>
      </c>
    </row>
    <row r="166" spans="1:3" x14ac:dyDescent="0.25">
      <c r="A166" s="18" t="s">
        <v>406</v>
      </c>
      <c r="B166" t="s">
        <v>332</v>
      </c>
      <c r="C166" s="18" t="str">
        <f t="shared" si="5"/>
        <v xml:space="preserve">MOUSS_OPS_META_V.CAPTAIN_NAME, </v>
      </c>
    </row>
    <row r="167" spans="1:3" x14ac:dyDescent="0.25">
      <c r="A167" s="18" t="s">
        <v>406</v>
      </c>
      <c r="B167" t="s">
        <v>333</v>
      </c>
      <c r="C167" s="18" t="str">
        <f t="shared" si="5"/>
        <v xml:space="preserve">MOUSS_OPS_META_V.DATA_RECORDER_NAME, </v>
      </c>
    </row>
    <row r="168" spans="1:3" x14ac:dyDescent="0.25">
      <c r="A168" s="18" t="s">
        <v>406</v>
      </c>
      <c r="B168" t="s">
        <v>334</v>
      </c>
      <c r="C168" s="18" t="str">
        <f t="shared" si="5"/>
        <v xml:space="preserve">MOUSS_OPS_META_V.WAVE_HT_FT, </v>
      </c>
    </row>
    <row r="169" spans="1:3" x14ac:dyDescent="0.25">
      <c r="A169" s="18" t="s">
        <v>406</v>
      </c>
      <c r="B169" t="s">
        <v>335</v>
      </c>
      <c r="C169" s="18" t="str">
        <f t="shared" si="5"/>
        <v xml:space="preserve">MOUSS_OPS_META_V.WIND_SPD_KT, </v>
      </c>
    </row>
    <row r="170" spans="1:3" x14ac:dyDescent="0.25">
      <c r="A170" s="18" t="s">
        <v>406</v>
      </c>
      <c r="B170" t="s">
        <v>336</v>
      </c>
      <c r="C170" s="18" t="str">
        <f t="shared" si="5"/>
        <v xml:space="preserve">MOUSS_OPS_META_V.FRAME_ID, </v>
      </c>
    </row>
    <row r="171" spans="1:3" x14ac:dyDescent="0.25">
      <c r="A171" s="18" t="s">
        <v>406</v>
      </c>
      <c r="B171" t="s">
        <v>337</v>
      </c>
      <c r="C171" s="18" t="str">
        <f t="shared" si="5"/>
        <v xml:space="preserve">MOUSS_OPS_META_V.DVR_ID, </v>
      </c>
    </row>
    <row r="172" spans="1:3" x14ac:dyDescent="0.25">
      <c r="A172" s="18" t="s">
        <v>406</v>
      </c>
      <c r="B172" t="s">
        <v>338</v>
      </c>
      <c r="C172" s="18" t="str">
        <f t="shared" si="5"/>
        <v xml:space="preserve">MOUSS_OPS_META_V.BATT_ID, </v>
      </c>
    </row>
    <row r="173" spans="1:3" x14ac:dyDescent="0.25">
      <c r="A173" s="18" t="s">
        <v>406</v>
      </c>
      <c r="B173" t="s">
        <v>339</v>
      </c>
      <c r="C173" s="18" t="str">
        <f t="shared" si="5"/>
        <v xml:space="preserve">MOUSS_OPS_META_V.TDR1_ID, </v>
      </c>
    </row>
    <row r="174" spans="1:3" x14ac:dyDescent="0.25">
      <c r="A174" s="18" t="s">
        <v>406</v>
      </c>
      <c r="B174" t="s">
        <v>340</v>
      </c>
      <c r="C174" s="18" t="str">
        <f t="shared" si="5"/>
        <v xml:space="preserve">MOUSS_OPS_META_V.TDR2_ID, </v>
      </c>
    </row>
    <row r="175" spans="1:3" x14ac:dyDescent="0.25">
      <c r="A175" s="18" t="s">
        <v>406</v>
      </c>
      <c r="B175" t="s">
        <v>341</v>
      </c>
      <c r="C175" s="18" t="str">
        <f t="shared" si="5"/>
        <v xml:space="preserve">MOUSS_OPS_META_V.DEPTH_M, </v>
      </c>
    </row>
    <row r="176" spans="1:3" x14ac:dyDescent="0.25">
      <c r="A176" s="18" t="s">
        <v>406</v>
      </c>
      <c r="B176" t="s">
        <v>342</v>
      </c>
      <c r="C176" s="18" t="str">
        <f t="shared" si="5"/>
        <v xml:space="preserve">MOUSS_OPS_META_V.LAT_DD, </v>
      </c>
    </row>
    <row r="177" spans="1:3" x14ac:dyDescent="0.25">
      <c r="A177" s="18" t="s">
        <v>406</v>
      </c>
      <c r="B177" t="s">
        <v>343</v>
      </c>
      <c r="C177" s="18" t="str">
        <f t="shared" si="5"/>
        <v xml:space="preserve">MOUSS_OPS_META_V.LON_DD, </v>
      </c>
    </row>
    <row r="178" spans="1:3" x14ac:dyDescent="0.25">
      <c r="A178" s="18" t="s">
        <v>406</v>
      </c>
      <c r="B178" t="s">
        <v>344</v>
      </c>
      <c r="C178" s="18" t="str">
        <f t="shared" si="5"/>
        <v xml:space="preserve">MOUSS_OPS_META_V.CAM1_OPC, </v>
      </c>
    </row>
    <row r="179" spans="1:3" x14ac:dyDescent="0.25">
      <c r="A179" s="18" t="s">
        <v>406</v>
      </c>
      <c r="B179" t="s">
        <v>345</v>
      </c>
      <c r="C179" s="18" t="str">
        <f t="shared" si="5"/>
        <v xml:space="preserve">MOUSS_OPS_META_V.CAM2_OPC, </v>
      </c>
    </row>
    <row r="180" spans="1:3" x14ac:dyDescent="0.25">
      <c r="A180" s="18" t="s">
        <v>406</v>
      </c>
      <c r="B180" t="s">
        <v>346</v>
      </c>
      <c r="C180" s="18" t="str">
        <f t="shared" si="5"/>
        <v xml:space="preserve">MOUSS_OPS_META_V.GRID_ID, </v>
      </c>
    </row>
    <row r="181" spans="1:3" x14ac:dyDescent="0.25">
      <c r="A181" s="18" t="s">
        <v>406</v>
      </c>
      <c r="B181" t="s">
        <v>347</v>
      </c>
      <c r="C181" s="18" t="str">
        <f t="shared" si="5"/>
        <v xml:space="preserve">MOUSS_OPS_META_V.GRID_NUM, </v>
      </c>
    </row>
    <row r="182" spans="1:3" x14ac:dyDescent="0.25">
      <c r="A182" s="18" t="s">
        <v>406</v>
      </c>
      <c r="B182" t="s">
        <v>348</v>
      </c>
      <c r="C182" s="18" t="str">
        <f t="shared" si="5"/>
        <v xml:space="preserve">MOUSS_OPS_META_V.GRID_LAT_DD, </v>
      </c>
    </row>
    <row r="183" spans="1:3" x14ac:dyDescent="0.25">
      <c r="A183" s="18" t="s">
        <v>406</v>
      </c>
      <c r="B183" t="s">
        <v>349</v>
      </c>
      <c r="C183" s="18" t="str">
        <f t="shared" si="5"/>
        <v xml:space="preserve">MOUSS_OPS_META_V.GRID_LON_DD, </v>
      </c>
    </row>
    <row r="184" spans="1:3" x14ac:dyDescent="0.25">
      <c r="A184" s="18" t="s">
        <v>406</v>
      </c>
      <c r="B184" t="s">
        <v>350</v>
      </c>
      <c r="C184" s="18" t="str">
        <f t="shared" si="5"/>
        <v xml:space="preserve">MOUSS_OPS_META_V.N_LAT_DD, </v>
      </c>
    </row>
    <row r="185" spans="1:3" x14ac:dyDescent="0.25">
      <c r="A185" s="18" t="s">
        <v>406</v>
      </c>
      <c r="B185" t="s">
        <v>351</v>
      </c>
      <c r="C185" s="18" t="str">
        <f t="shared" si="5"/>
        <v xml:space="preserve">MOUSS_OPS_META_V.S_LAT_DD, </v>
      </c>
    </row>
    <row r="186" spans="1:3" x14ac:dyDescent="0.25">
      <c r="A186" s="18" t="s">
        <v>406</v>
      </c>
      <c r="B186" t="s">
        <v>352</v>
      </c>
      <c r="C186" s="18" t="str">
        <f t="shared" si="5"/>
        <v xml:space="preserve">MOUSS_OPS_META_V.E_LON_DD, </v>
      </c>
    </row>
    <row r="187" spans="1:3" x14ac:dyDescent="0.25">
      <c r="A187" s="18" t="s">
        <v>406</v>
      </c>
      <c r="B187" t="s">
        <v>353</v>
      </c>
      <c r="C187" s="18" t="str">
        <f t="shared" si="5"/>
        <v xml:space="preserve">MOUSS_OPS_META_V.W_LON_DD, </v>
      </c>
    </row>
    <row r="188" spans="1:3" x14ac:dyDescent="0.25">
      <c r="A188" s="18" t="s">
        <v>406</v>
      </c>
      <c r="B188" t="s">
        <v>354</v>
      </c>
      <c r="C188" s="18" t="str">
        <f t="shared" si="5"/>
        <v xml:space="preserve">MOUSS_OPS_META_V.DEPTH_MED_M, </v>
      </c>
    </row>
    <row r="189" spans="1:3" x14ac:dyDescent="0.25">
      <c r="A189" s="18" t="s">
        <v>406</v>
      </c>
      <c r="B189" t="s">
        <v>355</v>
      </c>
      <c r="C189" s="18" t="str">
        <f t="shared" si="5"/>
        <v xml:space="preserve">MOUSS_OPS_META_V.DEPTH_MEAN_M, </v>
      </c>
    </row>
    <row r="190" spans="1:3" x14ac:dyDescent="0.25">
      <c r="A190" s="18" t="s">
        <v>406</v>
      </c>
      <c r="B190" t="s">
        <v>356</v>
      </c>
      <c r="C190" s="18" t="str">
        <f t="shared" si="5"/>
        <v xml:space="preserve">MOUSS_OPS_META_V.DEPTH_MIN_M, </v>
      </c>
    </row>
    <row r="191" spans="1:3" x14ac:dyDescent="0.25">
      <c r="A191" s="18" t="s">
        <v>406</v>
      </c>
      <c r="B191" t="s">
        <v>357</v>
      </c>
      <c r="C191" s="18" t="str">
        <f t="shared" si="5"/>
        <v xml:space="preserve">MOUSS_OPS_META_V.DEPTH_MAX_M, </v>
      </c>
    </row>
    <row r="192" spans="1:3" x14ac:dyDescent="0.25">
      <c r="A192" s="18" t="s">
        <v>406</v>
      </c>
      <c r="B192" t="s">
        <v>358</v>
      </c>
      <c r="C192" s="18" t="str">
        <f t="shared" si="5"/>
        <v xml:space="preserve">MOUSS_OPS_META_V.GRID_RADIUS_M, </v>
      </c>
    </row>
    <row r="193" spans="1:3" x14ac:dyDescent="0.25">
      <c r="A193" s="18" t="s">
        <v>406</v>
      </c>
      <c r="B193" t="s">
        <v>305</v>
      </c>
      <c r="C193" s="18" t="str">
        <f t="shared" si="5"/>
        <v xml:space="preserve">MOUSS_OPS_META_V.OPT_PRODS_ID, </v>
      </c>
    </row>
    <row r="194" spans="1:3" x14ac:dyDescent="0.25">
      <c r="A194" s="18" t="s">
        <v>406</v>
      </c>
      <c r="B194" t="s">
        <v>307</v>
      </c>
      <c r="C194" s="18" t="str">
        <f t="shared" si="5"/>
        <v xml:space="preserve">MOUSS_OPS_META_V.CAM1_RAW_IMG_LIST, </v>
      </c>
    </row>
    <row r="195" spans="1:3" x14ac:dyDescent="0.25">
      <c r="A195" s="18" t="s">
        <v>406</v>
      </c>
      <c r="B195" t="s">
        <v>308</v>
      </c>
      <c r="C195" s="18" t="str">
        <f t="shared" si="5"/>
        <v xml:space="preserve">MOUSS_OPS_META_V.CAM2_RAW_IMG_LIST, </v>
      </c>
    </row>
    <row r="196" spans="1:3" x14ac:dyDescent="0.25">
      <c r="A196" s="18" t="s">
        <v>406</v>
      </c>
      <c r="B196" t="s">
        <v>309</v>
      </c>
      <c r="C196" s="18" t="str">
        <f t="shared" si="5"/>
        <v xml:space="preserve">MOUSS_OPS_META_V.CAM1_RAW_VID_NAME, </v>
      </c>
    </row>
    <row r="197" spans="1:3" x14ac:dyDescent="0.25">
      <c r="A197" s="18" t="s">
        <v>406</v>
      </c>
      <c r="B197" t="s">
        <v>310</v>
      </c>
      <c r="C197" s="18" t="str">
        <f t="shared" si="5"/>
        <v xml:space="preserve">MOUSS_OPS_META_V.CAM2_RAW_VID_NAME, </v>
      </c>
    </row>
    <row r="198" spans="1:3" x14ac:dyDescent="0.25">
      <c r="A198" s="18" t="s">
        <v>406</v>
      </c>
      <c r="B198" t="s">
        <v>311</v>
      </c>
      <c r="C198" s="18" t="str">
        <f t="shared" si="5"/>
        <v xml:space="preserve">MOUSS_OPS_META_V.CAM1_ARC_IMG_LIST, </v>
      </c>
    </row>
    <row r="199" spans="1:3" x14ac:dyDescent="0.25">
      <c r="A199" s="18" t="s">
        <v>406</v>
      </c>
      <c r="B199" t="s">
        <v>312</v>
      </c>
      <c r="C199" s="18" t="str">
        <f t="shared" si="5"/>
        <v xml:space="preserve">MOUSS_OPS_META_V.CAM2_ARC_IMG_LIST, </v>
      </c>
    </row>
    <row r="200" spans="1:3" x14ac:dyDescent="0.25">
      <c r="A200" s="18" t="s">
        <v>406</v>
      </c>
      <c r="B200" t="s">
        <v>313</v>
      </c>
      <c r="C200" s="18" t="str">
        <f t="shared" si="5"/>
        <v xml:space="preserve">MOUSS_OPS_META_V.CAM1_ARC_VID_NAME, </v>
      </c>
    </row>
    <row r="201" spans="1:3" x14ac:dyDescent="0.25">
      <c r="A201" s="18" t="s">
        <v>406</v>
      </c>
      <c r="B201" t="s">
        <v>314</v>
      </c>
      <c r="C201" s="18" t="str">
        <f t="shared" si="5"/>
        <v xml:space="preserve">MOUSS_OPS_META_V.CAM2_ARC_VID_NAME, </v>
      </c>
    </row>
    <row r="202" spans="1:3" x14ac:dyDescent="0.25">
      <c r="A202" s="18" t="s">
        <v>406</v>
      </c>
      <c r="B202" t="s">
        <v>315</v>
      </c>
      <c r="C202" s="18" t="str">
        <f t="shared" si="5"/>
        <v xml:space="preserve">MOUSS_OPS_META_V.PRELIM_ANALYSIS_ID, </v>
      </c>
    </row>
    <row r="203" spans="1:3" x14ac:dyDescent="0.25">
      <c r="A203" s="18" t="s">
        <v>406</v>
      </c>
      <c r="B203" t="s">
        <v>316</v>
      </c>
      <c r="C203" s="18" t="str">
        <f t="shared" si="5"/>
        <v xml:space="preserve">MOUSS_OPS_META_V.TD_FRAME_NUM, </v>
      </c>
    </row>
    <row r="204" spans="1:3" x14ac:dyDescent="0.25">
      <c r="A204" s="18" t="s">
        <v>406</v>
      </c>
      <c r="B204" t="s">
        <v>317</v>
      </c>
      <c r="C204" s="18" t="str">
        <f t="shared" si="5"/>
        <v xml:space="preserve">MOUSS_OPS_META_V.VALID_VIDEO_YN, </v>
      </c>
    </row>
    <row r="205" spans="1:3" x14ac:dyDescent="0.25">
      <c r="A205" s="18" t="s">
        <v>406</v>
      </c>
      <c r="B205" t="s">
        <v>318</v>
      </c>
      <c r="C205" s="18" t="str">
        <f t="shared" si="5"/>
        <v xml:space="preserve">MOUSS_OPS_META_V.FPS, </v>
      </c>
    </row>
    <row r="206" spans="1:3" x14ac:dyDescent="0.25">
      <c r="A206" s="18" t="s">
        <v>406</v>
      </c>
      <c r="B206" t="s">
        <v>319</v>
      </c>
      <c r="C206" s="18" t="str">
        <f t="shared" si="5"/>
        <v xml:space="preserve">MOUSS_OPS_META_V.ARC_VID_LENGTH_MINS, </v>
      </c>
    </row>
    <row r="207" spans="1:3" x14ac:dyDescent="0.25">
      <c r="A207" s="18" t="s">
        <v>406</v>
      </c>
      <c r="B207" t="s">
        <v>320</v>
      </c>
      <c r="C207" s="18" t="str">
        <f t="shared" si="5"/>
        <v xml:space="preserve">MOUSS_OPS_META_V.OFFICIAL_DEPTH_M, </v>
      </c>
    </row>
    <row r="208" spans="1:3" x14ac:dyDescent="0.25">
      <c r="A208" s="18" t="s">
        <v>406</v>
      </c>
      <c r="B208" t="s">
        <v>321</v>
      </c>
      <c r="C208" s="18" t="str">
        <f t="shared" si="5"/>
        <v xml:space="preserve">MOUSS_OPS_META_V.OFFICIAL_TEMP_C, </v>
      </c>
    </row>
    <row r="209" spans="1:3" x14ac:dyDescent="0.25">
      <c r="A209" s="18" t="s">
        <v>406</v>
      </c>
      <c r="B209" t="s">
        <v>324</v>
      </c>
      <c r="C209" s="18" t="str">
        <f t="shared" si="5"/>
        <v xml:space="preserve">MOUSS_OPS_META_V.DATA_LOC_ID, </v>
      </c>
    </row>
    <row r="210" spans="1:3" x14ac:dyDescent="0.25">
      <c r="A210" s="18" t="s">
        <v>406</v>
      </c>
      <c r="B210" t="s">
        <v>325</v>
      </c>
      <c r="C210" s="18" t="str">
        <f t="shared" si="5"/>
        <v xml:space="preserve">MOUSS_OPS_META_V.LOCAL_LOC_PATH, </v>
      </c>
    </row>
    <row r="211" spans="1:3" x14ac:dyDescent="0.25">
      <c r="A211" s="18" t="s">
        <v>406</v>
      </c>
      <c r="B211" t="s">
        <v>326</v>
      </c>
      <c r="C211" s="18" t="str">
        <f t="shared" si="5"/>
        <v xml:space="preserve">MOUSS_OPS_META_V.CLOUD_LOC_PATH, </v>
      </c>
    </row>
    <row r="212" spans="1:3" x14ac:dyDescent="0.25">
      <c r="A212" t="s">
        <v>202</v>
      </c>
      <c r="B212" t="s">
        <v>203</v>
      </c>
      <c r="C212" s="18" t="str">
        <f t="shared" si="5"/>
        <v xml:space="preserve">CCD_CRUISE_LEG_DATA_SETS_V.CRUISE_ID, </v>
      </c>
    </row>
    <row r="213" spans="1:3" x14ac:dyDescent="0.25">
      <c r="A213" s="18" t="s">
        <v>202</v>
      </c>
      <c r="B213" t="s">
        <v>204</v>
      </c>
      <c r="C213" s="18" t="str">
        <f t="shared" si="5"/>
        <v xml:space="preserve">CCD_CRUISE_LEG_DATA_SETS_V.CRUISE_NAME, </v>
      </c>
    </row>
    <row r="214" spans="1:3" x14ac:dyDescent="0.25">
      <c r="A214" s="18" t="s">
        <v>202</v>
      </c>
      <c r="B214" t="s">
        <v>205</v>
      </c>
      <c r="C214" s="18" t="str">
        <f t="shared" si="5"/>
        <v xml:space="preserve">CCD_CRUISE_LEG_DATA_SETS_V.CRUISE_NOTES, </v>
      </c>
    </row>
    <row r="215" spans="1:3" x14ac:dyDescent="0.25">
      <c r="A215" s="18" t="s">
        <v>202</v>
      </c>
      <c r="B215" t="s">
        <v>106</v>
      </c>
      <c r="C215" s="18" t="str">
        <f t="shared" si="5"/>
        <v xml:space="preserve">CCD_CRUISE_LEG_DATA_SETS_V.SCI_CENTER_ID, </v>
      </c>
    </row>
    <row r="216" spans="1:3" x14ac:dyDescent="0.25">
      <c r="A216" s="18" t="s">
        <v>202</v>
      </c>
      <c r="B216" t="s">
        <v>206</v>
      </c>
      <c r="C216" s="18" t="str">
        <f t="shared" si="5"/>
        <v xml:space="preserve">CCD_CRUISE_LEG_DATA_SETS_V.SCI_CENTER_NAME, </v>
      </c>
    </row>
    <row r="217" spans="1:3" x14ac:dyDescent="0.25">
      <c r="A217" s="18" t="s">
        <v>202</v>
      </c>
      <c r="B217" t="s">
        <v>207</v>
      </c>
      <c r="C217" s="18" t="str">
        <f t="shared" si="5"/>
        <v xml:space="preserve">CCD_CRUISE_LEG_DATA_SETS_V.SCI_CENTER_DESC, </v>
      </c>
    </row>
    <row r="218" spans="1:3" x14ac:dyDescent="0.25">
      <c r="A218" s="18" t="s">
        <v>202</v>
      </c>
      <c r="B218" t="s">
        <v>208</v>
      </c>
      <c r="C218" s="18" t="str">
        <f t="shared" si="5"/>
        <v xml:space="preserve">CCD_CRUISE_LEG_DATA_SETS_V.STD_SVY_NAME_ID, </v>
      </c>
    </row>
    <row r="219" spans="1:3" x14ac:dyDescent="0.25">
      <c r="A219" s="18" t="s">
        <v>202</v>
      </c>
      <c r="B219" t="s">
        <v>209</v>
      </c>
      <c r="C219" s="18" t="str">
        <f t="shared" si="5"/>
        <v xml:space="preserve">CCD_CRUISE_LEG_DATA_SETS_V.STD_SVY_NAME, </v>
      </c>
    </row>
    <row r="220" spans="1:3" x14ac:dyDescent="0.25">
      <c r="A220" s="18" t="s">
        <v>202</v>
      </c>
      <c r="B220" t="s">
        <v>210</v>
      </c>
      <c r="C220" s="18" t="str">
        <f t="shared" si="5"/>
        <v xml:space="preserve">CCD_CRUISE_LEG_DATA_SETS_V.STD_SVY_DESC, </v>
      </c>
    </row>
    <row r="221" spans="1:3" x14ac:dyDescent="0.25">
      <c r="A221" s="18" t="s">
        <v>202</v>
      </c>
      <c r="B221" t="s">
        <v>211</v>
      </c>
      <c r="C221" s="18" t="str">
        <f t="shared" si="5"/>
        <v xml:space="preserve">CCD_CRUISE_LEG_DATA_SETS_V.SVY_FREQ_ID, </v>
      </c>
    </row>
    <row r="222" spans="1:3" x14ac:dyDescent="0.25">
      <c r="A222" s="18" t="s">
        <v>202</v>
      </c>
      <c r="B222" t="s">
        <v>212</v>
      </c>
      <c r="C222" s="18" t="str">
        <f t="shared" si="5"/>
        <v xml:space="preserve">CCD_CRUISE_LEG_DATA_SETS_V.SVY_FREQ_NAME, </v>
      </c>
    </row>
    <row r="223" spans="1:3" x14ac:dyDescent="0.25">
      <c r="A223" s="18" t="s">
        <v>202</v>
      </c>
      <c r="B223" t="s">
        <v>213</v>
      </c>
      <c r="C223" s="18" t="str">
        <f t="shared" ref="C223:C286" si="6">CONCATENATE(A223, ".", B223, ", ")</f>
        <v xml:space="preserve">CCD_CRUISE_LEG_DATA_SETS_V.SVY_FREQ_DESC, </v>
      </c>
    </row>
    <row r="224" spans="1:3" x14ac:dyDescent="0.25">
      <c r="A224" s="18" t="s">
        <v>202</v>
      </c>
      <c r="B224" t="s">
        <v>214</v>
      </c>
      <c r="C224" s="18" t="str">
        <f t="shared" si="6"/>
        <v xml:space="preserve">CCD_CRUISE_LEG_DATA_SETS_V.STD_SVY_NAME_OTH, </v>
      </c>
    </row>
    <row r="225" spans="1:3" x14ac:dyDescent="0.25">
      <c r="A225" s="18" t="s">
        <v>202</v>
      </c>
      <c r="B225" t="s">
        <v>215</v>
      </c>
      <c r="C225" s="18" t="str">
        <f t="shared" si="6"/>
        <v xml:space="preserve">CCD_CRUISE_LEG_DATA_SETS_V.STD_SVY_NAME_VAL, </v>
      </c>
    </row>
    <row r="226" spans="1:3" x14ac:dyDescent="0.25">
      <c r="A226" s="18" t="s">
        <v>202</v>
      </c>
      <c r="B226" t="s">
        <v>216</v>
      </c>
      <c r="C226" s="18" t="str">
        <f t="shared" si="6"/>
        <v xml:space="preserve">CCD_CRUISE_LEG_DATA_SETS_V.SVY_TYPE_ID, </v>
      </c>
    </row>
    <row r="227" spans="1:3" x14ac:dyDescent="0.25">
      <c r="A227" s="18" t="s">
        <v>202</v>
      </c>
      <c r="B227" t="s">
        <v>217</v>
      </c>
      <c r="C227" s="18" t="str">
        <f t="shared" si="6"/>
        <v xml:space="preserve">CCD_CRUISE_LEG_DATA_SETS_V.SVY_TYPE_NAME, </v>
      </c>
    </row>
    <row r="228" spans="1:3" x14ac:dyDescent="0.25">
      <c r="A228" s="18" t="s">
        <v>202</v>
      </c>
      <c r="B228" t="s">
        <v>218</v>
      </c>
      <c r="C228" s="18" t="str">
        <f t="shared" si="6"/>
        <v xml:space="preserve">CCD_CRUISE_LEG_DATA_SETS_V.SVY_TYPE_DESC, </v>
      </c>
    </row>
    <row r="229" spans="1:3" x14ac:dyDescent="0.25">
      <c r="A229" s="18" t="s">
        <v>202</v>
      </c>
      <c r="B229" t="s">
        <v>219</v>
      </c>
      <c r="C229" s="18" t="str">
        <f t="shared" si="6"/>
        <v xml:space="preserve">CCD_CRUISE_LEG_DATA_SETS_V.CRUISE_URL, </v>
      </c>
    </row>
    <row r="230" spans="1:3" x14ac:dyDescent="0.25">
      <c r="A230" s="18" t="s">
        <v>202</v>
      </c>
      <c r="B230" t="s">
        <v>220</v>
      </c>
      <c r="C230" s="18" t="str">
        <f t="shared" si="6"/>
        <v xml:space="preserve">CCD_CRUISE_LEG_DATA_SETS_V.CRUISE_CONT_EMAIL, </v>
      </c>
    </row>
    <row r="231" spans="1:3" x14ac:dyDescent="0.25">
      <c r="A231" s="18" t="s">
        <v>202</v>
      </c>
      <c r="B231" t="s">
        <v>221</v>
      </c>
      <c r="C231" s="18" t="str">
        <f t="shared" si="6"/>
        <v xml:space="preserve">CCD_CRUISE_LEG_DATA_SETS_V.NUM_LEGS, </v>
      </c>
    </row>
    <row r="232" spans="1:3" x14ac:dyDescent="0.25">
      <c r="A232" s="18" t="s">
        <v>202</v>
      </c>
      <c r="B232" t="s">
        <v>222</v>
      </c>
      <c r="C232" s="18" t="str">
        <f t="shared" si="6"/>
        <v xml:space="preserve">CCD_CRUISE_LEG_DATA_SETS_V.CRUISE_START_DATE, </v>
      </c>
    </row>
    <row r="233" spans="1:3" x14ac:dyDescent="0.25">
      <c r="A233" s="18" t="s">
        <v>202</v>
      </c>
      <c r="B233" t="s">
        <v>223</v>
      </c>
      <c r="C233" s="18" t="str">
        <f t="shared" si="6"/>
        <v xml:space="preserve">CCD_CRUISE_LEG_DATA_SETS_V.FORMAT_CRUISE_START_DATE, </v>
      </c>
    </row>
    <row r="234" spans="1:3" x14ac:dyDescent="0.25">
      <c r="A234" s="18" t="s">
        <v>202</v>
      </c>
      <c r="B234" t="s">
        <v>224</v>
      </c>
      <c r="C234" s="18" t="str">
        <f t="shared" si="6"/>
        <v xml:space="preserve">CCD_CRUISE_LEG_DATA_SETS_V.CRUISE_END_DATE, </v>
      </c>
    </row>
    <row r="235" spans="1:3" x14ac:dyDescent="0.25">
      <c r="A235" s="18" t="s">
        <v>202</v>
      </c>
      <c r="B235" t="s">
        <v>225</v>
      </c>
      <c r="C235" s="18" t="str">
        <f t="shared" si="6"/>
        <v xml:space="preserve">CCD_CRUISE_LEG_DATA_SETS_V.FORMAT_CRUISE_END_DATE, </v>
      </c>
    </row>
    <row r="236" spans="1:3" x14ac:dyDescent="0.25">
      <c r="A236" s="18" t="s">
        <v>202</v>
      </c>
      <c r="B236" t="s">
        <v>226</v>
      </c>
      <c r="C236" s="18" t="str">
        <f t="shared" si="6"/>
        <v xml:space="preserve">CCD_CRUISE_LEG_DATA_SETS_V.CRUISE_DAS, </v>
      </c>
    </row>
    <row r="237" spans="1:3" x14ac:dyDescent="0.25">
      <c r="A237" s="18" t="s">
        <v>202</v>
      </c>
      <c r="B237" t="s">
        <v>227</v>
      </c>
      <c r="C237" s="18" t="str">
        <f t="shared" si="6"/>
        <v xml:space="preserve">CCD_CRUISE_LEG_DATA_SETS_V.CRUISE_YEAR, </v>
      </c>
    </row>
    <row r="238" spans="1:3" x14ac:dyDescent="0.25">
      <c r="A238" s="18" t="s">
        <v>202</v>
      </c>
      <c r="B238" t="s">
        <v>228</v>
      </c>
      <c r="C238" s="18" t="str">
        <f t="shared" si="6"/>
        <v xml:space="preserve">CCD_CRUISE_LEG_DATA_SETS_V.CRUISE_FISC_YEAR, </v>
      </c>
    </row>
    <row r="239" spans="1:3" x14ac:dyDescent="0.25">
      <c r="A239" s="18" t="s">
        <v>202</v>
      </c>
      <c r="B239" t="s">
        <v>229</v>
      </c>
      <c r="C239" s="18" t="str">
        <f t="shared" si="6"/>
        <v xml:space="preserve">CCD_CRUISE_LEG_DATA_SETS_V.LEG_NAME_CD_LIST, </v>
      </c>
    </row>
    <row r="240" spans="1:3" x14ac:dyDescent="0.25">
      <c r="A240" s="18" t="s">
        <v>202</v>
      </c>
      <c r="B240" t="s">
        <v>230</v>
      </c>
      <c r="C240" s="18" t="str">
        <f t="shared" si="6"/>
        <v xml:space="preserve">CCD_CRUISE_LEG_DATA_SETS_V.LEG_NAME_SCD_LIST, </v>
      </c>
    </row>
    <row r="241" spans="1:3" x14ac:dyDescent="0.25">
      <c r="A241" s="18" t="s">
        <v>202</v>
      </c>
      <c r="B241" t="s">
        <v>231</v>
      </c>
      <c r="C241" s="18" t="str">
        <f t="shared" si="6"/>
        <v xml:space="preserve">CCD_CRUISE_LEG_DATA_SETS_V.LEG_NAME_RC_LIST, </v>
      </c>
    </row>
    <row r="242" spans="1:3" x14ac:dyDescent="0.25">
      <c r="A242" s="18" t="s">
        <v>202</v>
      </c>
      <c r="B242" t="s">
        <v>232</v>
      </c>
      <c r="C242" s="18" t="str">
        <f t="shared" si="6"/>
        <v xml:space="preserve">CCD_CRUISE_LEG_DATA_SETS_V.LEG_NAME_BR_LIST, </v>
      </c>
    </row>
    <row r="243" spans="1:3" x14ac:dyDescent="0.25">
      <c r="A243" s="18" t="s">
        <v>202</v>
      </c>
      <c r="B243" t="s">
        <v>233</v>
      </c>
      <c r="C243" s="18" t="str">
        <f t="shared" si="6"/>
        <v xml:space="preserve">CCD_CRUISE_LEG_DATA_SETS_V.LEG_NAME_DATES_CD_LIST, </v>
      </c>
    </row>
    <row r="244" spans="1:3" x14ac:dyDescent="0.25">
      <c r="A244" s="18" t="s">
        <v>202</v>
      </c>
      <c r="B244" t="s">
        <v>234</v>
      </c>
      <c r="C244" s="18" t="str">
        <f t="shared" si="6"/>
        <v xml:space="preserve">CCD_CRUISE_LEG_DATA_SETS_V.LEG_NAME_DATES_SCD_LIST, </v>
      </c>
    </row>
    <row r="245" spans="1:3" x14ac:dyDescent="0.25">
      <c r="A245" s="18" t="s">
        <v>202</v>
      </c>
      <c r="B245" t="s">
        <v>235</v>
      </c>
      <c r="C245" s="18" t="str">
        <f t="shared" si="6"/>
        <v xml:space="preserve">CCD_CRUISE_LEG_DATA_SETS_V.LEG_NAME_DATES_RC_LIST, </v>
      </c>
    </row>
    <row r="246" spans="1:3" x14ac:dyDescent="0.25">
      <c r="A246" s="18" t="s">
        <v>202</v>
      </c>
      <c r="B246" t="s">
        <v>236</v>
      </c>
      <c r="C246" s="18" t="str">
        <f t="shared" si="6"/>
        <v xml:space="preserve">CCD_CRUISE_LEG_DATA_SETS_V.LEG_NAME_DATES_BR_LIST, </v>
      </c>
    </row>
    <row r="247" spans="1:3" x14ac:dyDescent="0.25">
      <c r="A247" s="18" t="s">
        <v>202</v>
      </c>
      <c r="B247" t="s">
        <v>125</v>
      </c>
      <c r="C247" s="18" t="str">
        <f t="shared" si="6"/>
        <v xml:space="preserve">CCD_CRUISE_LEG_DATA_SETS_V.CRUISE_LEG_ID, </v>
      </c>
    </row>
    <row r="248" spans="1:3" x14ac:dyDescent="0.25">
      <c r="A248" s="18" t="s">
        <v>202</v>
      </c>
      <c r="B248" t="s">
        <v>237</v>
      </c>
      <c r="C248" s="18" t="str">
        <f t="shared" si="6"/>
        <v xml:space="preserve">CCD_CRUISE_LEG_DATA_SETS_V.LEG_NAME, </v>
      </c>
    </row>
    <row r="249" spans="1:3" x14ac:dyDescent="0.25">
      <c r="A249" s="18" t="s">
        <v>202</v>
      </c>
      <c r="B249" t="s">
        <v>238</v>
      </c>
      <c r="C249" s="18" t="str">
        <f t="shared" si="6"/>
        <v xml:space="preserve">CCD_CRUISE_LEG_DATA_SETS_V.LEG_START_DATE, </v>
      </c>
    </row>
    <row r="250" spans="1:3" x14ac:dyDescent="0.25">
      <c r="A250" s="18" t="s">
        <v>202</v>
      </c>
      <c r="B250" t="s">
        <v>239</v>
      </c>
      <c r="C250" s="18" t="str">
        <f t="shared" si="6"/>
        <v xml:space="preserve">CCD_CRUISE_LEG_DATA_SETS_V.FORMAT_LEG_START_DATE, </v>
      </c>
    </row>
    <row r="251" spans="1:3" x14ac:dyDescent="0.25">
      <c r="A251" s="18" t="s">
        <v>202</v>
      </c>
      <c r="B251" t="s">
        <v>240</v>
      </c>
      <c r="C251" s="18" t="str">
        <f t="shared" si="6"/>
        <v xml:space="preserve">CCD_CRUISE_LEG_DATA_SETS_V.LEG_END_DATE, </v>
      </c>
    </row>
    <row r="252" spans="1:3" x14ac:dyDescent="0.25">
      <c r="A252" s="18" t="s">
        <v>202</v>
      </c>
      <c r="B252" t="s">
        <v>241</v>
      </c>
      <c r="C252" s="18" t="str">
        <f t="shared" si="6"/>
        <v xml:space="preserve">CCD_CRUISE_LEG_DATA_SETS_V.FORMAT_LEG_END_DATE, </v>
      </c>
    </row>
    <row r="253" spans="1:3" x14ac:dyDescent="0.25">
      <c r="A253" s="18" t="s">
        <v>202</v>
      </c>
      <c r="B253" t="s">
        <v>242</v>
      </c>
      <c r="C253" s="18" t="str">
        <f t="shared" si="6"/>
        <v xml:space="preserve">CCD_CRUISE_LEG_DATA_SETS_V.LEG_YEAR, </v>
      </c>
    </row>
    <row r="254" spans="1:3" x14ac:dyDescent="0.25">
      <c r="A254" s="18" t="s">
        <v>202</v>
      </c>
      <c r="B254" t="s">
        <v>243</v>
      </c>
      <c r="C254" s="18" t="str">
        <f t="shared" si="6"/>
        <v xml:space="preserve">CCD_CRUISE_LEG_DATA_SETS_V.LEG_DAS, </v>
      </c>
    </row>
    <row r="255" spans="1:3" x14ac:dyDescent="0.25">
      <c r="A255" s="18" t="s">
        <v>202</v>
      </c>
      <c r="B255" t="s">
        <v>244</v>
      </c>
      <c r="C255" s="18" t="str">
        <f t="shared" si="6"/>
        <v xml:space="preserve">CCD_CRUISE_LEG_DATA_SETS_V.LEG_FISC_YEAR, </v>
      </c>
    </row>
    <row r="256" spans="1:3" x14ac:dyDescent="0.25">
      <c r="A256" s="18" t="s">
        <v>202</v>
      </c>
      <c r="B256" t="s">
        <v>245</v>
      </c>
      <c r="C256" s="18" t="str">
        <f t="shared" si="6"/>
        <v xml:space="preserve">CCD_CRUISE_LEG_DATA_SETS_V.LEG_DESC, </v>
      </c>
    </row>
    <row r="257" spans="1:3" x14ac:dyDescent="0.25">
      <c r="A257" s="18" t="s">
        <v>202</v>
      </c>
      <c r="B257" t="s">
        <v>246</v>
      </c>
      <c r="C257" s="18" t="str">
        <f t="shared" si="6"/>
        <v xml:space="preserve">CCD_CRUISE_LEG_DATA_SETS_V.TZ_NAME, </v>
      </c>
    </row>
    <row r="258" spans="1:3" x14ac:dyDescent="0.25">
      <c r="A258" s="18" t="s">
        <v>202</v>
      </c>
      <c r="B258" t="s">
        <v>247</v>
      </c>
      <c r="C258" s="18" t="str">
        <f t="shared" si="6"/>
        <v xml:space="preserve">CCD_CRUISE_LEG_DATA_SETS_V.VESSEL_ID, </v>
      </c>
    </row>
    <row r="259" spans="1:3" x14ac:dyDescent="0.25">
      <c r="A259" s="18" t="s">
        <v>202</v>
      </c>
      <c r="B259" t="s">
        <v>248</v>
      </c>
      <c r="C259" s="18" t="str">
        <f t="shared" si="6"/>
        <v xml:space="preserve">CCD_CRUISE_LEG_DATA_SETS_V.VESSEL_NAME, </v>
      </c>
    </row>
    <row r="260" spans="1:3" x14ac:dyDescent="0.25">
      <c r="A260" s="18" t="s">
        <v>202</v>
      </c>
      <c r="B260" t="s">
        <v>249</v>
      </c>
      <c r="C260" s="18" t="str">
        <f t="shared" si="6"/>
        <v xml:space="preserve">CCD_CRUISE_LEG_DATA_SETS_V.VESSEL_DESC, </v>
      </c>
    </row>
    <row r="261" spans="1:3" x14ac:dyDescent="0.25">
      <c r="A261" s="18" t="s">
        <v>202</v>
      </c>
      <c r="B261" t="s">
        <v>92</v>
      </c>
      <c r="C261" s="18" t="str">
        <f t="shared" si="6"/>
        <v xml:space="preserve">CCD_CRUISE_LEG_DATA_SETS_V.PLAT_TYPE_ID, </v>
      </c>
    </row>
    <row r="262" spans="1:3" x14ac:dyDescent="0.25">
      <c r="A262" s="18" t="s">
        <v>202</v>
      </c>
      <c r="B262" t="s">
        <v>250</v>
      </c>
      <c r="C262" s="18" t="str">
        <f t="shared" si="6"/>
        <v xml:space="preserve">CCD_CRUISE_LEG_DATA_SETS_V.PLAT_TYPE_NAME, </v>
      </c>
    </row>
    <row r="263" spans="1:3" x14ac:dyDescent="0.25">
      <c r="A263" s="18" t="s">
        <v>202</v>
      </c>
      <c r="B263" t="s">
        <v>251</v>
      </c>
      <c r="C263" s="18" t="str">
        <f t="shared" si="6"/>
        <v xml:space="preserve">CCD_CRUISE_LEG_DATA_SETS_V.PLAT_TYPE_DESC, </v>
      </c>
    </row>
    <row r="264" spans="1:3" x14ac:dyDescent="0.25">
      <c r="A264" s="18" t="s">
        <v>202</v>
      </c>
      <c r="B264" t="s">
        <v>124</v>
      </c>
      <c r="C264" s="18" t="str">
        <f t="shared" si="6"/>
        <v xml:space="preserve">CCD_CRUISE_LEG_DATA_SETS_V.LEG_DATA_SET_ID, </v>
      </c>
    </row>
    <row r="265" spans="1:3" x14ac:dyDescent="0.25">
      <c r="A265" s="18" t="s">
        <v>202</v>
      </c>
      <c r="B265" t="s">
        <v>126</v>
      </c>
      <c r="C265" s="18" t="str">
        <f t="shared" si="6"/>
        <v xml:space="preserve">CCD_CRUISE_LEG_DATA_SETS_V.DATA_SET_ID, </v>
      </c>
    </row>
    <row r="266" spans="1:3" x14ac:dyDescent="0.25">
      <c r="A266" s="18" t="s">
        <v>202</v>
      </c>
      <c r="B266" t="s">
        <v>127</v>
      </c>
      <c r="C266" s="18" t="str">
        <f t="shared" si="6"/>
        <v xml:space="preserve">CCD_CRUISE_LEG_DATA_SETS_V.LEG_DATA_SET_NOTES, </v>
      </c>
    </row>
    <row r="267" spans="1:3" x14ac:dyDescent="0.25">
      <c r="A267" s="18" t="s">
        <v>202</v>
      </c>
      <c r="B267" t="s">
        <v>135</v>
      </c>
      <c r="C267" s="18" t="str">
        <f t="shared" si="6"/>
        <v xml:space="preserve">CCD_CRUISE_LEG_DATA_SETS_V.DATA_SET_NAME, </v>
      </c>
    </row>
    <row r="268" spans="1:3" x14ac:dyDescent="0.25">
      <c r="A268" s="18" t="s">
        <v>202</v>
      </c>
      <c r="B268" t="s">
        <v>136</v>
      </c>
      <c r="C268" s="18" t="str">
        <f t="shared" si="6"/>
        <v xml:space="preserve">CCD_CRUISE_LEG_DATA_SETS_V.DATA_SET_DESC, </v>
      </c>
    </row>
    <row r="269" spans="1:3" x14ac:dyDescent="0.25">
      <c r="A269" s="18" t="s">
        <v>202</v>
      </c>
      <c r="B269" t="s">
        <v>137</v>
      </c>
      <c r="C269" s="18" t="str">
        <f t="shared" si="6"/>
        <v xml:space="preserve">CCD_CRUISE_LEG_DATA_SETS_V.DATA_SET_INPORT_CAT_ID, </v>
      </c>
    </row>
    <row r="270" spans="1:3" x14ac:dyDescent="0.25">
      <c r="A270" s="18" t="s">
        <v>202</v>
      </c>
      <c r="B270" t="s">
        <v>138</v>
      </c>
      <c r="C270" s="18" t="str">
        <f t="shared" si="6"/>
        <v xml:space="preserve">CCD_CRUISE_LEG_DATA_SETS_V.DATA_SET_INPORT_URL, </v>
      </c>
    </row>
    <row r="271" spans="1:3" x14ac:dyDescent="0.25">
      <c r="A271" s="18" t="s">
        <v>202</v>
      </c>
      <c r="B271" t="s">
        <v>139</v>
      </c>
      <c r="C271" s="18" t="str">
        <f t="shared" si="6"/>
        <v xml:space="preserve">CCD_CRUISE_LEG_DATA_SETS_V.DATA_SET_TYPE_ID, </v>
      </c>
    </row>
    <row r="272" spans="1:3" x14ac:dyDescent="0.25">
      <c r="A272" s="18" t="s">
        <v>202</v>
      </c>
      <c r="B272" t="s">
        <v>140</v>
      </c>
      <c r="C272" s="18" t="str">
        <f t="shared" si="6"/>
        <v xml:space="preserve">CCD_CRUISE_LEG_DATA_SETS_V.DATA_SET_TYPE_NAME, </v>
      </c>
    </row>
    <row r="273" spans="1:3" x14ac:dyDescent="0.25">
      <c r="A273" s="18" t="s">
        <v>202</v>
      </c>
      <c r="B273" t="s">
        <v>141</v>
      </c>
      <c r="C273" s="18" t="str">
        <f t="shared" si="6"/>
        <v xml:space="preserve">CCD_CRUISE_LEG_DATA_SETS_V.DATA_SET_TYPE_DESC, </v>
      </c>
    </row>
    <row r="274" spans="1:3" x14ac:dyDescent="0.25">
      <c r="A274" s="18" t="s">
        <v>202</v>
      </c>
      <c r="B274" t="s">
        <v>142</v>
      </c>
      <c r="C274" s="18" t="str">
        <f t="shared" si="6"/>
        <v xml:space="preserve">CCD_CRUISE_LEG_DATA_SETS_V.DATA_SET_TYPE_DOC_URL, </v>
      </c>
    </row>
    <row r="275" spans="1:3" x14ac:dyDescent="0.25">
      <c r="A275" s="18" t="s">
        <v>202</v>
      </c>
      <c r="B275" t="s">
        <v>143</v>
      </c>
      <c r="C275" s="18" t="str">
        <f t="shared" si="6"/>
        <v xml:space="preserve">CCD_CRUISE_LEG_DATA_SETS_V.DATA_SET_STATUS_ID, </v>
      </c>
    </row>
    <row r="276" spans="1:3" x14ac:dyDescent="0.25">
      <c r="A276" s="18" t="s">
        <v>202</v>
      </c>
      <c r="B276" t="s">
        <v>144</v>
      </c>
      <c r="C276" s="18" t="str">
        <f t="shared" si="6"/>
        <v xml:space="preserve">CCD_CRUISE_LEG_DATA_SETS_V.STATUS_CODE, </v>
      </c>
    </row>
    <row r="277" spans="1:3" x14ac:dyDescent="0.25">
      <c r="A277" s="18" t="s">
        <v>202</v>
      </c>
      <c r="B277" t="s">
        <v>145</v>
      </c>
      <c r="C277" s="18" t="str">
        <f t="shared" si="6"/>
        <v xml:space="preserve">CCD_CRUISE_LEG_DATA_SETS_V.STATUS_NAME, </v>
      </c>
    </row>
    <row r="278" spans="1:3" x14ac:dyDescent="0.25">
      <c r="A278" s="18" t="s">
        <v>202</v>
      </c>
      <c r="B278" t="s">
        <v>146</v>
      </c>
      <c r="C278" s="18" t="str">
        <f t="shared" si="6"/>
        <v xml:space="preserve">CCD_CRUISE_LEG_DATA_SETS_V.STATUS_DESC, </v>
      </c>
    </row>
    <row r="279" spans="1:3" x14ac:dyDescent="0.25">
      <c r="A279" s="18" t="s">
        <v>202</v>
      </c>
      <c r="B279" t="s">
        <v>147</v>
      </c>
      <c r="C279" s="18" t="str">
        <f t="shared" si="6"/>
        <v xml:space="preserve">CCD_CRUISE_LEG_DATA_SETS_V.STATUS_COLOR, </v>
      </c>
    </row>
    <row r="280" spans="1:3" x14ac:dyDescent="0.25">
      <c r="C280" s="18" t="str">
        <f t="shared" si="6"/>
        <v xml:space="preserve">., </v>
      </c>
    </row>
    <row r="281" spans="1:3" x14ac:dyDescent="0.25">
      <c r="C281" s="18" t="str">
        <f t="shared" si="6"/>
        <v xml:space="preserve">., </v>
      </c>
    </row>
    <row r="282" spans="1:3" x14ac:dyDescent="0.25">
      <c r="C282" s="18" t="str">
        <f t="shared" si="6"/>
        <v xml:space="preserve">., </v>
      </c>
    </row>
    <row r="283" spans="1:3" x14ac:dyDescent="0.25">
      <c r="C283" s="18" t="str">
        <f t="shared" si="6"/>
        <v xml:space="preserve">., </v>
      </c>
    </row>
    <row r="284" spans="1:3" x14ac:dyDescent="0.25">
      <c r="A284" t="s">
        <v>407</v>
      </c>
      <c r="B284" t="s">
        <v>203</v>
      </c>
      <c r="C284" s="18" t="str">
        <f t="shared" si="6"/>
        <v xml:space="preserve">CCD_CRUISE_V.CRUISE_ID, </v>
      </c>
    </row>
    <row r="285" spans="1:3" x14ac:dyDescent="0.25">
      <c r="A285" s="18" t="s">
        <v>407</v>
      </c>
      <c r="B285" t="s">
        <v>204</v>
      </c>
      <c r="C285" s="18" t="str">
        <f t="shared" si="6"/>
        <v xml:space="preserve">CCD_CRUISE_V.CRUISE_NAME, </v>
      </c>
    </row>
    <row r="286" spans="1:3" x14ac:dyDescent="0.25">
      <c r="A286" s="18" t="s">
        <v>407</v>
      </c>
      <c r="B286" t="s">
        <v>205</v>
      </c>
      <c r="C286" s="18" t="str">
        <f t="shared" si="6"/>
        <v xml:space="preserve">CCD_CRUISE_V.CRUISE_NOTES, </v>
      </c>
    </row>
    <row r="287" spans="1:3" x14ac:dyDescent="0.25">
      <c r="A287" s="18" t="s">
        <v>407</v>
      </c>
      <c r="B287" t="s">
        <v>408</v>
      </c>
      <c r="C287" s="18" t="str">
        <f t="shared" ref="C287:C350" si="7">CONCATENATE(A287, ".", B287, ", ")</f>
        <v xml:space="preserve">CCD_CRUISE_V.CRUISE_DESC, </v>
      </c>
    </row>
    <row r="288" spans="1:3" x14ac:dyDescent="0.25">
      <c r="A288" s="18" t="s">
        <v>407</v>
      </c>
      <c r="B288" t="s">
        <v>409</v>
      </c>
      <c r="C288" s="18" t="str">
        <f t="shared" si="7"/>
        <v xml:space="preserve">CCD_CRUISE_V.OBJ_BASED_METRICS, </v>
      </c>
    </row>
    <row r="289" spans="1:3" x14ac:dyDescent="0.25">
      <c r="A289" s="18" t="s">
        <v>407</v>
      </c>
      <c r="B289" t="s">
        <v>117</v>
      </c>
      <c r="C289" s="18" t="str">
        <f t="shared" si="7"/>
        <v xml:space="preserve">CCD_CRUISE_V.SCI_CENTER_DIV_ID, </v>
      </c>
    </row>
    <row r="290" spans="1:3" x14ac:dyDescent="0.25">
      <c r="A290" s="18" t="s">
        <v>407</v>
      </c>
      <c r="B290" t="s">
        <v>410</v>
      </c>
      <c r="C290" s="18" t="str">
        <f t="shared" si="7"/>
        <v xml:space="preserve">CCD_CRUISE_V.SCI_CENTER_DIV_CODE, </v>
      </c>
    </row>
    <row r="291" spans="1:3" x14ac:dyDescent="0.25">
      <c r="A291" s="18" t="s">
        <v>407</v>
      </c>
      <c r="B291" t="s">
        <v>411</v>
      </c>
      <c r="C291" s="18" t="str">
        <f t="shared" si="7"/>
        <v xml:space="preserve">CCD_CRUISE_V.SCI_CENTER_DIV_NAME, </v>
      </c>
    </row>
    <row r="292" spans="1:3" x14ac:dyDescent="0.25">
      <c r="A292" s="18" t="s">
        <v>407</v>
      </c>
      <c r="B292" t="s">
        <v>412</v>
      </c>
      <c r="C292" s="18" t="str">
        <f t="shared" si="7"/>
        <v xml:space="preserve">CCD_CRUISE_V.SCI_CENTER_DIV_DESC, </v>
      </c>
    </row>
    <row r="293" spans="1:3" x14ac:dyDescent="0.25">
      <c r="A293" s="18" t="s">
        <v>407</v>
      </c>
      <c r="B293" t="s">
        <v>106</v>
      </c>
      <c r="C293" s="18" t="str">
        <f t="shared" si="7"/>
        <v xml:space="preserve">CCD_CRUISE_V.SCI_CENTER_ID, </v>
      </c>
    </row>
    <row r="294" spans="1:3" x14ac:dyDescent="0.25">
      <c r="A294" s="18" t="s">
        <v>407</v>
      </c>
      <c r="B294" t="s">
        <v>206</v>
      </c>
      <c r="C294" s="18" t="str">
        <f t="shared" si="7"/>
        <v xml:space="preserve">CCD_CRUISE_V.SCI_CENTER_NAME, </v>
      </c>
    </row>
    <row r="295" spans="1:3" x14ac:dyDescent="0.25">
      <c r="A295" s="18" t="s">
        <v>407</v>
      </c>
      <c r="B295" t="s">
        <v>207</v>
      </c>
      <c r="C295" s="18" t="str">
        <f t="shared" si="7"/>
        <v xml:space="preserve">CCD_CRUISE_V.SCI_CENTER_DESC, </v>
      </c>
    </row>
    <row r="296" spans="1:3" x14ac:dyDescent="0.25">
      <c r="A296" s="18" t="s">
        <v>407</v>
      </c>
      <c r="B296" t="s">
        <v>208</v>
      </c>
      <c r="C296" s="18" t="str">
        <f t="shared" si="7"/>
        <v xml:space="preserve">CCD_CRUISE_V.STD_SVY_NAME_ID, </v>
      </c>
    </row>
    <row r="297" spans="1:3" x14ac:dyDescent="0.25">
      <c r="A297" s="18" t="s">
        <v>407</v>
      </c>
      <c r="B297" t="s">
        <v>209</v>
      </c>
      <c r="C297" s="18" t="str">
        <f t="shared" si="7"/>
        <v xml:space="preserve">CCD_CRUISE_V.STD_SVY_NAME, </v>
      </c>
    </row>
    <row r="298" spans="1:3" x14ac:dyDescent="0.25">
      <c r="A298" s="18" t="s">
        <v>407</v>
      </c>
      <c r="B298" t="s">
        <v>210</v>
      </c>
      <c r="C298" s="18" t="str">
        <f t="shared" si="7"/>
        <v xml:space="preserve">CCD_CRUISE_V.STD_SVY_DESC, </v>
      </c>
    </row>
    <row r="299" spans="1:3" x14ac:dyDescent="0.25">
      <c r="A299" s="18" t="s">
        <v>407</v>
      </c>
      <c r="B299" t="s">
        <v>211</v>
      </c>
      <c r="C299" s="18" t="str">
        <f t="shared" si="7"/>
        <v xml:space="preserve">CCD_CRUISE_V.SVY_FREQ_ID, </v>
      </c>
    </row>
    <row r="300" spans="1:3" x14ac:dyDescent="0.25">
      <c r="A300" s="18" t="s">
        <v>407</v>
      </c>
      <c r="B300" t="s">
        <v>212</v>
      </c>
      <c r="C300" s="18" t="str">
        <f t="shared" si="7"/>
        <v xml:space="preserve">CCD_CRUISE_V.SVY_FREQ_NAME, </v>
      </c>
    </row>
    <row r="301" spans="1:3" x14ac:dyDescent="0.25">
      <c r="A301" s="18" t="s">
        <v>407</v>
      </c>
      <c r="B301" t="s">
        <v>213</v>
      </c>
      <c r="C301" s="18" t="str">
        <f t="shared" si="7"/>
        <v xml:space="preserve">CCD_CRUISE_V.SVY_FREQ_DESC, </v>
      </c>
    </row>
    <row r="302" spans="1:3" x14ac:dyDescent="0.25">
      <c r="A302" s="18" t="s">
        <v>407</v>
      </c>
      <c r="B302" t="s">
        <v>214</v>
      </c>
      <c r="C302" s="18" t="str">
        <f t="shared" si="7"/>
        <v xml:space="preserve">CCD_CRUISE_V.STD_SVY_NAME_OTH, </v>
      </c>
    </row>
    <row r="303" spans="1:3" x14ac:dyDescent="0.25">
      <c r="A303" s="18" t="s">
        <v>407</v>
      </c>
      <c r="B303" t="s">
        <v>215</v>
      </c>
      <c r="C303" s="18" t="str">
        <f t="shared" si="7"/>
        <v xml:space="preserve">CCD_CRUISE_V.STD_SVY_NAME_VAL, </v>
      </c>
    </row>
    <row r="304" spans="1:3" x14ac:dyDescent="0.25">
      <c r="A304" s="18" t="s">
        <v>407</v>
      </c>
      <c r="B304" t="s">
        <v>216</v>
      </c>
      <c r="C304" s="18" t="str">
        <f t="shared" si="7"/>
        <v xml:space="preserve">CCD_CRUISE_V.SVY_TYPE_ID, </v>
      </c>
    </row>
    <row r="305" spans="1:3" x14ac:dyDescent="0.25">
      <c r="A305" s="18" t="s">
        <v>407</v>
      </c>
      <c r="B305" t="s">
        <v>217</v>
      </c>
      <c r="C305" s="18" t="str">
        <f t="shared" si="7"/>
        <v xml:space="preserve">CCD_CRUISE_V.SVY_TYPE_NAME, </v>
      </c>
    </row>
    <row r="306" spans="1:3" x14ac:dyDescent="0.25">
      <c r="A306" s="18" t="s">
        <v>407</v>
      </c>
      <c r="B306" t="s">
        <v>218</v>
      </c>
      <c r="C306" s="18" t="str">
        <f t="shared" si="7"/>
        <v xml:space="preserve">CCD_CRUISE_V.SVY_TYPE_DESC, </v>
      </c>
    </row>
    <row r="307" spans="1:3" x14ac:dyDescent="0.25">
      <c r="A307" s="18" t="s">
        <v>407</v>
      </c>
      <c r="B307" t="s">
        <v>219</v>
      </c>
      <c r="C307" s="18" t="str">
        <f t="shared" si="7"/>
        <v xml:space="preserve">CCD_CRUISE_V.CRUISE_URL, </v>
      </c>
    </row>
    <row r="308" spans="1:3" x14ac:dyDescent="0.25">
      <c r="A308" s="18" t="s">
        <v>407</v>
      </c>
      <c r="B308" t="s">
        <v>220</v>
      </c>
      <c r="C308" s="18" t="str">
        <f t="shared" si="7"/>
        <v xml:space="preserve">CCD_CRUISE_V.CRUISE_CONT_EMAIL, </v>
      </c>
    </row>
    <row r="309" spans="1:3" x14ac:dyDescent="0.25">
      <c r="A309" s="18" t="s">
        <v>407</v>
      </c>
      <c r="B309" t="s">
        <v>413</v>
      </c>
      <c r="C309" s="18" t="str">
        <f t="shared" si="7"/>
        <v xml:space="preserve">CCD_CRUISE_V.PTA_ISS_ID, </v>
      </c>
    </row>
    <row r="310" spans="1:3" x14ac:dyDescent="0.25">
      <c r="A310" s="18" t="s">
        <v>407</v>
      </c>
      <c r="B310" t="s">
        <v>221</v>
      </c>
      <c r="C310" s="18" t="str">
        <f t="shared" si="7"/>
        <v xml:space="preserve">CCD_CRUISE_V.NUM_LEGS, </v>
      </c>
    </row>
    <row r="311" spans="1:3" x14ac:dyDescent="0.25">
      <c r="A311" s="18" t="s">
        <v>407</v>
      </c>
      <c r="B311" t="s">
        <v>222</v>
      </c>
      <c r="C311" s="18" t="str">
        <f t="shared" si="7"/>
        <v xml:space="preserve">CCD_CRUISE_V.CRUISE_START_DATE, </v>
      </c>
    </row>
    <row r="312" spans="1:3" x14ac:dyDescent="0.25">
      <c r="A312" s="18" t="s">
        <v>407</v>
      </c>
      <c r="B312" t="s">
        <v>223</v>
      </c>
      <c r="C312" s="18" t="str">
        <f t="shared" si="7"/>
        <v xml:space="preserve">CCD_CRUISE_V.FORMAT_CRUISE_START_DATE, </v>
      </c>
    </row>
    <row r="313" spans="1:3" x14ac:dyDescent="0.25">
      <c r="A313" s="18" t="s">
        <v>407</v>
      </c>
      <c r="B313" t="s">
        <v>224</v>
      </c>
      <c r="C313" s="18" t="str">
        <f t="shared" si="7"/>
        <v xml:space="preserve">CCD_CRUISE_V.CRUISE_END_DATE, </v>
      </c>
    </row>
    <row r="314" spans="1:3" x14ac:dyDescent="0.25">
      <c r="A314" s="18" t="s">
        <v>407</v>
      </c>
      <c r="B314" t="s">
        <v>225</v>
      </c>
      <c r="C314" s="18" t="str">
        <f t="shared" si="7"/>
        <v xml:space="preserve">CCD_CRUISE_V.FORMAT_CRUISE_END_DATE, </v>
      </c>
    </row>
    <row r="315" spans="1:3" x14ac:dyDescent="0.25">
      <c r="A315" s="18" t="s">
        <v>407</v>
      </c>
      <c r="B315" t="s">
        <v>226</v>
      </c>
      <c r="C315" s="18" t="str">
        <f t="shared" si="7"/>
        <v xml:space="preserve">CCD_CRUISE_V.CRUISE_DAS, </v>
      </c>
    </row>
    <row r="316" spans="1:3" x14ac:dyDescent="0.25">
      <c r="A316" s="18" t="s">
        <v>407</v>
      </c>
      <c r="B316" t="s">
        <v>414</v>
      </c>
      <c r="C316" s="18" t="str">
        <f t="shared" si="7"/>
        <v xml:space="preserve">CCD_CRUISE_V.CRUISE_LEN_DAYS, </v>
      </c>
    </row>
    <row r="317" spans="1:3" x14ac:dyDescent="0.25">
      <c r="A317" s="18" t="s">
        <v>407</v>
      </c>
      <c r="B317" t="s">
        <v>227</v>
      </c>
      <c r="C317" s="18" t="str">
        <f t="shared" si="7"/>
        <v xml:space="preserve">CCD_CRUISE_V.CRUISE_YEAR, </v>
      </c>
    </row>
    <row r="318" spans="1:3" x14ac:dyDescent="0.25">
      <c r="A318" s="18" t="s">
        <v>407</v>
      </c>
      <c r="B318" t="s">
        <v>228</v>
      </c>
      <c r="C318" s="18" t="str">
        <f t="shared" si="7"/>
        <v xml:space="preserve">CCD_CRUISE_V.CRUISE_FISC_YEAR, </v>
      </c>
    </row>
    <row r="319" spans="1:3" x14ac:dyDescent="0.25">
      <c r="A319" s="18" t="s">
        <v>407</v>
      </c>
      <c r="B319" t="s">
        <v>229</v>
      </c>
      <c r="C319" s="18" t="str">
        <f t="shared" si="7"/>
        <v xml:space="preserve">CCD_CRUISE_V.LEG_NAME_CD_LIST, </v>
      </c>
    </row>
    <row r="320" spans="1:3" x14ac:dyDescent="0.25">
      <c r="A320" s="18" t="s">
        <v>407</v>
      </c>
      <c r="B320" t="s">
        <v>230</v>
      </c>
      <c r="C320" s="18" t="str">
        <f t="shared" si="7"/>
        <v xml:space="preserve">CCD_CRUISE_V.LEG_NAME_SCD_LIST, </v>
      </c>
    </row>
    <row r="321" spans="1:3" x14ac:dyDescent="0.25">
      <c r="A321" s="18" t="s">
        <v>407</v>
      </c>
      <c r="B321" t="s">
        <v>231</v>
      </c>
      <c r="C321" s="18" t="str">
        <f t="shared" si="7"/>
        <v xml:space="preserve">CCD_CRUISE_V.LEG_NAME_RC_LIST, </v>
      </c>
    </row>
    <row r="322" spans="1:3" x14ac:dyDescent="0.25">
      <c r="A322" s="18" t="s">
        <v>407</v>
      </c>
      <c r="B322" t="s">
        <v>232</v>
      </c>
      <c r="C322" s="18" t="str">
        <f t="shared" si="7"/>
        <v xml:space="preserve">CCD_CRUISE_V.LEG_NAME_BR_LIST, </v>
      </c>
    </row>
    <row r="323" spans="1:3" x14ac:dyDescent="0.25">
      <c r="A323" s="18" t="s">
        <v>407</v>
      </c>
      <c r="B323" t="s">
        <v>233</v>
      </c>
      <c r="C323" s="18" t="str">
        <f t="shared" si="7"/>
        <v xml:space="preserve">CCD_CRUISE_V.LEG_NAME_DATES_CD_LIST, </v>
      </c>
    </row>
    <row r="324" spans="1:3" x14ac:dyDescent="0.25">
      <c r="A324" s="18" t="s">
        <v>407</v>
      </c>
      <c r="B324" t="s">
        <v>234</v>
      </c>
      <c r="C324" s="18" t="str">
        <f t="shared" si="7"/>
        <v xml:space="preserve">CCD_CRUISE_V.LEG_NAME_DATES_SCD_LIST, </v>
      </c>
    </row>
    <row r="325" spans="1:3" x14ac:dyDescent="0.25">
      <c r="A325" s="18" t="s">
        <v>407</v>
      </c>
      <c r="B325" t="s">
        <v>235</v>
      </c>
      <c r="C325" s="18" t="str">
        <f t="shared" si="7"/>
        <v xml:space="preserve">CCD_CRUISE_V.LEG_NAME_DATES_RC_LIST, </v>
      </c>
    </row>
    <row r="326" spans="1:3" x14ac:dyDescent="0.25">
      <c r="A326" s="18" t="s">
        <v>407</v>
      </c>
      <c r="B326" t="s">
        <v>236</v>
      </c>
      <c r="C326" s="18" t="str">
        <f t="shared" si="7"/>
        <v xml:space="preserve">CCD_CRUISE_V.LEG_NAME_DATES_BR_LIST, </v>
      </c>
    </row>
    <row r="327" spans="1:3" x14ac:dyDescent="0.25">
      <c r="A327" t="s">
        <v>444</v>
      </c>
      <c r="B327" t="s">
        <v>125</v>
      </c>
      <c r="C327" s="18" t="str">
        <f t="shared" si="7"/>
        <v xml:space="preserve">CCD_LEG_DELIM_V.CRUISE_LEG_ID, </v>
      </c>
    </row>
    <row r="328" spans="1:3" x14ac:dyDescent="0.25">
      <c r="A328" s="18" t="s">
        <v>444</v>
      </c>
      <c r="B328" t="s">
        <v>237</v>
      </c>
      <c r="C328" s="18" t="str">
        <f t="shared" si="7"/>
        <v xml:space="preserve">CCD_LEG_DELIM_V.LEG_NAME, </v>
      </c>
    </row>
    <row r="329" spans="1:3" x14ac:dyDescent="0.25">
      <c r="A329" s="18" t="s">
        <v>444</v>
      </c>
      <c r="B329" t="s">
        <v>238</v>
      </c>
      <c r="C329" s="18" t="str">
        <f t="shared" si="7"/>
        <v xml:space="preserve">CCD_LEG_DELIM_V.LEG_START_DATE, </v>
      </c>
    </row>
    <row r="330" spans="1:3" x14ac:dyDescent="0.25">
      <c r="A330" s="18" t="s">
        <v>444</v>
      </c>
      <c r="B330" t="s">
        <v>239</v>
      </c>
      <c r="C330" s="18" t="str">
        <f t="shared" si="7"/>
        <v xml:space="preserve">CCD_LEG_DELIM_V.FORMAT_LEG_START_DATE, </v>
      </c>
    </row>
    <row r="331" spans="1:3" x14ac:dyDescent="0.25">
      <c r="A331" s="18" t="s">
        <v>444</v>
      </c>
      <c r="B331" t="s">
        <v>240</v>
      </c>
      <c r="C331" s="18" t="str">
        <f t="shared" si="7"/>
        <v xml:space="preserve">CCD_LEG_DELIM_V.LEG_END_DATE, </v>
      </c>
    </row>
    <row r="332" spans="1:3" x14ac:dyDescent="0.25">
      <c r="A332" s="18" t="s">
        <v>444</v>
      </c>
      <c r="B332" t="s">
        <v>241</v>
      </c>
      <c r="C332" s="18" t="str">
        <f t="shared" si="7"/>
        <v xml:space="preserve">CCD_LEG_DELIM_V.FORMAT_LEG_END_DATE, </v>
      </c>
    </row>
    <row r="333" spans="1:3" x14ac:dyDescent="0.25">
      <c r="A333" s="18" t="s">
        <v>444</v>
      </c>
      <c r="B333" t="s">
        <v>243</v>
      </c>
      <c r="C333" s="18" t="str">
        <f t="shared" si="7"/>
        <v xml:space="preserve">CCD_LEG_DELIM_V.LEG_DAS, </v>
      </c>
    </row>
    <row r="334" spans="1:3" x14ac:dyDescent="0.25">
      <c r="A334" s="18" t="s">
        <v>444</v>
      </c>
      <c r="B334" t="s">
        <v>242</v>
      </c>
      <c r="C334" s="18" t="str">
        <f t="shared" si="7"/>
        <v xml:space="preserve">CCD_LEG_DELIM_V.LEG_YEAR, </v>
      </c>
    </row>
    <row r="335" spans="1:3" x14ac:dyDescent="0.25">
      <c r="A335" s="18" t="s">
        <v>444</v>
      </c>
      <c r="B335" t="s">
        <v>244</v>
      </c>
      <c r="C335" s="18" t="str">
        <f t="shared" si="7"/>
        <v xml:space="preserve">CCD_LEG_DELIM_V.LEG_FISC_YEAR, </v>
      </c>
    </row>
    <row r="336" spans="1:3" x14ac:dyDescent="0.25">
      <c r="A336" s="18" t="s">
        <v>444</v>
      </c>
      <c r="B336" t="s">
        <v>245</v>
      </c>
      <c r="C336" s="18" t="str">
        <f t="shared" si="7"/>
        <v xml:space="preserve">CCD_LEG_DELIM_V.LEG_DESC, </v>
      </c>
    </row>
    <row r="337" spans="1:3" x14ac:dyDescent="0.25">
      <c r="A337" s="18" t="s">
        <v>444</v>
      </c>
      <c r="B337" t="s">
        <v>246</v>
      </c>
      <c r="C337" s="18" t="str">
        <f t="shared" si="7"/>
        <v xml:space="preserve">CCD_LEG_DELIM_V.TZ_NAME, </v>
      </c>
    </row>
    <row r="338" spans="1:3" x14ac:dyDescent="0.25">
      <c r="A338" s="18" t="s">
        <v>444</v>
      </c>
      <c r="B338" t="s">
        <v>247</v>
      </c>
      <c r="C338" s="18" t="str">
        <f t="shared" si="7"/>
        <v xml:space="preserve">CCD_LEG_DELIM_V.VESSEL_ID, </v>
      </c>
    </row>
    <row r="339" spans="1:3" x14ac:dyDescent="0.25">
      <c r="A339" s="18" t="s">
        <v>444</v>
      </c>
      <c r="B339" t="s">
        <v>248</v>
      </c>
      <c r="C339" s="18" t="str">
        <f t="shared" si="7"/>
        <v xml:space="preserve">CCD_LEG_DELIM_V.VESSEL_NAME, </v>
      </c>
    </row>
    <row r="340" spans="1:3" x14ac:dyDescent="0.25">
      <c r="A340" s="18" t="s">
        <v>444</v>
      </c>
      <c r="B340" t="s">
        <v>249</v>
      </c>
      <c r="C340" s="18" t="str">
        <f t="shared" si="7"/>
        <v xml:space="preserve">CCD_LEG_DELIM_V.VESSEL_DESC, </v>
      </c>
    </row>
    <row r="341" spans="1:3" x14ac:dyDescent="0.25">
      <c r="A341" s="18" t="s">
        <v>444</v>
      </c>
      <c r="B341" t="s">
        <v>92</v>
      </c>
      <c r="C341" s="18" t="str">
        <f t="shared" si="7"/>
        <v xml:space="preserve">CCD_LEG_DELIM_V.PLAT_TYPE_ID, </v>
      </c>
    </row>
    <row r="342" spans="1:3" x14ac:dyDescent="0.25">
      <c r="A342" s="18" t="s">
        <v>444</v>
      </c>
      <c r="B342" t="s">
        <v>250</v>
      </c>
      <c r="C342" s="18" t="str">
        <f t="shared" si="7"/>
        <v xml:space="preserve">CCD_LEG_DELIM_V.PLAT_TYPE_NAME, </v>
      </c>
    </row>
    <row r="343" spans="1:3" x14ac:dyDescent="0.25">
      <c r="A343" s="18" t="s">
        <v>444</v>
      </c>
      <c r="B343" t="s">
        <v>251</v>
      </c>
      <c r="C343" s="18" t="str">
        <f t="shared" si="7"/>
        <v xml:space="preserve">CCD_LEG_DELIM_V.PLAT_TYPE_DESC, </v>
      </c>
    </row>
    <row r="344" spans="1:3" x14ac:dyDescent="0.25">
      <c r="A344" s="18" t="s">
        <v>444</v>
      </c>
      <c r="B344" t="s">
        <v>415</v>
      </c>
      <c r="C344" s="18" t="str">
        <f t="shared" si="7"/>
        <v xml:space="preserve">CCD_LEG_DELIM_V.NUM_REG_ECOSYSTEMS, </v>
      </c>
    </row>
    <row r="345" spans="1:3" x14ac:dyDescent="0.25">
      <c r="A345" s="18" t="s">
        <v>444</v>
      </c>
      <c r="B345" t="s">
        <v>416</v>
      </c>
      <c r="C345" s="18" t="str">
        <f t="shared" si="7"/>
        <v xml:space="preserve">CCD_LEG_DELIM_V.REG_ECOSYSTEM_CD_LIST, </v>
      </c>
    </row>
    <row r="346" spans="1:3" x14ac:dyDescent="0.25">
      <c r="A346" s="18" t="s">
        <v>444</v>
      </c>
      <c r="B346" t="s">
        <v>417</v>
      </c>
      <c r="C346" s="18" t="str">
        <f t="shared" si="7"/>
        <v xml:space="preserve">CCD_LEG_DELIM_V.REG_ECOSYSTEM_SCD_LIST, </v>
      </c>
    </row>
    <row r="347" spans="1:3" x14ac:dyDescent="0.25">
      <c r="A347" s="18" t="s">
        <v>444</v>
      </c>
      <c r="B347" t="s">
        <v>418</v>
      </c>
      <c r="C347" s="18" t="str">
        <f t="shared" si="7"/>
        <v xml:space="preserve">CCD_LEG_DELIM_V.REG_ECOSYSTEM_RC_LIST, </v>
      </c>
    </row>
    <row r="348" spans="1:3" x14ac:dyDescent="0.25">
      <c r="A348" s="18" t="s">
        <v>444</v>
      </c>
      <c r="B348" t="s">
        <v>419</v>
      </c>
      <c r="C348" s="18" t="str">
        <f t="shared" si="7"/>
        <v xml:space="preserve">CCD_LEG_DELIM_V.REG_ECOSYSTEM_BR_LIST, </v>
      </c>
    </row>
    <row r="349" spans="1:3" x14ac:dyDescent="0.25">
      <c r="A349" s="18" t="s">
        <v>444</v>
      </c>
      <c r="B349" t="s">
        <v>420</v>
      </c>
      <c r="C349" s="18" t="str">
        <f t="shared" si="7"/>
        <v xml:space="preserve">CCD_LEG_DELIM_V.NUM_GEAR, </v>
      </c>
    </row>
    <row r="350" spans="1:3" x14ac:dyDescent="0.25">
      <c r="A350" s="18" t="s">
        <v>444</v>
      </c>
      <c r="B350" t="s">
        <v>421</v>
      </c>
      <c r="C350" s="18" t="str">
        <f t="shared" si="7"/>
        <v xml:space="preserve">CCD_LEG_DELIM_V.GEAR_NAME_CD_LIST, </v>
      </c>
    </row>
    <row r="351" spans="1:3" x14ac:dyDescent="0.25">
      <c r="A351" s="18" t="s">
        <v>444</v>
      </c>
      <c r="B351" t="s">
        <v>422</v>
      </c>
      <c r="C351" s="18" t="str">
        <f t="shared" ref="C351:C388" si="8">CONCATENATE(A351, ".", B351, ", ")</f>
        <v xml:space="preserve">CCD_LEG_DELIM_V.GEAR_NAME_SCD_LIST, </v>
      </c>
    </row>
    <row r="352" spans="1:3" x14ac:dyDescent="0.25">
      <c r="A352" s="18" t="s">
        <v>444</v>
      </c>
      <c r="B352" t="s">
        <v>423</v>
      </c>
      <c r="C352" s="18" t="str">
        <f t="shared" si="8"/>
        <v xml:space="preserve">CCD_LEG_DELIM_V.GEAR_NAME_RC_LIST, </v>
      </c>
    </row>
    <row r="353" spans="1:3" x14ac:dyDescent="0.25">
      <c r="A353" s="18" t="s">
        <v>444</v>
      </c>
      <c r="B353" t="s">
        <v>424</v>
      </c>
      <c r="C353" s="18" t="str">
        <f t="shared" si="8"/>
        <v xml:space="preserve">CCD_LEG_DELIM_V.GEAR_NAME_BR_LIST, </v>
      </c>
    </row>
    <row r="354" spans="1:3" x14ac:dyDescent="0.25">
      <c r="A354" s="18" t="s">
        <v>444</v>
      </c>
      <c r="B354" t="s">
        <v>425</v>
      </c>
      <c r="C354" s="18" t="str">
        <f t="shared" si="8"/>
        <v xml:space="preserve">CCD_LEG_DELIM_V.NUM_REGIONS, </v>
      </c>
    </row>
    <row r="355" spans="1:3" x14ac:dyDescent="0.25">
      <c r="A355" s="18" t="s">
        <v>444</v>
      </c>
      <c r="B355" t="s">
        <v>426</v>
      </c>
      <c r="C355" s="18" t="str">
        <f t="shared" si="8"/>
        <v xml:space="preserve">CCD_LEG_DELIM_V.REGION_CODE_CD_LIST, </v>
      </c>
    </row>
    <row r="356" spans="1:3" x14ac:dyDescent="0.25">
      <c r="A356" s="18" t="s">
        <v>444</v>
      </c>
      <c r="B356" t="s">
        <v>427</v>
      </c>
      <c r="C356" s="18" t="str">
        <f t="shared" si="8"/>
        <v xml:space="preserve">CCD_LEG_DELIM_V.REGION_CODE_SCD_LIST, </v>
      </c>
    </row>
    <row r="357" spans="1:3" x14ac:dyDescent="0.25">
      <c r="A357" s="18" t="s">
        <v>444</v>
      </c>
      <c r="B357" t="s">
        <v>428</v>
      </c>
      <c r="C357" s="18" t="str">
        <f t="shared" si="8"/>
        <v xml:space="preserve">CCD_LEG_DELIM_V.REGION_CODE_RC_LIST, </v>
      </c>
    </row>
    <row r="358" spans="1:3" x14ac:dyDescent="0.25">
      <c r="A358" s="18" t="s">
        <v>444</v>
      </c>
      <c r="B358" t="s">
        <v>429</v>
      </c>
      <c r="C358" s="18" t="str">
        <f t="shared" si="8"/>
        <v xml:space="preserve">CCD_LEG_DELIM_V.REGION_CODE_BR_LIST, </v>
      </c>
    </row>
    <row r="359" spans="1:3" x14ac:dyDescent="0.25">
      <c r="A359" s="18" t="s">
        <v>444</v>
      </c>
      <c r="B359" t="s">
        <v>430</v>
      </c>
      <c r="C359" s="18" t="str">
        <f t="shared" si="8"/>
        <v xml:space="preserve">CCD_LEG_DELIM_V.REGION_NAME_CD_LIST, </v>
      </c>
    </row>
    <row r="360" spans="1:3" x14ac:dyDescent="0.25">
      <c r="A360" s="18" t="s">
        <v>444</v>
      </c>
      <c r="B360" t="s">
        <v>431</v>
      </c>
      <c r="C360" s="18" t="str">
        <f t="shared" si="8"/>
        <v xml:space="preserve">CCD_LEG_DELIM_V.REGION_NAME_SCD_LIST, </v>
      </c>
    </row>
    <row r="361" spans="1:3" x14ac:dyDescent="0.25">
      <c r="A361" s="18" t="s">
        <v>444</v>
      </c>
      <c r="B361" t="s">
        <v>432</v>
      </c>
      <c r="C361" s="18" t="str">
        <f t="shared" si="8"/>
        <v xml:space="preserve">CCD_LEG_DELIM_V.REGION_NAME_RC_LIST, </v>
      </c>
    </row>
    <row r="362" spans="1:3" x14ac:dyDescent="0.25">
      <c r="A362" s="18" t="s">
        <v>444</v>
      </c>
      <c r="B362" t="s">
        <v>433</v>
      </c>
      <c r="C362" s="18" t="str">
        <f t="shared" si="8"/>
        <v xml:space="preserve">CCD_LEG_DELIM_V.REGION_NAME_BR_LIST, </v>
      </c>
    </row>
    <row r="363" spans="1:3" x14ac:dyDescent="0.25">
      <c r="A363" s="18" t="s">
        <v>444</v>
      </c>
      <c r="B363" t="s">
        <v>434</v>
      </c>
      <c r="C363" s="18" t="str">
        <f t="shared" si="8"/>
        <v xml:space="preserve">CCD_LEG_DELIM_V.NUM_LEG_ALIASES, </v>
      </c>
    </row>
    <row r="364" spans="1:3" x14ac:dyDescent="0.25">
      <c r="A364" s="18" t="s">
        <v>444</v>
      </c>
      <c r="B364" t="s">
        <v>435</v>
      </c>
      <c r="C364" s="18" t="str">
        <f t="shared" si="8"/>
        <v xml:space="preserve">CCD_LEG_DELIM_V.LEG_ALIAS_CD_LIST, </v>
      </c>
    </row>
    <row r="365" spans="1:3" x14ac:dyDescent="0.25">
      <c r="A365" s="18" t="s">
        <v>444</v>
      </c>
      <c r="B365" t="s">
        <v>436</v>
      </c>
      <c r="C365" s="18" t="str">
        <f t="shared" si="8"/>
        <v xml:space="preserve">CCD_LEG_DELIM_V.LEG_ALIAS_SCD_LIST, </v>
      </c>
    </row>
    <row r="366" spans="1:3" x14ac:dyDescent="0.25">
      <c r="A366" s="18" t="s">
        <v>444</v>
      </c>
      <c r="B366" t="s">
        <v>437</v>
      </c>
      <c r="C366" s="18" t="str">
        <f t="shared" si="8"/>
        <v xml:space="preserve">CCD_LEG_DELIM_V.LEG_ALIAS_RC_LIST, </v>
      </c>
    </row>
    <row r="367" spans="1:3" x14ac:dyDescent="0.25">
      <c r="A367" s="18" t="s">
        <v>444</v>
      </c>
      <c r="B367" t="s">
        <v>438</v>
      </c>
      <c r="C367" s="18" t="str">
        <f t="shared" si="8"/>
        <v xml:space="preserve">CCD_LEG_DELIM_V.LEG_ALIAS_BR_LIST, </v>
      </c>
    </row>
    <row r="368" spans="1:3" x14ac:dyDescent="0.25">
      <c r="A368" s="18" t="s">
        <v>444</v>
      </c>
      <c r="B368" t="s">
        <v>439</v>
      </c>
      <c r="C368" s="18" t="str">
        <f t="shared" si="8"/>
        <v xml:space="preserve">CCD_LEG_DELIM_V.NUM_DATA_SETS, </v>
      </c>
    </row>
    <row r="369" spans="1:3" x14ac:dyDescent="0.25">
      <c r="A369" s="18" t="s">
        <v>444</v>
      </c>
      <c r="B369" t="s">
        <v>440</v>
      </c>
      <c r="C369" s="18" t="str">
        <f t="shared" si="8"/>
        <v xml:space="preserve">CCD_LEG_DELIM_V.DATA_SET_NAME_CD_LIST, </v>
      </c>
    </row>
    <row r="370" spans="1:3" x14ac:dyDescent="0.25">
      <c r="A370" s="18" t="s">
        <v>444</v>
      </c>
      <c r="B370" t="s">
        <v>441</v>
      </c>
      <c r="C370" s="18" t="str">
        <f t="shared" si="8"/>
        <v xml:space="preserve">CCD_LEG_DELIM_V.DATA_SET_NAME_SCD_LIST, </v>
      </c>
    </row>
    <row r="371" spans="1:3" x14ac:dyDescent="0.25">
      <c r="A371" s="18" t="s">
        <v>444</v>
      </c>
      <c r="B371" t="s">
        <v>442</v>
      </c>
      <c r="C371" s="18" t="str">
        <f t="shared" si="8"/>
        <v xml:space="preserve">CCD_LEG_DELIM_V.DATA_SET_NAME_RC_LIST, </v>
      </c>
    </row>
    <row r="372" spans="1:3" x14ac:dyDescent="0.25">
      <c r="A372" s="18" t="s">
        <v>444</v>
      </c>
      <c r="B372" t="s">
        <v>443</v>
      </c>
      <c r="C372" s="18" t="str">
        <f t="shared" si="8"/>
        <v xml:space="preserve">CCD_LEG_DELIM_V.DATA_SET_NAME_BR_LIST, </v>
      </c>
    </row>
    <row r="373" spans="1:3" x14ac:dyDescent="0.25">
      <c r="A373" t="s">
        <v>160</v>
      </c>
      <c r="B373" t="s">
        <v>124</v>
      </c>
      <c r="C373" s="18" t="str">
        <f t="shared" si="8"/>
        <v xml:space="preserve">CCD_LEG_DATA_SETS_V.LEG_DATA_SET_ID, </v>
      </c>
    </row>
    <row r="374" spans="1:3" x14ac:dyDescent="0.25">
      <c r="A374" s="18" t="s">
        <v>160</v>
      </c>
      <c r="B374" t="s">
        <v>126</v>
      </c>
      <c r="C374" s="18" t="str">
        <f t="shared" si="8"/>
        <v xml:space="preserve">CCD_LEG_DATA_SETS_V.DATA_SET_ID, </v>
      </c>
    </row>
    <row r="375" spans="1:3" x14ac:dyDescent="0.25">
      <c r="A375" s="18" t="s">
        <v>160</v>
      </c>
      <c r="B375" t="s">
        <v>127</v>
      </c>
      <c r="C375" s="18" t="str">
        <f t="shared" si="8"/>
        <v xml:space="preserve">CCD_LEG_DATA_SETS_V.LEG_DATA_SET_NOTES, </v>
      </c>
    </row>
    <row r="376" spans="1:3" x14ac:dyDescent="0.25">
      <c r="A376" s="18" t="s">
        <v>160</v>
      </c>
      <c r="B376" t="s">
        <v>135</v>
      </c>
      <c r="C376" s="18" t="str">
        <f t="shared" si="8"/>
        <v xml:space="preserve">CCD_LEG_DATA_SETS_V.DATA_SET_NAME, </v>
      </c>
    </row>
    <row r="377" spans="1:3" x14ac:dyDescent="0.25">
      <c r="A377" s="18" t="s">
        <v>160</v>
      </c>
      <c r="B377" t="s">
        <v>136</v>
      </c>
      <c r="C377" s="18" t="str">
        <f t="shared" si="8"/>
        <v xml:space="preserve">CCD_LEG_DATA_SETS_V.DATA_SET_DESC, </v>
      </c>
    </row>
    <row r="378" spans="1:3" x14ac:dyDescent="0.25">
      <c r="A378" s="18" t="s">
        <v>160</v>
      </c>
      <c r="B378" t="s">
        <v>137</v>
      </c>
      <c r="C378" s="18" t="str">
        <f t="shared" si="8"/>
        <v xml:space="preserve">CCD_LEG_DATA_SETS_V.DATA_SET_INPORT_CAT_ID, </v>
      </c>
    </row>
    <row r="379" spans="1:3" x14ac:dyDescent="0.25">
      <c r="A379" s="18" t="s">
        <v>160</v>
      </c>
      <c r="B379" t="s">
        <v>138</v>
      </c>
      <c r="C379" s="18" t="str">
        <f t="shared" si="8"/>
        <v xml:space="preserve">CCD_LEG_DATA_SETS_V.DATA_SET_INPORT_URL, </v>
      </c>
    </row>
    <row r="380" spans="1:3" x14ac:dyDescent="0.25">
      <c r="A380" s="18" t="s">
        <v>160</v>
      </c>
      <c r="B380" t="s">
        <v>139</v>
      </c>
      <c r="C380" s="18" t="str">
        <f t="shared" si="8"/>
        <v xml:space="preserve">CCD_LEG_DATA_SETS_V.DATA_SET_TYPE_ID, </v>
      </c>
    </row>
    <row r="381" spans="1:3" x14ac:dyDescent="0.25">
      <c r="A381" s="18" t="s">
        <v>160</v>
      </c>
      <c r="B381" t="s">
        <v>140</v>
      </c>
      <c r="C381" s="18" t="str">
        <f t="shared" si="8"/>
        <v xml:space="preserve">CCD_LEG_DATA_SETS_V.DATA_SET_TYPE_NAME, </v>
      </c>
    </row>
    <row r="382" spans="1:3" x14ac:dyDescent="0.25">
      <c r="A382" s="18" t="s">
        <v>160</v>
      </c>
      <c r="B382" t="s">
        <v>141</v>
      </c>
      <c r="C382" s="18" t="str">
        <f t="shared" si="8"/>
        <v xml:space="preserve">CCD_LEG_DATA_SETS_V.DATA_SET_TYPE_DESC, </v>
      </c>
    </row>
    <row r="383" spans="1:3" x14ac:dyDescent="0.25">
      <c r="A383" s="18" t="s">
        <v>160</v>
      </c>
      <c r="B383" t="s">
        <v>142</v>
      </c>
      <c r="C383" s="18" t="str">
        <f t="shared" si="8"/>
        <v xml:space="preserve">CCD_LEG_DATA_SETS_V.DATA_SET_TYPE_DOC_URL, </v>
      </c>
    </row>
    <row r="384" spans="1:3" x14ac:dyDescent="0.25">
      <c r="A384" s="18" t="s">
        <v>160</v>
      </c>
      <c r="B384" t="s">
        <v>143</v>
      </c>
      <c r="C384" s="18" t="str">
        <f t="shared" si="8"/>
        <v xml:space="preserve">CCD_LEG_DATA_SETS_V.DATA_SET_STATUS_ID, </v>
      </c>
    </row>
    <row r="385" spans="1:3" x14ac:dyDescent="0.25">
      <c r="A385" s="18" t="s">
        <v>160</v>
      </c>
      <c r="B385" t="s">
        <v>144</v>
      </c>
      <c r="C385" s="18" t="str">
        <f t="shared" si="8"/>
        <v xml:space="preserve">CCD_LEG_DATA_SETS_V.STATUS_CODE, </v>
      </c>
    </row>
    <row r="386" spans="1:3" x14ac:dyDescent="0.25">
      <c r="A386" s="18" t="s">
        <v>160</v>
      </c>
      <c r="B386" t="s">
        <v>145</v>
      </c>
      <c r="C386" s="18" t="str">
        <f t="shared" si="8"/>
        <v xml:space="preserve">CCD_LEG_DATA_SETS_V.STATUS_NAME, </v>
      </c>
    </row>
    <row r="387" spans="1:3" x14ac:dyDescent="0.25">
      <c r="A387" s="18" t="s">
        <v>160</v>
      </c>
      <c r="B387" t="s">
        <v>146</v>
      </c>
      <c r="C387" s="18" t="str">
        <f t="shared" si="8"/>
        <v xml:space="preserve">CCD_LEG_DATA_SETS_V.STATUS_DESC, </v>
      </c>
    </row>
    <row r="388" spans="1:3" x14ac:dyDescent="0.25">
      <c r="A388" s="18" t="s">
        <v>160</v>
      </c>
      <c r="B388" t="s">
        <v>147</v>
      </c>
      <c r="C388" s="18" t="str">
        <f t="shared" si="8"/>
        <v xml:space="preserve">CCD_LEG_DATA_SETS_V.STATUS_COLOR, </v>
      </c>
    </row>
    <row r="397" spans="1:3" x14ac:dyDescent="0.25">
      <c r="A397" s="18" t="s">
        <v>202</v>
      </c>
      <c r="B397" s="18" t="s">
        <v>203</v>
      </c>
      <c r="C397" s="18" t="str">
        <f t="shared" ref="C397:C460" si="9">CONCATENATE(A397, ".", B397, ", ")</f>
        <v xml:space="preserve">CCD_CRUISE_LEG_DATA_SETS_V.CRUISE_ID, </v>
      </c>
    </row>
    <row r="398" spans="1:3" x14ac:dyDescent="0.25">
      <c r="A398" s="18" t="s">
        <v>202</v>
      </c>
      <c r="B398" s="18" t="s">
        <v>204</v>
      </c>
      <c r="C398" s="18" t="str">
        <f t="shared" si="9"/>
        <v xml:space="preserve">CCD_CRUISE_LEG_DATA_SETS_V.CRUISE_NAME, </v>
      </c>
    </row>
    <row r="399" spans="1:3" x14ac:dyDescent="0.25">
      <c r="A399" s="18" t="s">
        <v>202</v>
      </c>
      <c r="B399" s="18" t="s">
        <v>205</v>
      </c>
      <c r="C399" s="18" t="str">
        <f t="shared" si="9"/>
        <v xml:space="preserve">CCD_CRUISE_LEG_DATA_SETS_V.CRUISE_NOTES, </v>
      </c>
    </row>
    <row r="400" spans="1:3" x14ac:dyDescent="0.25">
      <c r="A400" s="18" t="s">
        <v>202</v>
      </c>
      <c r="B400" s="18" t="s">
        <v>408</v>
      </c>
      <c r="C400" s="18" t="str">
        <f t="shared" si="9"/>
        <v xml:space="preserve">CCD_CRUISE_LEG_DATA_SETS_V.CRUISE_DESC, </v>
      </c>
    </row>
    <row r="401" spans="1:3" x14ac:dyDescent="0.25">
      <c r="A401" s="18" t="s">
        <v>202</v>
      </c>
      <c r="B401" s="18" t="s">
        <v>409</v>
      </c>
      <c r="C401" s="18" t="str">
        <f t="shared" si="9"/>
        <v xml:space="preserve">CCD_CRUISE_LEG_DATA_SETS_V.OBJ_BASED_METRICS, </v>
      </c>
    </row>
    <row r="402" spans="1:3" x14ac:dyDescent="0.25">
      <c r="A402" s="18" t="s">
        <v>202</v>
      </c>
      <c r="B402" s="18" t="s">
        <v>117</v>
      </c>
      <c r="C402" s="18" t="str">
        <f t="shared" si="9"/>
        <v xml:space="preserve">CCD_CRUISE_LEG_DATA_SETS_V.SCI_CENTER_DIV_ID, </v>
      </c>
    </row>
    <row r="403" spans="1:3" x14ac:dyDescent="0.25">
      <c r="A403" s="18" t="s">
        <v>202</v>
      </c>
      <c r="B403" s="18" t="s">
        <v>410</v>
      </c>
      <c r="C403" s="18" t="str">
        <f t="shared" si="9"/>
        <v xml:space="preserve">CCD_CRUISE_LEG_DATA_SETS_V.SCI_CENTER_DIV_CODE, </v>
      </c>
    </row>
    <row r="404" spans="1:3" x14ac:dyDescent="0.25">
      <c r="A404" s="18" t="s">
        <v>202</v>
      </c>
      <c r="B404" s="18" t="s">
        <v>411</v>
      </c>
      <c r="C404" s="18" t="str">
        <f t="shared" si="9"/>
        <v xml:space="preserve">CCD_CRUISE_LEG_DATA_SETS_V.SCI_CENTER_DIV_NAME, </v>
      </c>
    </row>
    <row r="405" spans="1:3" x14ac:dyDescent="0.25">
      <c r="A405" s="18" t="s">
        <v>202</v>
      </c>
      <c r="B405" s="18" t="s">
        <v>412</v>
      </c>
      <c r="C405" s="18" t="str">
        <f t="shared" si="9"/>
        <v xml:space="preserve">CCD_CRUISE_LEG_DATA_SETS_V.SCI_CENTER_DIV_DESC, </v>
      </c>
    </row>
    <row r="406" spans="1:3" x14ac:dyDescent="0.25">
      <c r="A406" s="18" t="s">
        <v>202</v>
      </c>
      <c r="B406" s="18" t="s">
        <v>106</v>
      </c>
      <c r="C406" s="18" t="str">
        <f t="shared" si="9"/>
        <v xml:space="preserve">CCD_CRUISE_LEG_DATA_SETS_V.SCI_CENTER_ID, </v>
      </c>
    </row>
    <row r="407" spans="1:3" x14ac:dyDescent="0.25">
      <c r="A407" s="18" t="s">
        <v>202</v>
      </c>
      <c r="B407" s="18" t="s">
        <v>206</v>
      </c>
      <c r="C407" s="18" t="str">
        <f t="shared" si="9"/>
        <v xml:space="preserve">CCD_CRUISE_LEG_DATA_SETS_V.SCI_CENTER_NAME, </v>
      </c>
    </row>
    <row r="408" spans="1:3" x14ac:dyDescent="0.25">
      <c r="A408" s="18" t="s">
        <v>202</v>
      </c>
      <c r="B408" s="18" t="s">
        <v>207</v>
      </c>
      <c r="C408" s="18" t="str">
        <f t="shared" si="9"/>
        <v xml:space="preserve">CCD_CRUISE_LEG_DATA_SETS_V.SCI_CENTER_DESC, </v>
      </c>
    </row>
    <row r="409" spans="1:3" x14ac:dyDescent="0.25">
      <c r="A409" s="18" t="s">
        <v>202</v>
      </c>
      <c r="B409" s="18" t="s">
        <v>208</v>
      </c>
      <c r="C409" s="18" t="str">
        <f t="shared" si="9"/>
        <v xml:space="preserve">CCD_CRUISE_LEG_DATA_SETS_V.STD_SVY_NAME_ID, </v>
      </c>
    </row>
    <row r="410" spans="1:3" x14ac:dyDescent="0.25">
      <c r="A410" s="18" t="s">
        <v>202</v>
      </c>
      <c r="B410" s="18" t="s">
        <v>209</v>
      </c>
      <c r="C410" s="18" t="str">
        <f t="shared" si="9"/>
        <v xml:space="preserve">CCD_CRUISE_LEG_DATA_SETS_V.STD_SVY_NAME, </v>
      </c>
    </row>
    <row r="411" spans="1:3" x14ac:dyDescent="0.25">
      <c r="A411" s="18" t="s">
        <v>202</v>
      </c>
      <c r="B411" s="18" t="s">
        <v>210</v>
      </c>
      <c r="C411" s="18" t="str">
        <f t="shared" si="9"/>
        <v xml:space="preserve">CCD_CRUISE_LEG_DATA_SETS_V.STD_SVY_DESC, </v>
      </c>
    </row>
    <row r="412" spans="1:3" x14ac:dyDescent="0.25">
      <c r="A412" s="18" t="s">
        <v>202</v>
      </c>
      <c r="B412" s="18" t="s">
        <v>211</v>
      </c>
      <c r="C412" s="18" t="str">
        <f t="shared" si="9"/>
        <v xml:space="preserve">CCD_CRUISE_LEG_DATA_SETS_V.SVY_FREQ_ID, </v>
      </c>
    </row>
    <row r="413" spans="1:3" x14ac:dyDescent="0.25">
      <c r="A413" s="18" t="s">
        <v>202</v>
      </c>
      <c r="B413" s="18" t="s">
        <v>212</v>
      </c>
      <c r="C413" s="18" t="str">
        <f t="shared" si="9"/>
        <v xml:space="preserve">CCD_CRUISE_LEG_DATA_SETS_V.SVY_FREQ_NAME, </v>
      </c>
    </row>
    <row r="414" spans="1:3" x14ac:dyDescent="0.25">
      <c r="A414" s="18" t="s">
        <v>202</v>
      </c>
      <c r="B414" s="18" t="s">
        <v>213</v>
      </c>
      <c r="C414" s="18" t="str">
        <f t="shared" si="9"/>
        <v xml:space="preserve">CCD_CRUISE_LEG_DATA_SETS_V.SVY_FREQ_DESC, </v>
      </c>
    </row>
    <row r="415" spans="1:3" x14ac:dyDescent="0.25">
      <c r="A415" s="18" t="s">
        <v>202</v>
      </c>
      <c r="B415" s="18" t="s">
        <v>214</v>
      </c>
      <c r="C415" s="18" t="str">
        <f t="shared" si="9"/>
        <v xml:space="preserve">CCD_CRUISE_LEG_DATA_SETS_V.STD_SVY_NAME_OTH, </v>
      </c>
    </row>
    <row r="416" spans="1:3" x14ac:dyDescent="0.25">
      <c r="A416" s="18" t="s">
        <v>202</v>
      </c>
      <c r="B416" s="18" t="s">
        <v>215</v>
      </c>
      <c r="C416" s="18" t="str">
        <f t="shared" si="9"/>
        <v xml:space="preserve">CCD_CRUISE_LEG_DATA_SETS_V.STD_SVY_NAME_VAL, </v>
      </c>
    </row>
    <row r="417" spans="1:3" x14ac:dyDescent="0.25">
      <c r="A417" s="18" t="s">
        <v>202</v>
      </c>
      <c r="B417" s="18" t="s">
        <v>216</v>
      </c>
      <c r="C417" s="18" t="str">
        <f t="shared" si="9"/>
        <v xml:space="preserve">CCD_CRUISE_LEG_DATA_SETS_V.SVY_TYPE_ID, </v>
      </c>
    </row>
    <row r="418" spans="1:3" x14ac:dyDescent="0.25">
      <c r="A418" s="18" t="s">
        <v>202</v>
      </c>
      <c r="B418" s="18" t="s">
        <v>217</v>
      </c>
      <c r="C418" s="18" t="str">
        <f t="shared" si="9"/>
        <v xml:space="preserve">CCD_CRUISE_LEG_DATA_SETS_V.SVY_TYPE_NAME, </v>
      </c>
    </row>
    <row r="419" spans="1:3" x14ac:dyDescent="0.25">
      <c r="A419" s="18" t="s">
        <v>202</v>
      </c>
      <c r="B419" s="18" t="s">
        <v>218</v>
      </c>
      <c r="C419" s="18" t="str">
        <f t="shared" si="9"/>
        <v xml:space="preserve">CCD_CRUISE_LEG_DATA_SETS_V.SVY_TYPE_DESC, </v>
      </c>
    </row>
    <row r="420" spans="1:3" x14ac:dyDescent="0.25">
      <c r="A420" s="18" t="s">
        <v>202</v>
      </c>
      <c r="B420" s="18" t="s">
        <v>219</v>
      </c>
      <c r="C420" s="18" t="str">
        <f t="shared" si="9"/>
        <v xml:space="preserve">CCD_CRUISE_LEG_DATA_SETS_V.CRUISE_URL, </v>
      </c>
    </row>
    <row r="421" spans="1:3" x14ac:dyDescent="0.25">
      <c r="A421" s="18" t="s">
        <v>202</v>
      </c>
      <c r="B421" s="18" t="s">
        <v>220</v>
      </c>
      <c r="C421" s="18" t="str">
        <f t="shared" si="9"/>
        <v xml:space="preserve">CCD_CRUISE_LEG_DATA_SETS_V.CRUISE_CONT_EMAIL, </v>
      </c>
    </row>
    <row r="422" spans="1:3" x14ac:dyDescent="0.25">
      <c r="A422" s="18" t="s">
        <v>202</v>
      </c>
      <c r="B422" s="18" t="s">
        <v>413</v>
      </c>
      <c r="C422" s="18" t="str">
        <f t="shared" si="9"/>
        <v xml:space="preserve">CCD_CRUISE_LEG_DATA_SETS_V.PTA_ISS_ID, </v>
      </c>
    </row>
    <row r="423" spans="1:3" x14ac:dyDescent="0.25">
      <c r="A423" s="18" t="s">
        <v>202</v>
      </c>
      <c r="B423" s="18" t="s">
        <v>221</v>
      </c>
      <c r="C423" s="18" t="str">
        <f t="shared" si="9"/>
        <v xml:space="preserve">CCD_CRUISE_LEG_DATA_SETS_V.NUM_LEGS, </v>
      </c>
    </row>
    <row r="424" spans="1:3" x14ac:dyDescent="0.25">
      <c r="A424" s="18" t="s">
        <v>202</v>
      </c>
      <c r="B424" s="18" t="s">
        <v>222</v>
      </c>
      <c r="C424" s="18" t="str">
        <f t="shared" si="9"/>
        <v xml:space="preserve">CCD_CRUISE_LEG_DATA_SETS_V.CRUISE_START_DATE, </v>
      </c>
    </row>
    <row r="425" spans="1:3" x14ac:dyDescent="0.25">
      <c r="A425" s="18" t="s">
        <v>202</v>
      </c>
      <c r="B425" s="18" t="s">
        <v>223</v>
      </c>
      <c r="C425" s="18" t="str">
        <f t="shared" si="9"/>
        <v xml:space="preserve">CCD_CRUISE_LEG_DATA_SETS_V.FORMAT_CRUISE_START_DATE, </v>
      </c>
    </row>
    <row r="426" spans="1:3" x14ac:dyDescent="0.25">
      <c r="A426" s="18" t="s">
        <v>202</v>
      </c>
      <c r="B426" s="18" t="s">
        <v>224</v>
      </c>
      <c r="C426" s="18" t="str">
        <f t="shared" si="9"/>
        <v xml:space="preserve">CCD_CRUISE_LEG_DATA_SETS_V.CRUISE_END_DATE, </v>
      </c>
    </row>
    <row r="427" spans="1:3" x14ac:dyDescent="0.25">
      <c r="A427" s="18" t="s">
        <v>202</v>
      </c>
      <c r="B427" s="18" t="s">
        <v>225</v>
      </c>
      <c r="C427" s="18" t="str">
        <f t="shared" si="9"/>
        <v xml:space="preserve">CCD_CRUISE_LEG_DATA_SETS_V.FORMAT_CRUISE_END_DATE, </v>
      </c>
    </row>
    <row r="428" spans="1:3" x14ac:dyDescent="0.25">
      <c r="A428" s="18" t="s">
        <v>202</v>
      </c>
      <c r="B428" s="18" t="s">
        <v>226</v>
      </c>
      <c r="C428" s="18" t="str">
        <f t="shared" si="9"/>
        <v xml:space="preserve">CCD_CRUISE_LEG_DATA_SETS_V.CRUISE_DAS, </v>
      </c>
    </row>
    <row r="429" spans="1:3" x14ac:dyDescent="0.25">
      <c r="A429" s="18" t="s">
        <v>202</v>
      </c>
      <c r="B429" s="18" t="s">
        <v>414</v>
      </c>
      <c r="C429" s="18" t="str">
        <f t="shared" si="9"/>
        <v xml:space="preserve">CCD_CRUISE_LEG_DATA_SETS_V.CRUISE_LEN_DAYS, </v>
      </c>
    </row>
    <row r="430" spans="1:3" x14ac:dyDescent="0.25">
      <c r="A430" s="18" t="s">
        <v>202</v>
      </c>
      <c r="B430" s="18" t="s">
        <v>227</v>
      </c>
      <c r="C430" s="18" t="str">
        <f t="shared" si="9"/>
        <v xml:space="preserve">CCD_CRUISE_LEG_DATA_SETS_V.CRUISE_YEAR, </v>
      </c>
    </row>
    <row r="431" spans="1:3" x14ac:dyDescent="0.25">
      <c r="A431" s="18" t="s">
        <v>202</v>
      </c>
      <c r="B431" s="18" t="s">
        <v>228</v>
      </c>
      <c r="C431" s="18" t="str">
        <f t="shared" si="9"/>
        <v xml:space="preserve">CCD_CRUISE_LEG_DATA_SETS_V.CRUISE_FISC_YEAR, </v>
      </c>
    </row>
    <row r="432" spans="1:3" x14ac:dyDescent="0.25">
      <c r="A432" s="18" t="s">
        <v>202</v>
      </c>
      <c r="B432" s="18" t="s">
        <v>229</v>
      </c>
      <c r="C432" s="18" t="str">
        <f t="shared" si="9"/>
        <v xml:space="preserve">CCD_CRUISE_LEG_DATA_SETS_V.LEG_NAME_CD_LIST, </v>
      </c>
    </row>
    <row r="433" spans="1:3" x14ac:dyDescent="0.25">
      <c r="A433" s="18" t="s">
        <v>202</v>
      </c>
      <c r="B433" s="18" t="s">
        <v>230</v>
      </c>
      <c r="C433" s="18" t="str">
        <f t="shared" si="9"/>
        <v xml:space="preserve">CCD_CRUISE_LEG_DATA_SETS_V.LEG_NAME_SCD_LIST, </v>
      </c>
    </row>
    <row r="434" spans="1:3" x14ac:dyDescent="0.25">
      <c r="A434" s="18" t="s">
        <v>202</v>
      </c>
      <c r="B434" s="18" t="s">
        <v>231</v>
      </c>
      <c r="C434" s="18" t="str">
        <f t="shared" si="9"/>
        <v xml:space="preserve">CCD_CRUISE_LEG_DATA_SETS_V.LEG_NAME_RC_LIST, </v>
      </c>
    </row>
    <row r="435" spans="1:3" x14ac:dyDescent="0.25">
      <c r="A435" s="18" t="s">
        <v>202</v>
      </c>
      <c r="B435" s="18" t="s">
        <v>232</v>
      </c>
      <c r="C435" s="18" t="str">
        <f t="shared" si="9"/>
        <v xml:space="preserve">CCD_CRUISE_LEG_DATA_SETS_V.LEG_NAME_BR_LIST, </v>
      </c>
    </row>
    <row r="436" spans="1:3" x14ac:dyDescent="0.25">
      <c r="A436" s="18" t="s">
        <v>202</v>
      </c>
      <c r="B436" s="18" t="s">
        <v>233</v>
      </c>
      <c r="C436" s="18" t="str">
        <f t="shared" si="9"/>
        <v xml:space="preserve">CCD_CRUISE_LEG_DATA_SETS_V.LEG_NAME_DATES_CD_LIST, </v>
      </c>
    </row>
    <row r="437" spans="1:3" x14ac:dyDescent="0.25">
      <c r="A437" s="18" t="s">
        <v>202</v>
      </c>
      <c r="B437" s="18" t="s">
        <v>234</v>
      </c>
      <c r="C437" s="18" t="str">
        <f t="shared" si="9"/>
        <v xml:space="preserve">CCD_CRUISE_LEG_DATA_SETS_V.LEG_NAME_DATES_SCD_LIST, </v>
      </c>
    </row>
    <row r="438" spans="1:3" x14ac:dyDescent="0.25">
      <c r="A438" s="18" t="s">
        <v>202</v>
      </c>
      <c r="B438" s="18" t="s">
        <v>235</v>
      </c>
      <c r="C438" s="18" t="str">
        <f t="shared" si="9"/>
        <v xml:space="preserve">CCD_CRUISE_LEG_DATA_SETS_V.LEG_NAME_DATES_RC_LIST, </v>
      </c>
    </row>
    <row r="439" spans="1:3" x14ac:dyDescent="0.25">
      <c r="A439" s="18" t="s">
        <v>202</v>
      </c>
      <c r="B439" s="18" t="s">
        <v>236</v>
      </c>
      <c r="C439" s="18" t="str">
        <f t="shared" si="9"/>
        <v xml:space="preserve">CCD_CRUISE_LEG_DATA_SETS_V.LEG_NAME_DATES_BR_LIST, </v>
      </c>
    </row>
    <row r="440" spans="1:3" x14ac:dyDescent="0.25">
      <c r="A440" s="18" t="s">
        <v>202</v>
      </c>
      <c r="B440" s="18" t="s">
        <v>125</v>
      </c>
      <c r="C440" s="18" t="str">
        <f t="shared" si="9"/>
        <v xml:space="preserve">CCD_CRUISE_LEG_DATA_SETS_V.CRUISE_LEG_ID, </v>
      </c>
    </row>
    <row r="441" spans="1:3" x14ac:dyDescent="0.25">
      <c r="A441" s="18" t="s">
        <v>202</v>
      </c>
      <c r="B441" s="18" t="s">
        <v>237</v>
      </c>
      <c r="C441" s="18" t="str">
        <f t="shared" si="9"/>
        <v xml:space="preserve">CCD_CRUISE_LEG_DATA_SETS_V.LEG_NAME, </v>
      </c>
    </row>
    <row r="442" spans="1:3" x14ac:dyDescent="0.25">
      <c r="A442" s="18" t="s">
        <v>202</v>
      </c>
      <c r="B442" s="18" t="s">
        <v>238</v>
      </c>
      <c r="C442" s="18" t="str">
        <f t="shared" si="9"/>
        <v xml:space="preserve">CCD_CRUISE_LEG_DATA_SETS_V.LEG_START_DATE, </v>
      </c>
    </row>
    <row r="443" spans="1:3" x14ac:dyDescent="0.25">
      <c r="A443" s="18" t="s">
        <v>202</v>
      </c>
      <c r="B443" s="18" t="s">
        <v>239</v>
      </c>
      <c r="C443" s="18" t="str">
        <f t="shared" si="9"/>
        <v xml:space="preserve">CCD_CRUISE_LEG_DATA_SETS_V.FORMAT_LEG_START_DATE, </v>
      </c>
    </row>
    <row r="444" spans="1:3" x14ac:dyDescent="0.25">
      <c r="A444" s="18" t="s">
        <v>202</v>
      </c>
      <c r="B444" s="18" t="s">
        <v>240</v>
      </c>
      <c r="C444" s="18" t="str">
        <f t="shared" si="9"/>
        <v xml:space="preserve">CCD_CRUISE_LEG_DATA_SETS_V.LEG_END_DATE, </v>
      </c>
    </row>
    <row r="445" spans="1:3" x14ac:dyDescent="0.25">
      <c r="A445" s="18" t="s">
        <v>202</v>
      </c>
      <c r="B445" s="18" t="s">
        <v>241</v>
      </c>
      <c r="C445" s="18" t="str">
        <f t="shared" si="9"/>
        <v xml:space="preserve">CCD_CRUISE_LEG_DATA_SETS_V.FORMAT_LEG_END_DATE, </v>
      </c>
    </row>
    <row r="446" spans="1:3" x14ac:dyDescent="0.25">
      <c r="A446" s="18" t="s">
        <v>202</v>
      </c>
      <c r="B446" s="18" t="s">
        <v>243</v>
      </c>
      <c r="C446" s="18" t="str">
        <f t="shared" si="9"/>
        <v xml:space="preserve">CCD_CRUISE_LEG_DATA_SETS_V.LEG_DAS, </v>
      </c>
    </row>
    <row r="447" spans="1:3" x14ac:dyDescent="0.25">
      <c r="A447" s="18" t="s">
        <v>202</v>
      </c>
      <c r="B447" s="18" t="s">
        <v>242</v>
      </c>
      <c r="C447" s="18" t="str">
        <f t="shared" si="9"/>
        <v xml:space="preserve">CCD_CRUISE_LEG_DATA_SETS_V.LEG_YEAR, </v>
      </c>
    </row>
    <row r="448" spans="1:3" x14ac:dyDescent="0.25">
      <c r="A448" s="18" t="s">
        <v>202</v>
      </c>
      <c r="B448" s="18" t="s">
        <v>244</v>
      </c>
      <c r="C448" s="18" t="str">
        <f t="shared" si="9"/>
        <v xml:space="preserve">CCD_CRUISE_LEG_DATA_SETS_V.LEG_FISC_YEAR, </v>
      </c>
    </row>
    <row r="449" spans="1:3" x14ac:dyDescent="0.25">
      <c r="A449" s="18" t="s">
        <v>202</v>
      </c>
      <c r="B449" s="18" t="s">
        <v>245</v>
      </c>
      <c r="C449" s="18" t="str">
        <f t="shared" si="9"/>
        <v xml:space="preserve">CCD_CRUISE_LEG_DATA_SETS_V.LEG_DESC, </v>
      </c>
    </row>
    <row r="450" spans="1:3" x14ac:dyDescent="0.25">
      <c r="A450" s="18" t="s">
        <v>202</v>
      </c>
      <c r="B450" s="18" t="s">
        <v>246</v>
      </c>
      <c r="C450" s="18" t="str">
        <f t="shared" si="9"/>
        <v xml:space="preserve">CCD_CRUISE_LEG_DATA_SETS_V.TZ_NAME, </v>
      </c>
    </row>
    <row r="451" spans="1:3" x14ac:dyDescent="0.25">
      <c r="A451" s="18" t="s">
        <v>202</v>
      </c>
      <c r="B451" s="18" t="s">
        <v>247</v>
      </c>
      <c r="C451" s="18" t="str">
        <f t="shared" si="9"/>
        <v xml:space="preserve">CCD_CRUISE_LEG_DATA_SETS_V.VESSEL_ID, </v>
      </c>
    </row>
    <row r="452" spans="1:3" x14ac:dyDescent="0.25">
      <c r="A452" s="18" t="s">
        <v>202</v>
      </c>
      <c r="B452" s="18" t="s">
        <v>248</v>
      </c>
      <c r="C452" s="18" t="str">
        <f t="shared" si="9"/>
        <v xml:space="preserve">CCD_CRUISE_LEG_DATA_SETS_V.VESSEL_NAME, </v>
      </c>
    </row>
    <row r="453" spans="1:3" x14ac:dyDescent="0.25">
      <c r="A453" s="18" t="s">
        <v>202</v>
      </c>
      <c r="B453" s="18" t="s">
        <v>249</v>
      </c>
      <c r="C453" s="18" t="str">
        <f t="shared" si="9"/>
        <v xml:space="preserve">CCD_CRUISE_LEG_DATA_SETS_V.VESSEL_DESC, </v>
      </c>
    </row>
    <row r="454" spans="1:3" x14ac:dyDescent="0.25">
      <c r="A454" s="18" t="s">
        <v>202</v>
      </c>
      <c r="B454" s="18" t="s">
        <v>92</v>
      </c>
      <c r="C454" s="18" t="str">
        <f t="shared" si="9"/>
        <v xml:space="preserve">CCD_CRUISE_LEG_DATA_SETS_V.PLAT_TYPE_ID, </v>
      </c>
    </row>
    <row r="455" spans="1:3" x14ac:dyDescent="0.25">
      <c r="A455" s="18" t="s">
        <v>202</v>
      </c>
      <c r="B455" s="18" t="s">
        <v>250</v>
      </c>
      <c r="C455" s="18" t="str">
        <f t="shared" si="9"/>
        <v xml:space="preserve">CCD_CRUISE_LEG_DATA_SETS_V.PLAT_TYPE_NAME, </v>
      </c>
    </row>
    <row r="456" spans="1:3" x14ac:dyDescent="0.25">
      <c r="A456" s="18" t="s">
        <v>202</v>
      </c>
      <c r="B456" s="18" t="s">
        <v>251</v>
      </c>
      <c r="C456" s="18" t="str">
        <f t="shared" si="9"/>
        <v xml:space="preserve">CCD_CRUISE_LEG_DATA_SETS_V.PLAT_TYPE_DESC, </v>
      </c>
    </row>
    <row r="457" spans="1:3" x14ac:dyDescent="0.25">
      <c r="A457" s="18" t="s">
        <v>202</v>
      </c>
      <c r="B457" s="18" t="s">
        <v>415</v>
      </c>
      <c r="C457" s="18" t="str">
        <f t="shared" si="9"/>
        <v xml:space="preserve">CCD_CRUISE_LEG_DATA_SETS_V.NUM_REG_ECOSYSTEMS, </v>
      </c>
    </row>
    <row r="458" spans="1:3" x14ac:dyDescent="0.25">
      <c r="A458" s="18" t="s">
        <v>202</v>
      </c>
      <c r="B458" s="18" t="s">
        <v>416</v>
      </c>
      <c r="C458" s="18" t="str">
        <f t="shared" si="9"/>
        <v xml:space="preserve">CCD_CRUISE_LEG_DATA_SETS_V.REG_ECOSYSTEM_CD_LIST, </v>
      </c>
    </row>
    <row r="459" spans="1:3" x14ac:dyDescent="0.25">
      <c r="A459" s="18" t="s">
        <v>202</v>
      </c>
      <c r="B459" s="18" t="s">
        <v>417</v>
      </c>
      <c r="C459" s="18" t="str">
        <f t="shared" si="9"/>
        <v xml:space="preserve">CCD_CRUISE_LEG_DATA_SETS_V.REG_ECOSYSTEM_SCD_LIST, </v>
      </c>
    </row>
    <row r="460" spans="1:3" x14ac:dyDescent="0.25">
      <c r="A460" s="18" t="s">
        <v>202</v>
      </c>
      <c r="B460" s="18" t="s">
        <v>418</v>
      </c>
      <c r="C460" s="18" t="str">
        <f t="shared" si="9"/>
        <v xml:space="preserve">CCD_CRUISE_LEG_DATA_SETS_V.REG_ECOSYSTEM_RC_LIST, </v>
      </c>
    </row>
    <row r="461" spans="1:3" x14ac:dyDescent="0.25">
      <c r="A461" s="18" t="s">
        <v>202</v>
      </c>
      <c r="B461" s="18" t="s">
        <v>419</v>
      </c>
      <c r="C461" s="18" t="str">
        <f t="shared" ref="C461:C501" si="10">CONCATENATE(A461, ".", B461, ", ")</f>
        <v xml:space="preserve">CCD_CRUISE_LEG_DATA_SETS_V.REG_ECOSYSTEM_BR_LIST, </v>
      </c>
    </row>
    <row r="462" spans="1:3" x14ac:dyDescent="0.25">
      <c r="A462" s="18" t="s">
        <v>202</v>
      </c>
      <c r="B462" s="18" t="s">
        <v>420</v>
      </c>
      <c r="C462" s="18" t="str">
        <f t="shared" si="10"/>
        <v xml:space="preserve">CCD_CRUISE_LEG_DATA_SETS_V.NUM_GEAR, </v>
      </c>
    </row>
    <row r="463" spans="1:3" x14ac:dyDescent="0.25">
      <c r="A463" s="18" t="s">
        <v>202</v>
      </c>
      <c r="B463" s="18" t="s">
        <v>421</v>
      </c>
      <c r="C463" s="18" t="str">
        <f t="shared" si="10"/>
        <v xml:space="preserve">CCD_CRUISE_LEG_DATA_SETS_V.GEAR_NAME_CD_LIST, </v>
      </c>
    </row>
    <row r="464" spans="1:3" x14ac:dyDescent="0.25">
      <c r="A464" s="18" t="s">
        <v>202</v>
      </c>
      <c r="B464" s="18" t="s">
        <v>422</v>
      </c>
      <c r="C464" s="18" t="str">
        <f t="shared" si="10"/>
        <v xml:space="preserve">CCD_CRUISE_LEG_DATA_SETS_V.GEAR_NAME_SCD_LIST, </v>
      </c>
    </row>
    <row r="465" spans="1:3" x14ac:dyDescent="0.25">
      <c r="A465" s="18" t="s">
        <v>202</v>
      </c>
      <c r="B465" s="18" t="s">
        <v>423</v>
      </c>
      <c r="C465" s="18" t="str">
        <f t="shared" si="10"/>
        <v xml:space="preserve">CCD_CRUISE_LEG_DATA_SETS_V.GEAR_NAME_RC_LIST, </v>
      </c>
    </row>
    <row r="466" spans="1:3" x14ac:dyDescent="0.25">
      <c r="A466" s="18" t="s">
        <v>202</v>
      </c>
      <c r="B466" s="18" t="s">
        <v>424</v>
      </c>
      <c r="C466" s="18" t="str">
        <f t="shared" si="10"/>
        <v xml:space="preserve">CCD_CRUISE_LEG_DATA_SETS_V.GEAR_NAME_BR_LIST, </v>
      </c>
    </row>
    <row r="467" spans="1:3" x14ac:dyDescent="0.25">
      <c r="A467" s="18" t="s">
        <v>202</v>
      </c>
      <c r="B467" s="18" t="s">
        <v>425</v>
      </c>
      <c r="C467" s="18" t="str">
        <f t="shared" si="10"/>
        <v xml:space="preserve">CCD_CRUISE_LEG_DATA_SETS_V.NUM_REGIONS, </v>
      </c>
    </row>
    <row r="468" spans="1:3" x14ac:dyDescent="0.25">
      <c r="A468" s="18" t="s">
        <v>202</v>
      </c>
      <c r="B468" s="18" t="s">
        <v>426</v>
      </c>
      <c r="C468" s="18" t="str">
        <f t="shared" si="10"/>
        <v xml:space="preserve">CCD_CRUISE_LEG_DATA_SETS_V.REGION_CODE_CD_LIST, </v>
      </c>
    </row>
    <row r="469" spans="1:3" x14ac:dyDescent="0.25">
      <c r="A469" s="18" t="s">
        <v>202</v>
      </c>
      <c r="B469" s="18" t="s">
        <v>427</v>
      </c>
      <c r="C469" s="18" t="str">
        <f t="shared" si="10"/>
        <v xml:space="preserve">CCD_CRUISE_LEG_DATA_SETS_V.REGION_CODE_SCD_LIST, </v>
      </c>
    </row>
    <row r="470" spans="1:3" x14ac:dyDescent="0.25">
      <c r="A470" s="18" t="s">
        <v>202</v>
      </c>
      <c r="B470" s="18" t="s">
        <v>428</v>
      </c>
      <c r="C470" s="18" t="str">
        <f t="shared" si="10"/>
        <v xml:space="preserve">CCD_CRUISE_LEG_DATA_SETS_V.REGION_CODE_RC_LIST, </v>
      </c>
    </row>
    <row r="471" spans="1:3" x14ac:dyDescent="0.25">
      <c r="A471" s="18" t="s">
        <v>202</v>
      </c>
      <c r="B471" s="18" t="s">
        <v>429</v>
      </c>
      <c r="C471" s="18" t="str">
        <f t="shared" si="10"/>
        <v xml:space="preserve">CCD_CRUISE_LEG_DATA_SETS_V.REGION_CODE_BR_LIST, </v>
      </c>
    </row>
    <row r="472" spans="1:3" x14ac:dyDescent="0.25">
      <c r="A472" s="18" t="s">
        <v>202</v>
      </c>
      <c r="B472" s="18" t="s">
        <v>430</v>
      </c>
      <c r="C472" s="18" t="str">
        <f t="shared" si="10"/>
        <v xml:space="preserve">CCD_CRUISE_LEG_DATA_SETS_V.REGION_NAME_CD_LIST, </v>
      </c>
    </row>
    <row r="473" spans="1:3" x14ac:dyDescent="0.25">
      <c r="A473" s="18" t="s">
        <v>202</v>
      </c>
      <c r="B473" s="18" t="s">
        <v>431</v>
      </c>
      <c r="C473" s="18" t="str">
        <f t="shared" si="10"/>
        <v xml:space="preserve">CCD_CRUISE_LEG_DATA_SETS_V.REGION_NAME_SCD_LIST, </v>
      </c>
    </row>
    <row r="474" spans="1:3" x14ac:dyDescent="0.25">
      <c r="A474" s="18" t="s">
        <v>202</v>
      </c>
      <c r="B474" s="18" t="s">
        <v>432</v>
      </c>
      <c r="C474" s="18" t="str">
        <f t="shared" si="10"/>
        <v xml:space="preserve">CCD_CRUISE_LEG_DATA_SETS_V.REGION_NAME_RC_LIST, </v>
      </c>
    </row>
    <row r="475" spans="1:3" x14ac:dyDescent="0.25">
      <c r="A475" s="18" t="s">
        <v>202</v>
      </c>
      <c r="B475" s="18" t="s">
        <v>433</v>
      </c>
      <c r="C475" s="18" t="str">
        <f t="shared" si="10"/>
        <v xml:space="preserve">CCD_CRUISE_LEG_DATA_SETS_V.REGION_NAME_BR_LIST, </v>
      </c>
    </row>
    <row r="476" spans="1:3" x14ac:dyDescent="0.25">
      <c r="A476" s="18" t="s">
        <v>202</v>
      </c>
      <c r="B476" s="18" t="s">
        <v>434</v>
      </c>
      <c r="C476" s="18" t="str">
        <f t="shared" si="10"/>
        <v xml:space="preserve">CCD_CRUISE_LEG_DATA_SETS_V.NUM_LEG_ALIASES, </v>
      </c>
    </row>
    <row r="477" spans="1:3" x14ac:dyDescent="0.25">
      <c r="A477" s="18" t="s">
        <v>202</v>
      </c>
      <c r="B477" s="18" t="s">
        <v>435</v>
      </c>
      <c r="C477" s="18" t="str">
        <f t="shared" si="10"/>
        <v xml:space="preserve">CCD_CRUISE_LEG_DATA_SETS_V.LEG_ALIAS_CD_LIST, </v>
      </c>
    </row>
    <row r="478" spans="1:3" x14ac:dyDescent="0.25">
      <c r="A478" s="18" t="s">
        <v>202</v>
      </c>
      <c r="B478" s="18" t="s">
        <v>436</v>
      </c>
      <c r="C478" s="18" t="str">
        <f t="shared" si="10"/>
        <v xml:space="preserve">CCD_CRUISE_LEG_DATA_SETS_V.LEG_ALIAS_SCD_LIST, </v>
      </c>
    </row>
    <row r="479" spans="1:3" x14ac:dyDescent="0.25">
      <c r="A479" s="18" t="s">
        <v>202</v>
      </c>
      <c r="B479" s="18" t="s">
        <v>437</v>
      </c>
      <c r="C479" s="18" t="str">
        <f t="shared" si="10"/>
        <v xml:space="preserve">CCD_CRUISE_LEG_DATA_SETS_V.LEG_ALIAS_RC_LIST, </v>
      </c>
    </row>
    <row r="480" spans="1:3" x14ac:dyDescent="0.25">
      <c r="A480" s="18" t="s">
        <v>202</v>
      </c>
      <c r="B480" s="18" t="s">
        <v>438</v>
      </c>
      <c r="C480" s="18" t="str">
        <f t="shared" si="10"/>
        <v xml:space="preserve">CCD_CRUISE_LEG_DATA_SETS_V.LEG_ALIAS_BR_LIST, </v>
      </c>
    </row>
    <row r="481" spans="1:3" x14ac:dyDescent="0.25">
      <c r="A481" s="18" t="s">
        <v>202</v>
      </c>
      <c r="B481" s="18" t="s">
        <v>439</v>
      </c>
      <c r="C481" s="18" t="str">
        <f t="shared" si="10"/>
        <v xml:space="preserve">CCD_CRUISE_LEG_DATA_SETS_V.NUM_DATA_SETS, </v>
      </c>
    </row>
    <row r="482" spans="1:3" x14ac:dyDescent="0.25">
      <c r="A482" s="18" t="s">
        <v>202</v>
      </c>
      <c r="B482" s="18" t="s">
        <v>440</v>
      </c>
      <c r="C482" s="18" t="str">
        <f t="shared" si="10"/>
        <v xml:space="preserve">CCD_CRUISE_LEG_DATA_SETS_V.DATA_SET_NAME_CD_LIST, </v>
      </c>
    </row>
    <row r="483" spans="1:3" x14ac:dyDescent="0.25">
      <c r="A483" s="18" t="s">
        <v>202</v>
      </c>
      <c r="B483" s="18" t="s">
        <v>441</v>
      </c>
      <c r="C483" s="18" t="str">
        <f t="shared" si="10"/>
        <v xml:space="preserve">CCD_CRUISE_LEG_DATA_SETS_V.DATA_SET_NAME_SCD_LIST, </v>
      </c>
    </row>
    <row r="484" spans="1:3" x14ac:dyDescent="0.25">
      <c r="A484" s="18" t="s">
        <v>202</v>
      </c>
      <c r="B484" s="18" t="s">
        <v>442</v>
      </c>
      <c r="C484" s="18" t="str">
        <f t="shared" si="10"/>
        <v xml:space="preserve">CCD_CRUISE_LEG_DATA_SETS_V.DATA_SET_NAME_RC_LIST, </v>
      </c>
    </row>
    <row r="485" spans="1:3" x14ac:dyDescent="0.25">
      <c r="A485" s="18" t="s">
        <v>202</v>
      </c>
      <c r="B485" s="18" t="s">
        <v>443</v>
      </c>
      <c r="C485" s="18" t="str">
        <f t="shared" si="10"/>
        <v xml:space="preserve">CCD_CRUISE_LEG_DATA_SETS_V.DATA_SET_NAME_BR_LIST, </v>
      </c>
    </row>
    <row r="486" spans="1:3" x14ac:dyDescent="0.25">
      <c r="A486" s="18" t="s">
        <v>202</v>
      </c>
      <c r="B486" s="18" t="s">
        <v>124</v>
      </c>
      <c r="C486" s="18" t="str">
        <f t="shared" si="10"/>
        <v xml:space="preserve">CCD_CRUISE_LEG_DATA_SETS_V.LEG_DATA_SET_ID, </v>
      </c>
    </row>
    <row r="487" spans="1:3" x14ac:dyDescent="0.25">
      <c r="A487" s="18" t="s">
        <v>202</v>
      </c>
      <c r="B487" s="18" t="s">
        <v>126</v>
      </c>
      <c r="C487" s="18" t="str">
        <f t="shared" si="10"/>
        <v xml:space="preserve">CCD_CRUISE_LEG_DATA_SETS_V.DATA_SET_ID, </v>
      </c>
    </row>
    <row r="488" spans="1:3" x14ac:dyDescent="0.25">
      <c r="A488" s="18" t="s">
        <v>202</v>
      </c>
      <c r="B488" s="18" t="s">
        <v>127</v>
      </c>
      <c r="C488" s="18" t="str">
        <f t="shared" si="10"/>
        <v xml:space="preserve">CCD_CRUISE_LEG_DATA_SETS_V.LEG_DATA_SET_NOTES, </v>
      </c>
    </row>
    <row r="489" spans="1:3" x14ac:dyDescent="0.25">
      <c r="A489" s="18" t="s">
        <v>202</v>
      </c>
      <c r="B489" s="18" t="s">
        <v>135</v>
      </c>
      <c r="C489" s="18" t="str">
        <f t="shared" si="10"/>
        <v xml:space="preserve">CCD_CRUISE_LEG_DATA_SETS_V.DATA_SET_NAME, </v>
      </c>
    </row>
    <row r="490" spans="1:3" x14ac:dyDescent="0.25">
      <c r="A490" s="18" t="s">
        <v>202</v>
      </c>
      <c r="B490" s="18" t="s">
        <v>136</v>
      </c>
      <c r="C490" s="18" t="str">
        <f t="shared" si="10"/>
        <v xml:space="preserve">CCD_CRUISE_LEG_DATA_SETS_V.DATA_SET_DESC, </v>
      </c>
    </row>
    <row r="491" spans="1:3" x14ac:dyDescent="0.25">
      <c r="A491" s="18" t="s">
        <v>202</v>
      </c>
      <c r="B491" s="18" t="s">
        <v>137</v>
      </c>
      <c r="C491" s="18" t="str">
        <f t="shared" si="10"/>
        <v xml:space="preserve">CCD_CRUISE_LEG_DATA_SETS_V.DATA_SET_INPORT_CAT_ID, </v>
      </c>
    </row>
    <row r="492" spans="1:3" x14ac:dyDescent="0.25">
      <c r="A492" s="18" t="s">
        <v>202</v>
      </c>
      <c r="B492" s="18" t="s">
        <v>138</v>
      </c>
      <c r="C492" s="18" t="str">
        <f t="shared" si="10"/>
        <v xml:space="preserve">CCD_CRUISE_LEG_DATA_SETS_V.DATA_SET_INPORT_URL, </v>
      </c>
    </row>
    <row r="493" spans="1:3" x14ac:dyDescent="0.25">
      <c r="A493" s="18" t="s">
        <v>202</v>
      </c>
      <c r="B493" s="18" t="s">
        <v>139</v>
      </c>
      <c r="C493" s="18" t="str">
        <f t="shared" si="10"/>
        <v xml:space="preserve">CCD_CRUISE_LEG_DATA_SETS_V.DATA_SET_TYPE_ID, </v>
      </c>
    </row>
    <row r="494" spans="1:3" x14ac:dyDescent="0.25">
      <c r="A494" s="18" t="s">
        <v>202</v>
      </c>
      <c r="B494" s="18" t="s">
        <v>140</v>
      </c>
      <c r="C494" s="18" t="str">
        <f t="shared" si="10"/>
        <v xml:space="preserve">CCD_CRUISE_LEG_DATA_SETS_V.DATA_SET_TYPE_NAME, </v>
      </c>
    </row>
    <row r="495" spans="1:3" x14ac:dyDescent="0.25">
      <c r="A495" s="18" t="s">
        <v>202</v>
      </c>
      <c r="B495" s="18" t="s">
        <v>141</v>
      </c>
      <c r="C495" s="18" t="str">
        <f t="shared" si="10"/>
        <v xml:space="preserve">CCD_CRUISE_LEG_DATA_SETS_V.DATA_SET_TYPE_DESC, </v>
      </c>
    </row>
    <row r="496" spans="1:3" x14ac:dyDescent="0.25">
      <c r="A496" s="18" t="s">
        <v>202</v>
      </c>
      <c r="B496" s="18" t="s">
        <v>142</v>
      </c>
      <c r="C496" s="18" t="str">
        <f t="shared" si="10"/>
        <v xml:space="preserve">CCD_CRUISE_LEG_DATA_SETS_V.DATA_SET_TYPE_DOC_URL, </v>
      </c>
    </row>
    <row r="497" spans="1:3" x14ac:dyDescent="0.25">
      <c r="A497" s="18" t="s">
        <v>202</v>
      </c>
      <c r="B497" s="18" t="s">
        <v>143</v>
      </c>
      <c r="C497" s="18" t="str">
        <f t="shared" si="10"/>
        <v xml:space="preserve">CCD_CRUISE_LEG_DATA_SETS_V.DATA_SET_STATUS_ID, </v>
      </c>
    </row>
    <row r="498" spans="1:3" x14ac:dyDescent="0.25">
      <c r="A498" s="18" t="s">
        <v>202</v>
      </c>
      <c r="B498" s="18" t="s">
        <v>144</v>
      </c>
      <c r="C498" s="18" t="str">
        <f t="shared" si="10"/>
        <v xml:space="preserve">CCD_CRUISE_LEG_DATA_SETS_V.STATUS_CODE, </v>
      </c>
    </row>
    <row r="499" spans="1:3" x14ac:dyDescent="0.25">
      <c r="A499" s="18" t="s">
        <v>202</v>
      </c>
      <c r="B499" s="18" t="s">
        <v>145</v>
      </c>
      <c r="C499" s="18" t="str">
        <f t="shared" si="10"/>
        <v xml:space="preserve">CCD_CRUISE_LEG_DATA_SETS_V.STATUS_NAME, </v>
      </c>
    </row>
    <row r="500" spans="1:3" x14ac:dyDescent="0.25">
      <c r="A500" s="18" t="s">
        <v>202</v>
      </c>
      <c r="B500" s="18" t="s">
        <v>146</v>
      </c>
      <c r="C500" s="18" t="str">
        <f t="shared" si="10"/>
        <v xml:space="preserve">CCD_CRUISE_LEG_DATA_SETS_V.STATUS_DESC, </v>
      </c>
    </row>
    <row r="501" spans="1:3" x14ac:dyDescent="0.25">
      <c r="A501" s="18" t="s">
        <v>202</v>
      </c>
      <c r="B501" s="18" t="s">
        <v>147</v>
      </c>
      <c r="C501" s="18" t="str">
        <f t="shared" si="10"/>
        <v xml:space="preserve">CCD_CRUISE_LEG_DATA_SETS_V.STATUS_COLOR, </v>
      </c>
    </row>
    <row r="511" spans="1:3" x14ac:dyDescent="0.25">
      <c r="A511" t="s">
        <v>407</v>
      </c>
      <c r="B511" t="s">
        <v>203</v>
      </c>
      <c r="C511" s="18" t="str">
        <f t="shared" ref="C511:C554" si="11">CONCATENATE(A511, ".", B511, ", ")</f>
        <v xml:space="preserve">CCD_CRUISE_V.CRUISE_ID, </v>
      </c>
    </row>
    <row r="512" spans="1:3" x14ac:dyDescent="0.25">
      <c r="A512" s="18" t="s">
        <v>407</v>
      </c>
      <c r="B512" t="s">
        <v>204</v>
      </c>
      <c r="C512" s="18" t="str">
        <f t="shared" si="11"/>
        <v xml:space="preserve">CCD_CRUISE_V.CRUISE_NAME, </v>
      </c>
    </row>
    <row r="513" spans="1:3" x14ac:dyDescent="0.25">
      <c r="A513" s="18" t="s">
        <v>407</v>
      </c>
      <c r="B513" t="s">
        <v>205</v>
      </c>
      <c r="C513" s="18" t="str">
        <f t="shared" si="11"/>
        <v xml:space="preserve">CCD_CRUISE_V.CRUISE_NOTES, </v>
      </c>
    </row>
    <row r="514" spans="1:3" x14ac:dyDescent="0.25">
      <c r="A514" s="18" t="s">
        <v>407</v>
      </c>
      <c r="B514" t="s">
        <v>408</v>
      </c>
      <c r="C514" s="18" t="str">
        <f t="shared" si="11"/>
        <v xml:space="preserve">CCD_CRUISE_V.CRUISE_DESC, </v>
      </c>
    </row>
    <row r="515" spans="1:3" x14ac:dyDescent="0.25">
      <c r="A515" s="18" t="s">
        <v>407</v>
      </c>
      <c r="B515" t="s">
        <v>409</v>
      </c>
      <c r="C515" s="18" t="str">
        <f t="shared" si="11"/>
        <v xml:space="preserve">CCD_CRUISE_V.OBJ_BASED_METRICS, </v>
      </c>
    </row>
    <row r="516" spans="1:3" x14ac:dyDescent="0.25">
      <c r="A516" s="18" t="s">
        <v>407</v>
      </c>
      <c r="B516" t="s">
        <v>117</v>
      </c>
      <c r="C516" s="18" t="str">
        <f t="shared" si="11"/>
        <v xml:space="preserve">CCD_CRUISE_V.SCI_CENTER_DIV_ID, </v>
      </c>
    </row>
    <row r="517" spans="1:3" x14ac:dyDescent="0.25">
      <c r="A517" s="18" t="s">
        <v>407</v>
      </c>
      <c r="B517" t="s">
        <v>410</v>
      </c>
      <c r="C517" s="18" t="str">
        <f t="shared" si="11"/>
        <v xml:space="preserve">CCD_CRUISE_V.SCI_CENTER_DIV_CODE, </v>
      </c>
    </row>
    <row r="518" spans="1:3" x14ac:dyDescent="0.25">
      <c r="A518" s="18" t="s">
        <v>407</v>
      </c>
      <c r="B518" t="s">
        <v>411</v>
      </c>
      <c r="C518" s="18" t="str">
        <f t="shared" si="11"/>
        <v xml:space="preserve">CCD_CRUISE_V.SCI_CENTER_DIV_NAME, </v>
      </c>
    </row>
    <row r="519" spans="1:3" x14ac:dyDescent="0.25">
      <c r="A519" s="18" t="s">
        <v>407</v>
      </c>
      <c r="B519" t="s">
        <v>412</v>
      </c>
      <c r="C519" s="18" t="str">
        <f t="shared" si="11"/>
        <v xml:space="preserve">CCD_CRUISE_V.SCI_CENTER_DIV_DESC, </v>
      </c>
    </row>
    <row r="520" spans="1:3" x14ac:dyDescent="0.25">
      <c r="A520" s="18" t="s">
        <v>407</v>
      </c>
      <c r="B520" t="s">
        <v>106</v>
      </c>
      <c r="C520" s="18" t="str">
        <f t="shared" si="11"/>
        <v xml:space="preserve">CCD_CRUISE_V.SCI_CENTER_ID, </v>
      </c>
    </row>
    <row r="521" spans="1:3" x14ac:dyDescent="0.25">
      <c r="A521" s="18" t="s">
        <v>407</v>
      </c>
      <c r="B521" t="s">
        <v>206</v>
      </c>
      <c r="C521" s="18" t="str">
        <f t="shared" si="11"/>
        <v xml:space="preserve">CCD_CRUISE_V.SCI_CENTER_NAME, </v>
      </c>
    </row>
    <row r="522" spans="1:3" x14ac:dyDescent="0.25">
      <c r="A522" s="18" t="s">
        <v>407</v>
      </c>
      <c r="B522" t="s">
        <v>207</v>
      </c>
      <c r="C522" s="18" t="str">
        <f t="shared" si="11"/>
        <v xml:space="preserve">CCD_CRUISE_V.SCI_CENTER_DESC, </v>
      </c>
    </row>
    <row r="523" spans="1:3" x14ac:dyDescent="0.25">
      <c r="A523" s="18" t="s">
        <v>407</v>
      </c>
      <c r="B523" t="s">
        <v>208</v>
      </c>
      <c r="C523" s="18" t="str">
        <f t="shared" si="11"/>
        <v xml:space="preserve">CCD_CRUISE_V.STD_SVY_NAME_ID, </v>
      </c>
    </row>
    <row r="524" spans="1:3" x14ac:dyDescent="0.25">
      <c r="A524" s="18" t="s">
        <v>407</v>
      </c>
      <c r="B524" t="s">
        <v>209</v>
      </c>
      <c r="C524" s="18" t="str">
        <f t="shared" si="11"/>
        <v xml:space="preserve">CCD_CRUISE_V.STD_SVY_NAME, </v>
      </c>
    </row>
    <row r="525" spans="1:3" x14ac:dyDescent="0.25">
      <c r="A525" s="18" t="s">
        <v>407</v>
      </c>
      <c r="B525" t="s">
        <v>210</v>
      </c>
      <c r="C525" s="18" t="str">
        <f t="shared" si="11"/>
        <v xml:space="preserve">CCD_CRUISE_V.STD_SVY_DESC, </v>
      </c>
    </row>
    <row r="526" spans="1:3" x14ac:dyDescent="0.25">
      <c r="A526" s="18" t="s">
        <v>407</v>
      </c>
      <c r="B526" t="s">
        <v>211</v>
      </c>
      <c r="C526" s="18" t="str">
        <f t="shared" si="11"/>
        <v xml:space="preserve">CCD_CRUISE_V.SVY_FREQ_ID, </v>
      </c>
    </row>
    <row r="527" spans="1:3" x14ac:dyDescent="0.25">
      <c r="A527" s="18" t="s">
        <v>407</v>
      </c>
      <c r="B527" t="s">
        <v>212</v>
      </c>
      <c r="C527" s="18" t="str">
        <f t="shared" si="11"/>
        <v xml:space="preserve">CCD_CRUISE_V.SVY_FREQ_NAME, </v>
      </c>
    </row>
    <row r="528" spans="1:3" x14ac:dyDescent="0.25">
      <c r="A528" s="18" t="s">
        <v>407</v>
      </c>
      <c r="B528" t="s">
        <v>213</v>
      </c>
      <c r="C528" s="18" t="str">
        <f t="shared" si="11"/>
        <v xml:space="preserve">CCD_CRUISE_V.SVY_FREQ_DESC, </v>
      </c>
    </row>
    <row r="529" spans="1:3" x14ac:dyDescent="0.25">
      <c r="A529" s="18" t="s">
        <v>407</v>
      </c>
      <c r="B529" t="s">
        <v>214</v>
      </c>
      <c r="C529" s="18" t="str">
        <f t="shared" si="11"/>
        <v xml:space="preserve">CCD_CRUISE_V.STD_SVY_NAME_OTH, </v>
      </c>
    </row>
    <row r="530" spans="1:3" x14ac:dyDescent="0.25">
      <c r="A530" s="18" t="s">
        <v>407</v>
      </c>
      <c r="B530" t="s">
        <v>215</v>
      </c>
      <c r="C530" s="18" t="str">
        <f t="shared" si="11"/>
        <v xml:space="preserve">CCD_CRUISE_V.STD_SVY_NAME_VAL, </v>
      </c>
    </row>
    <row r="531" spans="1:3" x14ac:dyDescent="0.25">
      <c r="A531" s="18" t="s">
        <v>407</v>
      </c>
      <c r="B531" t="s">
        <v>216</v>
      </c>
      <c r="C531" s="18" t="str">
        <f t="shared" si="11"/>
        <v xml:space="preserve">CCD_CRUISE_V.SVY_TYPE_ID, </v>
      </c>
    </row>
    <row r="532" spans="1:3" x14ac:dyDescent="0.25">
      <c r="A532" s="18" t="s">
        <v>407</v>
      </c>
      <c r="B532" t="s">
        <v>217</v>
      </c>
      <c r="C532" s="18" t="str">
        <f t="shared" si="11"/>
        <v xml:space="preserve">CCD_CRUISE_V.SVY_TYPE_NAME, </v>
      </c>
    </row>
    <row r="533" spans="1:3" x14ac:dyDescent="0.25">
      <c r="A533" s="18" t="s">
        <v>407</v>
      </c>
      <c r="B533" t="s">
        <v>218</v>
      </c>
      <c r="C533" s="18" t="str">
        <f t="shared" si="11"/>
        <v xml:space="preserve">CCD_CRUISE_V.SVY_TYPE_DESC, </v>
      </c>
    </row>
    <row r="534" spans="1:3" x14ac:dyDescent="0.25">
      <c r="A534" s="18" t="s">
        <v>407</v>
      </c>
      <c r="B534" t="s">
        <v>219</v>
      </c>
      <c r="C534" s="18" t="str">
        <f t="shared" si="11"/>
        <v xml:space="preserve">CCD_CRUISE_V.CRUISE_URL, </v>
      </c>
    </row>
    <row r="535" spans="1:3" x14ac:dyDescent="0.25">
      <c r="A535" s="18" t="s">
        <v>407</v>
      </c>
      <c r="B535" t="s">
        <v>220</v>
      </c>
      <c r="C535" s="18" t="str">
        <f t="shared" si="11"/>
        <v xml:space="preserve">CCD_CRUISE_V.CRUISE_CONT_EMAIL, </v>
      </c>
    </row>
    <row r="536" spans="1:3" x14ac:dyDescent="0.25">
      <c r="A536" s="18" t="s">
        <v>407</v>
      </c>
      <c r="B536" t="s">
        <v>413</v>
      </c>
      <c r="C536" s="18" t="str">
        <f t="shared" si="11"/>
        <v xml:space="preserve">CCD_CRUISE_V.PTA_ISS_ID, </v>
      </c>
    </row>
    <row r="537" spans="1:3" x14ac:dyDescent="0.25">
      <c r="A537" t="s">
        <v>494</v>
      </c>
      <c r="B537" t="s">
        <v>125</v>
      </c>
      <c r="C537" s="18" t="str">
        <f t="shared" si="11"/>
        <v xml:space="preserve">CCD_LEG_V.CRUISE_LEG_ID, </v>
      </c>
    </row>
    <row r="538" spans="1:3" x14ac:dyDescent="0.25">
      <c r="A538" s="18" t="s">
        <v>494</v>
      </c>
      <c r="B538" t="s">
        <v>237</v>
      </c>
      <c r="C538" s="18" t="str">
        <f t="shared" si="11"/>
        <v xml:space="preserve">CCD_LEG_V.LEG_NAME, </v>
      </c>
    </row>
    <row r="539" spans="1:3" x14ac:dyDescent="0.25">
      <c r="A539" s="18" t="s">
        <v>494</v>
      </c>
      <c r="B539" t="s">
        <v>238</v>
      </c>
      <c r="C539" s="18" t="str">
        <f t="shared" si="11"/>
        <v xml:space="preserve">CCD_LEG_V.LEG_START_DATE, </v>
      </c>
    </row>
    <row r="540" spans="1:3" x14ac:dyDescent="0.25">
      <c r="A540" s="18" t="s">
        <v>494</v>
      </c>
      <c r="B540" t="s">
        <v>239</v>
      </c>
      <c r="C540" s="18" t="str">
        <f t="shared" si="11"/>
        <v xml:space="preserve">CCD_LEG_V.FORMAT_LEG_START_DATE, </v>
      </c>
    </row>
    <row r="541" spans="1:3" x14ac:dyDescent="0.25">
      <c r="A541" s="18" t="s">
        <v>494</v>
      </c>
      <c r="B541" t="s">
        <v>240</v>
      </c>
      <c r="C541" s="18" t="str">
        <f t="shared" si="11"/>
        <v xml:space="preserve">CCD_LEG_V.LEG_END_DATE, </v>
      </c>
    </row>
    <row r="542" spans="1:3" x14ac:dyDescent="0.25">
      <c r="A542" s="18" t="s">
        <v>494</v>
      </c>
      <c r="B542" t="s">
        <v>241</v>
      </c>
      <c r="C542" s="18" t="str">
        <f t="shared" si="11"/>
        <v xml:space="preserve">CCD_LEG_V.FORMAT_LEG_END_DATE, </v>
      </c>
    </row>
    <row r="543" spans="1:3" x14ac:dyDescent="0.25">
      <c r="A543" s="18" t="s">
        <v>494</v>
      </c>
      <c r="B543" t="s">
        <v>243</v>
      </c>
      <c r="C543" s="18" t="str">
        <f t="shared" si="11"/>
        <v xml:space="preserve">CCD_LEG_V.LEG_DAS, </v>
      </c>
    </row>
    <row r="544" spans="1:3" x14ac:dyDescent="0.25">
      <c r="A544" s="18" t="s">
        <v>494</v>
      </c>
      <c r="B544" t="s">
        <v>242</v>
      </c>
      <c r="C544" s="18" t="str">
        <f t="shared" si="11"/>
        <v xml:space="preserve">CCD_LEG_V.LEG_YEAR, </v>
      </c>
    </row>
    <row r="545" spans="1:3" x14ac:dyDescent="0.25">
      <c r="A545" s="18" t="s">
        <v>494</v>
      </c>
      <c r="B545" t="s">
        <v>246</v>
      </c>
      <c r="C545" s="18" t="str">
        <f t="shared" si="11"/>
        <v xml:space="preserve">CCD_LEG_V.TZ_NAME, </v>
      </c>
    </row>
    <row r="546" spans="1:3" x14ac:dyDescent="0.25">
      <c r="A546" s="18" t="s">
        <v>494</v>
      </c>
      <c r="B546" t="s">
        <v>244</v>
      </c>
      <c r="C546" s="18" t="str">
        <f t="shared" si="11"/>
        <v xml:space="preserve">CCD_LEG_V.LEG_FISC_YEAR, </v>
      </c>
    </row>
    <row r="547" spans="1:3" x14ac:dyDescent="0.25">
      <c r="A547" s="18" t="s">
        <v>494</v>
      </c>
      <c r="B547" t="s">
        <v>245</v>
      </c>
      <c r="C547" s="18" t="str">
        <f t="shared" si="11"/>
        <v xml:space="preserve">CCD_LEG_V.LEG_DESC, </v>
      </c>
    </row>
    <row r="548" spans="1:3" x14ac:dyDescent="0.25">
      <c r="A548" s="18" t="s">
        <v>494</v>
      </c>
      <c r="B548" t="s">
        <v>203</v>
      </c>
      <c r="C548" s="18" t="str">
        <f t="shared" si="11"/>
        <v xml:space="preserve">CCD_LEG_V.CRUISE_ID, </v>
      </c>
    </row>
    <row r="549" spans="1:3" x14ac:dyDescent="0.25">
      <c r="A549" s="18" t="s">
        <v>494</v>
      </c>
      <c r="B549" t="s">
        <v>247</v>
      </c>
      <c r="C549" s="18" t="str">
        <f t="shared" si="11"/>
        <v xml:space="preserve">CCD_LEG_V.VESSEL_ID, </v>
      </c>
    </row>
    <row r="550" spans="1:3" x14ac:dyDescent="0.25">
      <c r="A550" s="18" t="s">
        <v>494</v>
      </c>
      <c r="B550" t="s">
        <v>248</v>
      </c>
      <c r="C550" s="18" t="str">
        <f t="shared" si="11"/>
        <v xml:space="preserve">CCD_LEG_V.VESSEL_NAME, </v>
      </c>
    </row>
    <row r="551" spans="1:3" x14ac:dyDescent="0.25">
      <c r="A551" s="18" t="s">
        <v>494</v>
      </c>
      <c r="B551" t="s">
        <v>249</v>
      </c>
      <c r="C551" s="18" t="str">
        <f t="shared" si="11"/>
        <v xml:space="preserve">CCD_LEG_V.VESSEL_DESC, </v>
      </c>
    </row>
    <row r="552" spans="1:3" x14ac:dyDescent="0.25">
      <c r="A552" s="18" t="s">
        <v>494</v>
      </c>
      <c r="B552" t="s">
        <v>92</v>
      </c>
      <c r="C552" s="18" t="str">
        <f t="shared" si="11"/>
        <v xml:space="preserve">CCD_LEG_V.PLAT_TYPE_ID, </v>
      </c>
    </row>
    <row r="553" spans="1:3" x14ac:dyDescent="0.25">
      <c r="A553" s="18" t="s">
        <v>494</v>
      </c>
      <c r="B553" t="s">
        <v>250</v>
      </c>
      <c r="C553" s="18" t="str">
        <f t="shared" si="11"/>
        <v xml:space="preserve">CCD_LEG_V.PLAT_TYPE_NAME, </v>
      </c>
    </row>
    <row r="554" spans="1:3" x14ac:dyDescent="0.25">
      <c r="A554" s="18" t="s">
        <v>494</v>
      </c>
      <c r="B554" t="s">
        <v>251</v>
      </c>
      <c r="C554" s="18" t="str">
        <f t="shared" si="11"/>
        <v xml:space="preserve">CCD_LEG_V.PLAT_TYPE_DESC, </v>
      </c>
    </row>
    <row r="557" spans="1:3" x14ac:dyDescent="0.25">
      <c r="A557" t="s">
        <v>499</v>
      </c>
      <c r="B557" t="s">
        <v>203</v>
      </c>
      <c r="C557" s="18" t="str">
        <f t="shared" ref="C557:C603" si="12">CONCATENATE(A557, ".", B557, ", ")</f>
        <v xml:space="preserve">CCD_CRUISE_AGG_V.CRUISE_ID, </v>
      </c>
    </row>
    <row r="558" spans="1:3" x14ac:dyDescent="0.25">
      <c r="A558" s="18" t="s">
        <v>499</v>
      </c>
      <c r="B558" t="s">
        <v>204</v>
      </c>
      <c r="C558" s="18" t="str">
        <f t="shared" si="12"/>
        <v xml:space="preserve">CCD_CRUISE_AGG_V.CRUISE_NAME, </v>
      </c>
    </row>
    <row r="559" spans="1:3" x14ac:dyDescent="0.25">
      <c r="A559" s="18" t="s">
        <v>499</v>
      </c>
      <c r="B559" t="s">
        <v>205</v>
      </c>
      <c r="C559" s="18" t="str">
        <f t="shared" si="12"/>
        <v xml:space="preserve">CCD_CRUISE_AGG_V.CRUISE_NOTES, </v>
      </c>
    </row>
    <row r="560" spans="1:3" x14ac:dyDescent="0.25">
      <c r="A560" s="18" t="s">
        <v>499</v>
      </c>
      <c r="B560" t="s">
        <v>408</v>
      </c>
      <c r="C560" s="18" t="str">
        <f t="shared" si="12"/>
        <v xml:space="preserve">CCD_CRUISE_AGG_V.CRUISE_DESC, </v>
      </c>
    </row>
    <row r="561" spans="1:3" x14ac:dyDescent="0.25">
      <c r="A561" s="18" t="s">
        <v>499</v>
      </c>
      <c r="B561" t="s">
        <v>409</v>
      </c>
      <c r="C561" s="18" t="str">
        <f t="shared" si="12"/>
        <v xml:space="preserve">CCD_CRUISE_AGG_V.OBJ_BASED_METRICS, </v>
      </c>
    </row>
    <row r="562" spans="1:3" x14ac:dyDescent="0.25">
      <c r="A562" s="18" t="s">
        <v>499</v>
      </c>
      <c r="B562" t="s">
        <v>117</v>
      </c>
      <c r="C562" s="18" t="str">
        <f t="shared" si="12"/>
        <v xml:space="preserve">CCD_CRUISE_AGG_V.SCI_CENTER_DIV_ID, </v>
      </c>
    </row>
    <row r="563" spans="1:3" x14ac:dyDescent="0.25">
      <c r="A563" s="18" t="s">
        <v>499</v>
      </c>
      <c r="B563" t="s">
        <v>410</v>
      </c>
      <c r="C563" s="18" t="str">
        <f t="shared" si="12"/>
        <v xml:space="preserve">CCD_CRUISE_AGG_V.SCI_CENTER_DIV_CODE, </v>
      </c>
    </row>
    <row r="564" spans="1:3" x14ac:dyDescent="0.25">
      <c r="A564" s="18" t="s">
        <v>499</v>
      </c>
      <c r="B564" t="s">
        <v>411</v>
      </c>
      <c r="C564" s="18" t="str">
        <f t="shared" si="12"/>
        <v xml:space="preserve">CCD_CRUISE_AGG_V.SCI_CENTER_DIV_NAME, </v>
      </c>
    </row>
    <row r="565" spans="1:3" x14ac:dyDescent="0.25">
      <c r="A565" s="18" t="s">
        <v>499</v>
      </c>
      <c r="B565" t="s">
        <v>412</v>
      </c>
      <c r="C565" s="18" t="str">
        <f t="shared" si="12"/>
        <v xml:space="preserve">CCD_CRUISE_AGG_V.SCI_CENTER_DIV_DESC, </v>
      </c>
    </row>
    <row r="566" spans="1:3" x14ac:dyDescent="0.25">
      <c r="A566" s="18" t="s">
        <v>499</v>
      </c>
      <c r="B566" t="s">
        <v>106</v>
      </c>
      <c r="C566" s="18" t="str">
        <f t="shared" si="12"/>
        <v xml:space="preserve">CCD_CRUISE_AGG_V.SCI_CENTER_ID, </v>
      </c>
    </row>
    <row r="567" spans="1:3" x14ac:dyDescent="0.25">
      <c r="A567" s="18" t="s">
        <v>499</v>
      </c>
      <c r="B567" t="s">
        <v>206</v>
      </c>
      <c r="C567" s="18" t="str">
        <f t="shared" si="12"/>
        <v xml:space="preserve">CCD_CRUISE_AGG_V.SCI_CENTER_NAME, </v>
      </c>
    </row>
    <row r="568" spans="1:3" x14ac:dyDescent="0.25">
      <c r="A568" s="18" t="s">
        <v>499</v>
      </c>
      <c r="B568" t="s">
        <v>207</v>
      </c>
      <c r="C568" s="18" t="str">
        <f t="shared" si="12"/>
        <v xml:space="preserve">CCD_CRUISE_AGG_V.SCI_CENTER_DESC, </v>
      </c>
    </row>
    <row r="569" spans="1:3" x14ac:dyDescent="0.25">
      <c r="A569" s="18" t="s">
        <v>499</v>
      </c>
      <c r="B569" t="s">
        <v>208</v>
      </c>
      <c r="C569" s="18" t="str">
        <f t="shared" si="12"/>
        <v xml:space="preserve">CCD_CRUISE_AGG_V.STD_SVY_NAME_ID, </v>
      </c>
    </row>
    <row r="570" spans="1:3" x14ac:dyDescent="0.25">
      <c r="A570" s="18" t="s">
        <v>499</v>
      </c>
      <c r="B570" t="s">
        <v>209</v>
      </c>
      <c r="C570" s="18" t="str">
        <f t="shared" si="12"/>
        <v xml:space="preserve">CCD_CRUISE_AGG_V.STD_SVY_NAME, </v>
      </c>
    </row>
    <row r="571" spans="1:3" x14ac:dyDescent="0.25">
      <c r="A571" s="18" t="s">
        <v>499</v>
      </c>
      <c r="B571" t="s">
        <v>210</v>
      </c>
      <c r="C571" s="18" t="str">
        <f t="shared" si="12"/>
        <v xml:space="preserve">CCD_CRUISE_AGG_V.STD_SVY_DESC, </v>
      </c>
    </row>
    <row r="572" spans="1:3" x14ac:dyDescent="0.25">
      <c r="A572" s="18" t="s">
        <v>499</v>
      </c>
      <c r="B572" t="s">
        <v>211</v>
      </c>
      <c r="C572" s="18" t="str">
        <f t="shared" si="12"/>
        <v xml:space="preserve">CCD_CRUISE_AGG_V.SVY_FREQ_ID, </v>
      </c>
    </row>
    <row r="573" spans="1:3" x14ac:dyDescent="0.25">
      <c r="A573" s="18" t="s">
        <v>499</v>
      </c>
      <c r="B573" t="s">
        <v>212</v>
      </c>
      <c r="C573" s="18" t="str">
        <f t="shared" si="12"/>
        <v xml:space="preserve">CCD_CRUISE_AGG_V.SVY_FREQ_NAME, </v>
      </c>
    </row>
    <row r="574" spans="1:3" x14ac:dyDescent="0.25">
      <c r="A574" s="18" t="s">
        <v>499</v>
      </c>
      <c r="B574" t="s">
        <v>213</v>
      </c>
      <c r="C574" s="18" t="str">
        <f t="shared" si="12"/>
        <v xml:space="preserve">CCD_CRUISE_AGG_V.SVY_FREQ_DESC, </v>
      </c>
    </row>
    <row r="575" spans="1:3" x14ac:dyDescent="0.25">
      <c r="A575" s="18" t="s">
        <v>499</v>
      </c>
      <c r="B575" t="s">
        <v>214</v>
      </c>
      <c r="C575" s="18" t="str">
        <f t="shared" si="12"/>
        <v xml:space="preserve">CCD_CRUISE_AGG_V.STD_SVY_NAME_OTH, </v>
      </c>
    </row>
    <row r="576" spans="1:3" x14ac:dyDescent="0.25">
      <c r="A576" s="18" t="s">
        <v>499</v>
      </c>
      <c r="B576" t="s">
        <v>215</v>
      </c>
      <c r="C576" s="18" t="str">
        <f t="shared" si="12"/>
        <v xml:space="preserve">CCD_CRUISE_AGG_V.STD_SVY_NAME_VAL, </v>
      </c>
    </row>
    <row r="577" spans="1:3" x14ac:dyDescent="0.25">
      <c r="A577" s="18" t="s">
        <v>499</v>
      </c>
      <c r="B577" t="s">
        <v>216</v>
      </c>
      <c r="C577" s="18" t="str">
        <f t="shared" si="12"/>
        <v xml:space="preserve">CCD_CRUISE_AGG_V.SVY_TYPE_ID, </v>
      </c>
    </row>
    <row r="578" spans="1:3" x14ac:dyDescent="0.25">
      <c r="A578" s="18" t="s">
        <v>499</v>
      </c>
      <c r="B578" t="s">
        <v>217</v>
      </c>
      <c r="C578" s="18" t="str">
        <f t="shared" si="12"/>
        <v xml:space="preserve">CCD_CRUISE_AGG_V.SVY_TYPE_NAME, </v>
      </c>
    </row>
    <row r="579" spans="1:3" x14ac:dyDescent="0.25">
      <c r="A579" s="18" t="s">
        <v>499</v>
      </c>
      <c r="B579" t="s">
        <v>218</v>
      </c>
      <c r="C579" s="18" t="str">
        <f t="shared" si="12"/>
        <v xml:space="preserve">CCD_CRUISE_AGG_V.SVY_TYPE_DESC, </v>
      </c>
    </row>
    <row r="580" spans="1:3" x14ac:dyDescent="0.25">
      <c r="A580" s="18" t="s">
        <v>499</v>
      </c>
      <c r="B580" t="s">
        <v>219</v>
      </c>
      <c r="C580" s="18" t="str">
        <f t="shared" si="12"/>
        <v xml:space="preserve">CCD_CRUISE_AGG_V.CRUISE_URL, </v>
      </c>
    </row>
    <row r="581" spans="1:3" x14ac:dyDescent="0.25">
      <c r="A581" s="18" t="s">
        <v>499</v>
      </c>
      <c r="B581" t="s">
        <v>220</v>
      </c>
      <c r="C581" s="18" t="str">
        <f t="shared" si="12"/>
        <v xml:space="preserve">CCD_CRUISE_AGG_V.CRUISE_CONT_EMAIL, </v>
      </c>
    </row>
    <row r="582" spans="1:3" x14ac:dyDescent="0.25">
      <c r="A582" s="18" t="s">
        <v>499</v>
      </c>
      <c r="B582" t="s">
        <v>413</v>
      </c>
      <c r="C582" s="18" t="str">
        <f t="shared" si="12"/>
        <v xml:space="preserve">CCD_CRUISE_AGG_V.PTA_ISS_ID, </v>
      </c>
    </row>
    <row r="583" spans="1:3" x14ac:dyDescent="0.25">
      <c r="A583" s="18" t="s">
        <v>499</v>
      </c>
      <c r="B583" t="s">
        <v>221</v>
      </c>
      <c r="C583" s="18" t="str">
        <f t="shared" si="12"/>
        <v xml:space="preserve">CCD_CRUISE_AGG_V.NUM_LEGS, </v>
      </c>
    </row>
    <row r="584" spans="1:3" x14ac:dyDescent="0.25">
      <c r="A584" s="18" t="s">
        <v>499</v>
      </c>
      <c r="B584" t="s">
        <v>222</v>
      </c>
      <c r="C584" s="18" t="str">
        <f t="shared" si="12"/>
        <v xml:space="preserve">CCD_CRUISE_AGG_V.CRUISE_START_DATE, </v>
      </c>
    </row>
    <row r="585" spans="1:3" x14ac:dyDescent="0.25">
      <c r="A585" s="18" t="s">
        <v>499</v>
      </c>
      <c r="B585" t="s">
        <v>223</v>
      </c>
      <c r="C585" s="18" t="str">
        <f t="shared" si="12"/>
        <v xml:space="preserve">CCD_CRUISE_AGG_V.FORMAT_CRUISE_START_DATE, </v>
      </c>
    </row>
    <row r="586" spans="1:3" x14ac:dyDescent="0.25">
      <c r="A586" s="18" t="s">
        <v>499</v>
      </c>
      <c r="B586" t="s">
        <v>224</v>
      </c>
      <c r="C586" s="18" t="str">
        <f t="shared" si="12"/>
        <v xml:space="preserve">CCD_CRUISE_AGG_V.CRUISE_END_DATE, </v>
      </c>
    </row>
    <row r="587" spans="1:3" x14ac:dyDescent="0.25">
      <c r="A587" s="18" t="s">
        <v>499</v>
      </c>
      <c r="B587" t="s">
        <v>225</v>
      </c>
      <c r="C587" s="18" t="str">
        <f t="shared" si="12"/>
        <v xml:space="preserve">CCD_CRUISE_AGG_V.FORMAT_CRUISE_END_DATE, </v>
      </c>
    </row>
    <row r="588" spans="1:3" x14ac:dyDescent="0.25">
      <c r="A588" s="18" t="s">
        <v>499</v>
      </c>
      <c r="B588" t="s">
        <v>226</v>
      </c>
      <c r="C588" s="18" t="str">
        <f t="shared" si="12"/>
        <v xml:space="preserve">CCD_CRUISE_AGG_V.CRUISE_DAS, </v>
      </c>
    </row>
    <row r="589" spans="1:3" x14ac:dyDescent="0.25">
      <c r="A589" s="18" t="s">
        <v>499</v>
      </c>
      <c r="B589" t="s">
        <v>414</v>
      </c>
      <c r="C589" s="18" t="str">
        <f t="shared" si="12"/>
        <v xml:space="preserve">CCD_CRUISE_AGG_V.CRUISE_LEN_DAYS, </v>
      </c>
    </row>
    <row r="590" spans="1:3" x14ac:dyDescent="0.25">
      <c r="A590" s="18" t="s">
        <v>499</v>
      </c>
      <c r="B590" t="s">
        <v>227</v>
      </c>
      <c r="C590" s="18" t="str">
        <f t="shared" si="12"/>
        <v xml:space="preserve">CCD_CRUISE_AGG_V.CRUISE_YEAR, </v>
      </c>
    </row>
    <row r="591" spans="1:3" x14ac:dyDescent="0.25">
      <c r="A591" s="18" t="s">
        <v>499</v>
      </c>
      <c r="B591" t="s">
        <v>228</v>
      </c>
      <c r="C591" s="18" t="str">
        <f t="shared" si="12"/>
        <v xml:space="preserve">CCD_CRUISE_AGG_V.CRUISE_FISC_YEAR, </v>
      </c>
    </row>
    <row r="592" spans="1:3" x14ac:dyDescent="0.25">
      <c r="A592" s="18" t="s">
        <v>499</v>
      </c>
      <c r="B592" t="s">
        <v>229</v>
      </c>
      <c r="C592" s="18" t="str">
        <f t="shared" si="12"/>
        <v xml:space="preserve">CCD_CRUISE_AGG_V.LEG_NAME_CD_LIST, </v>
      </c>
    </row>
    <row r="593" spans="1:3" x14ac:dyDescent="0.25">
      <c r="A593" s="18" t="s">
        <v>499</v>
      </c>
      <c r="B593" t="s">
        <v>230</v>
      </c>
      <c r="C593" s="18" t="str">
        <f t="shared" si="12"/>
        <v xml:space="preserve">CCD_CRUISE_AGG_V.LEG_NAME_SCD_LIST, </v>
      </c>
    </row>
    <row r="594" spans="1:3" x14ac:dyDescent="0.25">
      <c r="A594" s="18" t="s">
        <v>499</v>
      </c>
      <c r="B594" t="s">
        <v>231</v>
      </c>
      <c r="C594" s="18" t="str">
        <f t="shared" si="12"/>
        <v xml:space="preserve">CCD_CRUISE_AGG_V.LEG_NAME_RC_LIST, </v>
      </c>
    </row>
    <row r="595" spans="1:3" x14ac:dyDescent="0.25">
      <c r="A595" s="18" t="s">
        <v>499</v>
      </c>
      <c r="B595" t="s">
        <v>232</v>
      </c>
      <c r="C595" s="18" t="str">
        <f t="shared" si="12"/>
        <v xml:space="preserve">CCD_CRUISE_AGG_V.LEG_NAME_BR_LIST, </v>
      </c>
    </row>
    <row r="596" spans="1:3" x14ac:dyDescent="0.25">
      <c r="A596" s="18" t="s">
        <v>499</v>
      </c>
      <c r="B596" t="s">
        <v>233</v>
      </c>
      <c r="C596" s="18" t="str">
        <f t="shared" si="12"/>
        <v xml:space="preserve">CCD_CRUISE_AGG_V.LEG_NAME_DATES_CD_LIST, </v>
      </c>
    </row>
    <row r="597" spans="1:3" x14ac:dyDescent="0.25">
      <c r="A597" s="18" t="s">
        <v>499</v>
      </c>
      <c r="B597" t="s">
        <v>234</v>
      </c>
      <c r="C597" s="18" t="str">
        <f t="shared" si="12"/>
        <v xml:space="preserve">CCD_CRUISE_AGG_V.LEG_NAME_DATES_SCD_LIST, </v>
      </c>
    </row>
    <row r="598" spans="1:3" x14ac:dyDescent="0.25">
      <c r="A598" s="18" t="s">
        <v>499</v>
      </c>
      <c r="B598" t="s">
        <v>235</v>
      </c>
      <c r="C598" s="18" t="str">
        <f t="shared" si="12"/>
        <v xml:space="preserve">CCD_CRUISE_AGG_V.LEG_NAME_DATES_RC_LIST, </v>
      </c>
    </row>
    <row r="599" spans="1:3" x14ac:dyDescent="0.25">
      <c r="A599" s="18" t="s">
        <v>499</v>
      </c>
      <c r="B599" t="s">
        <v>236</v>
      </c>
      <c r="C599" s="18" t="str">
        <f t="shared" si="12"/>
        <v xml:space="preserve">CCD_CRUISE_AGG_V.LEG_NAME_DATES_BR_LIST, </v>
      </c>
    </row>
    <row r="600" spans="1:3" x14ac:dyDescent="0.25">
      <c r="A600" s="18" t="s">
        <v>499</v>
      </c>
      <c r="B600" t="s">
        <v>495</v>
      </c>
      <c r="C600" s="18" t="str">
        <f t="shared" si="12"/>
        <v xml:space="preserve">CCD_CRUISE_AGG_V.LEG_VESS_NAME_DATES_CD_LIST, </v>
      </c>
    </row>
    <row r="601" spans="1:3" x14ac:dyDescent="0.25">
      <c r="A601" s="18" t="s">
        <v>499</v>
      </c>
      <c r="B601" t="s">
        <v>496</v>
      </c>
      <c r="C601" s="18" t="str">
        <f t="shared" si="12"/>
        <v xml:space="preserve">CCD_CRUISE_AGG_V.LEG_VESS_NAME_DATES_SCD_LIST, </v>
      </c>
    </row>
    <row r="602" spans="1:3" x14ac:dyDescent="0.25">
      <c r="A602" s="18" t="s">
        <v>499</v>
      </c>
      <c r="B602" t="s">
        <v>497</v>
      </c>
      <c r="C602" s="18" t="str">
        <f t="shared" si="12"/>
        <v xml:space="preserve">CCD_CRUISE_AGG_V.LEG_VESS_NAME_DATES_RC_LIST, </v>
      </c>
    </row>
    <row r="603" spans="1:3" x14ac:dyDescent="0.25">
      <c r="A603" s="18" t="s">
        <v>499</v>
      </c>
      <c r="B603" t="s">
        <v>498</v>
      </c>
      <c r="C603" s="18" t="str">
        <f t="shared" si="12"/>
        <v xml:space="preserve">CCD_CRUISE_AGG_V.LEG_VESS_NAME_DATES_BR_LIST, </v>
      </c>
    </row>
    <row r="611" spans="1:3" x14ac:dyDescent="0.25">
      <c r="A611" t="s">
        <v>539</v>
      </c>
      <c r="B611" t="s">
        <v>203</v>
      </c>
      <c r="C611" s="18" t="str">
        <f t="shared" ref="C611:C674" si="13">CONCATENATE(A611, ".", B611, ", ")</f>
        <v xml:space="preserve">CCD_CRUISE_DELIM_V.CRUISE_ID, </v>
      </c>
    </row>
    <row r="612" spans="1:3" x14ac:dyDescent="0.25">
      <c r="A612" s="18" t="s">
        <v>539</v>
      </c>
      <c r="B612" t="s">
        <v>204</v>
      </c>
      <c r="C612" s="18" t="str">
        <f t="shared" si="13"/>
        <v xml:space="preserve">CCD_CRUISE_DELIM_V.CRUISE_NAME, </v>
      </c>
    </row>
    <row r="613" spans="1:3" x14ac:dyDescent="0.25">
      <c r="A613" s="18" t="s">
        <v>539</v>
      </c>
      <c r="B613" t="s">
        <v>205</v>
      </c>
      <c r="C613" s="18" t="str">
        <f t="shared" si="13"/>
        <v xml:space="preserve">CCD_CRUISE_DELIM_V.CRUISE_NOTES, </v>
      </c>
    </row>
    <row r="614" spans="1:3" x14ac:dyDescent="0.25">
      <c r="A614" s="18" t="s">
        <v>539</v>
      </c>
      <c r="B614" t="s">
        <v>408</v>
      </c>
      <c r="C614" s="18" t="str">
        <f t="shared" si="13"/>
        <v xml:space="preserve">CCD_CRUISE_DELIM_V.CRUISE_DESC, </v>
      </c>
    </row>
    <row r="615" spans="1:3" x14ac:dyDescent="0.25">
      <c r="A615" s="18" t="s">
        <v>539</v>
      </c>
      <c r="B615" t="s">
        <v>409</v>
      </c>
      <c r="C615" s="18" t="str">
        <f t="shared" si="13"/>
        <v xml:space="preserve">CCD_CRUISE_DELIM_V.OBJ_BASED_METRICS, </v>
      </c>
    </row>
    <row r="616" spans="1:3" x14ac:dyDescent="0.25">
      <c r="A616" s="18" t="s">
        <v>539</v>
      </c>
      <c r="B616" t="s">
        <v>117</v>
      </c>
      <c r="C616" s="18" t="str">
        <f t="shared" si="13"/>
        <v xml:space="preserve">CCD_CRUISE_DELIM_V.SCI_CENTER_DIV_ID, </v>
      </c>
    </row>
    <row r="617" spans="1:3" x14ac:dyDescent="0.25">
      <c r="A617" s="18" t="s">
        <v>539</v>
      </c>
      <c r="B617" t="s">
        <v>410</v>
      </c>
      <c r="C617" s="18" t="str">
        <f t="shared" si="13"/>
        <v xml:space="preserve">CCD_CRUISE_DELIM_V.SCI_CENTER_DIV_CODE, </v>
      </c>
    </row>
    <row r="618" spans="1:3" x14ac:dyDescent="0.25">
      <c r="A618" s="18" t="s">
        <v>539</v>
      </c>
      <c r="B618" t="s">
        <v>411</v>
      </c>
      <c r="C618" s="18" t="str">
        <f t="shared" si="13"/>
        <v xml:space="preserve">CCD_CRUISE_DELIM_V.SCI_CENTER_DIV_NAME, </v>
      </c>
    </row>
    <row r="619" spans="1:3" x14ac:dyDescent="0.25">
      <c r="A619" s="18" t="s">
        <v>539</v>
      </c>
      <c r="B619" t="s">
        <v>412</v>
      </c>
      <c r="C619" s="18" t="str">
        <f t="shared" si="13"/>
        <v xml:space="preserve">CCD_CRUISE_DELIM_V.SCI_CENTER_DIV_DESC, </v>
      </c>
    </row>
    <row r="620" spans="1:3" x14ac:dyDescent="0.25">
      <c r="A620" s="18" t="s">
        <v>539</v>
      </c>
      <c r="B620" t="s">
        <v>106</v>
      </c>
      <c r="C620" s="18" t="str">
        <f t="shared" si="13"/>
        <v xml:space="preserve">CCD_CRUISE_DELIM_V.SCI_CENTER_ID, </v>
      </c>
    </row>
    <row r="621" spans="1:3" x14ac:dyDescent="0.25">
      <c r="A621" s="18" t="s">
        <v>539</v>
      </c>
      <c r="B621" t="s">
        <v>206</v>
      </c>
      <c r="C621" s="18" t="str">
        <f t="shared" si="13"/>
        <v xml:space="preserve">CCD_CRUISE_DELIM_V.SCI_CENTER_NAME, </v>
      </c>
    </row>
    <row r="622" spans="1:3" x14ac:dyDescent="0.25">
      <c r="A622" s="18" t="s">
        <v>539</v>
      </c>
      <c r="B622" t="s">
        <v>207</v>
      </c>
      <c r="C622" s="18" t="str">
        <f t="shared" si="13"/>
        <v xml:space="preserve">CCD_CRUISE_DELIM_V.SCI_CENTER_DESC, </v>
      </c>
    </row>
    <row r="623" spans="1:3" x14ac:dyDescent="0.25">
      <c r="A623" s="18" t="s">
        <v>539</v>
      </c>
      <c r="B623" t="s">
        <v>208</v>
      </c>
      <c r="C623" s="18" t="str">
        <f t="shared" si="13"/>
        <v xml:space="preserve">CCD_CRUISE_DELIM_V.STD_SVY_NAME_ID, </v>
      </c>
    </row>
    <row r="624" spans="1:3" x14ac:dyDescent="0.25">
      <c r="A624" s="18" t="s">
        <v>539</v>
      </c>
      <c r="B624" t="s">
        <v>209</v>
      </c>
      <c r="C624" s="18" t="str">
        <f t="shared" si="13"/>
        <v xml:space="preserve">CCD_CRUISE_DELIM_V.STD_SVY_NAME, </v>
      </c>
    </row>
    <row r="625" spans="1:3" x14ac:dyDescent="0.25">
      <c r="A625" s="18" t="s">
        <v>539</v>
      </c>
      <c r="B625" t="s">
        <v>210</v>
      </c>
      <c r="C625" s="18" t="str">
        <f t="shared" si="13"/>
        <v xml:space="preserve">CCD_CRUISE_DELIM_V.STD_SVY_DESC, </v>
      </c>
    </row>
    <row r="626" spans="1:3" x14ac:dyDescent="0.25">
      <c r="A626" s="18" t="s">
        <v>539</v>
      </c>
      <c r="B626" t="s">
        <v>211</v>
      </c>
      <c r="C626" s="18" t="str">
        <f t="shared" si="13"/>
        <v xml:space="preserve">CCD_CRUISE_DELIM_V.SVY_FREQ_ID, </v>
      </c>
    </row>
    <row r="627" spans="1:3" x14ac:dyDescent="0.25">
      <c r="A627" s="18" t="s">
        <v>539</v>
      </c>
      <c r="B627" t="s">
        <v>212</v>
      </c>
      <c r="C627" s="18" t="str">
        <f t="shared" si="13"/>
        <v xml:space="preserve">CCD_CRUISE_DELIM_V.SVY_FREQ_NAME, </v>
      </c>
    </row>
    <row r="628" spans="1:3" x14ac:dyDescent="0.25">
      <c r="A628" s="18" t="s">
        <v>539</v>
      </c>
      <c r="B628" t="s">
        <v>213</v>
      </c>
      <c r="C628" s="18" t="str">
        <f t="shared" si="13"/>
        <v xml:space="preserve">CCD_CRUISE_DELIM_V.SVY_FREQ_DESC, </v>
      </c>
    </row>
    <row r="629" spans="1:3" x14ac:dyDescent="0.25">
      <c r="A629" s="18" t="s">
        <v>539</v>
      </c>
      <c r="B629" t="s">
        <v>214</v>
      </c>
      <c r="C629" s="18" t="str">
        <f t="shared" si="13"/>
        <v xml:space="preserve">CCD_CRUISE_DELIM_V.STD_SVY_NAME_OTH, </v>
      </c>
    </row>
    <row r="630" spans="1:3" x14ac:dyDescent="0.25">
      <c r="A630" s="18" t="s">
        <v>539</v>
      </c>
      <c r="B630" t="s">
        <v>215</v>
      </c>
      <c r="C630" s="18" t="str">
        <f t="shared" si="13"/>
        <v xml:space="preserve">CCD_CRUISE_DELIM_V.STD_SVY_NAME_VAL, </v>
      </c>
    </row>
    <row r="631" spans="1:3" x14ac:dyDescent="0.25">
      <c r="A631" s="18" t="s">
        <v>539</v>
      </c>
      <c r="B631" t="s">
        <v>216</v>
      </c>
      <c r="C631" s="18" t="str">
        <f t="shared" si="13"/>
        <v xml:space="preserve">CCD_CRUISE_DELIM_V.SVY_TYPE_ID, </v>
      </c>
    </row>
    <row r="632" spans="1:3" x14ac:dyDescent="0.25">
      <c r="A632" s="18" t="s">
        <v>539</v>
      </c>
      <c r="B632" t="s">
        <v>217</v>
      </c>
      <c r="C632" s="18" t="str">
        <f t="shared" si="13"/>
        <v xml:space="preserve">CCD_CRUISE_DELIM_V.SVY_TYPE_NAME, </v>
      </c>
    </row>
    <row r="633" spans="1:3" x14ac:dyDescent="0.25">
      <c r="A633" s="18" t="s">
        <v>539</v>
      </c>
      <c r="B633" t="s">
        <v>218</v>
      </c>
      <c r="C633" s="18" t="str">
        <f t="shared" si="13"/>
        <v xml:space="preserve">CCD_CRUISE_DELIM_V.SVY_TYPE_DESC, </v>
      </c>
    </row>
    <row r="634" spans="1:3" x14ac:dyDescent="0.25">
      <c r="A634" s="18" t="s">
        <v>539</v>
      </c>
      <c r="B634" t="s">
        <v>219</v>
      </c>
      <c r="C634" s="18" t="str">
        <f t="shared" si="13"/>
        <v xml:space="preserve">CCD_CRUISE_DELIM_V.CRUISE_URL, </v>
      </c>
    </row>
    <row r="635" spans="1:3" x14ac:dyDescent="0.25">
      <c r="A635" s="18" t="s">
        <v>539</v>
      </c>
      <c r="B635" t="s">
        <v>220</v>
      </c>
      <c r="C635" s="18" t="str">
        <f t="shared" si="13"/>
        <v xml:space="preserve">CCD_CRUISE_DELIM_V.CRUISE_CONT_EMAIL, </v>
      </c>
    </row>
    <row r="636" spans="1:3" x14ac:dyDescent="0.25">
      <c r="A636" s="18" t="s">
        <v>539</v>
      </c>
      <c r="B636" t="s">
        <v>413</v>
      </c>
      <c r="C636" s="18" t="str">
        <f t="shared" si="13"/>
        <v xml:space="preserve">CCD_CRUISE_DELIM_V.PTA_ISS_ID, </v>
      </c>
    </row>
    <row r="637" spans="1:3" x14ac:dyDescent="0.25">
      <c r="A637" s="18" t="s">
        <v>539</v>
      </c>
      <c r="B637" t="s">
        <v>221</v>
      </c>
      <c r="C637" s="18" t="str">
        <f t="shared" si="13"/>
        <v xml:space="preserve">CCD_CRUISE_DELIM_V.NUM_LEGS, </v>
      </c>
    </row>
    <row r="638" spans="1:3" x14ac:dyDescent="0.25">
      <c r="A638" s="18" t="s">
        <v>539</v>
      </c>
      <c r="B638" t="s">
        <v>222</v>
      </c>
      <c r="C638" s="18" t="str">
        <f t="shared" si="13"/>
        <v xml:space="preserve">CCD_CRUISE_DELIM_V.CRUISE_START_DATE, </v>
      </c>
    </row>
    <row r="639" spans="1:3" x14ac:dyDescent="0.25">
      <c r="A639" s="18" t="s">
        <v>539</v>
      </c>
      <c r="B639" t="s">
        <v>223</v>
      </c>
      <c r="C639" s="18" t="str">
        <f t="shared" si="13"/>
        <v xml:space="preserve">CCD_CRUISE_DELIM_V.FORMAT_CRUISE_START_DATE, </v>
      </c>
    </row>
    <row r="640" spans="1:3" x14ac:dyDescent="0.25">
      <c r="A640" s="18" t="s">
        <v>539</v>
      </c>
      <c r="B640" t="s">
        <v>224</v>
      </c>
      <c r="C640" s="18" t="str">
        <f t="shared" si="13"/>
        <v xml:space="preserve">CCD_CRUISE_DELIM_V.CRUISE_END_DATE, </v>
      </c>
    </row>
    <row r="641" spans="1:3" x14ac:dyDescent="0.25">
      <c r="A641" s="18" t="s">
        <v>539</v>
      </c>
      <c r="B641" t="s">
        <v>225</v>
      </c>
      <c r="C641" s="18" t="str">
        <f t="shared" si="13"/>
        <v xml:space="preserve">CCD_CRUISE_DELIM_V.FORMAT_CRUISE_END_DATE, </v>
      </c>
    </row>
    <row r="642" spans="1:3" x14ac:dyDescent="0.25">
      <c r="A642" s="18" t="s">
        <v>539</v>
      </c>
      <c r="B642" t="s">
        <v>226</v>
      </c>
      <c r="C642" s="18" t="str">
        <f t="shared" si="13"/>
        <v xml:space="preserve">CCD_CRUISE_DELIM_V.CRUISE_DAS, </v>
      </c>
    </row>
    <row r="643" spans="1:3" x14ac:dyDescent="0.25">
      <c r="A643" s="18" t="s">
        <v>539</v>
      </c>
      <c r="B643" t="s">
        <v>414</v>
      </c>
      <c r="C643" s="18" t="str">
        <f t="shared" si="13"/>
        <v xml:space="preserve">CCD_CRUISE_DELIM_V.CRUISE_LEN_DAYS, </v>
      </c>
    </row>
    <row r="644" spans="1:3" x14ac:dyDescent="0.25">
      <c r="A644" s="18" t="s">
        <v>539</v>
      </c>
      <c r="B644" t="s">
        <v>227</v>
      </c>
      <c r="C644" s="18" t="str">
        <f t="shared" si="13"/>
        <v xml:space="preserve">CCD_CRUISE_DELIM_V.CRUISE_YEAR, </v>
      </c>
    </row>
    <row r="645" spans="1:3" x14ac:dyDescent="0.25">
      <c r="A645" s="18" t="s">
        <v>539</v>
      </c>
      <c r="B645" t="s">
        <v>228</v>
      </c>
      <c r="C645" s="18" t="str">
        <f t="shared" si="13"/>
        <v xml:space="preserve">CCD_CRUISE_DELIM_V.CRUISE_FISC_YEAR, </v>
      </c>
    </row>
    <row r="646" spans="1:3" x14ac:dyDescent="0.25">
      <c r="A646" s="18" t="s">
        <v>539</v>
      </c>
      <c r="B646" t="s">
        <v>229</v>
      </c>
      <c r="C646" s="18" t="str">
        <f t="shared" si="13"/>
        <v xml:space="preserve">CCD_CRUISE_DELIM_V.LEG_NAME_CD_LIST, </v>
      </c>
    </row>
    <row r="647" spans="1:3" x14ac:dyDescent="0.25">
      <c r="A647" s="18" t="s">
        <v>539</v>
      </c>
      <c r="B647" t="s">
        <v>230</v>
      </c>
      <c r="C647" s="18" t="str">
        <f t="shared" si="13"/>
        <v xml:space="preserve">CCD_CRUISE_DELIM_V.LEG_NAME_SCD_LIST, </v>
      </c>
    </row>
    <row r="648" spans="1:3" x14ac:dyDescent="0.25">
      <c r="A648" s="18" t="s">
        <v>539</v>
      </c>
      <c r="B648" t="s">
        <v>231</v>
      </c>
      <c r="C648" s="18" t="str">
        <f t="shared" si="13"/>
        <v xml:space="preserve">CCD_CRUISE_DELIM_V.LEG_NAME_RC_LIST, </v>
      </c>
    </row>
    <row r="649" spans="1:3" x14ac:dyDescent="0.25">
      <c r="A649" s="18" t="s">
        <v>539</v>
      </c>
      <c r="B649" t="s">
        <v>232</v>
      </c>
      <c r="C649" s="18" t="str">
        <f t="shared" si="13"/>
        <v xml:space="preserve">CCD_CRUISE_DELIM_V.LEG_NAME_BR_LIST, </v>
      </c>
    </row>
    <row r="650" spans="1:3" x14ac:dyDescent="0.25">
      <c r="A650" s="18" t="s">
        <v>539</v>
      </c>
      <c r="B650" t="s">
        <v>233</v>
      </c>
      <c r="C650" s="18" t="str">
        <f t="shared" si="13"/>
        <v xml:space="preserve">CCD_CRUISE_DELIM_V.LEG_NAME_DATES_CD_LIST, </v>
      </c>
    </row>
    <row r="651" spans="1:3" x14ac:dyDescent="0.25">
      <c r="A651" s="18" t="s">
        <v>539</v>
      </c>
      <c r="B651" t="s">
        <v>234</v>
      </c>
      <c r="C651" s="18" t="str">
        <f t="shared" si="13"/>
        <v xml:space="preserve">CCD_CRUISE_DELIM_V.LEG_NAME_DATES_SCD_LIST, </v>
      </c>
    </row>
    <row r="652" spans="1:3" x14ac:dyDescent="0.25">
      <c r="A652" s="18" t="s">
        <v>539</v>
      </c>
      <c r="B652" t="s">
        <v>235</v>
      </c>
      <c r="C652" s="18" t="str">
        <f t="shared" si="13"/>
        <v xml:space="preserve">CCD_CRUISE_DELIM_V.LEG_NAME_DATES_RC_LIST, </v>
      </c>
    </row>
    <row r="653" spans="1:3" x14ac:dyDescent="0.25">
      <c r="A653" s="18" t="s">
        <v>539</v>
      </c>
      <c r="B653" t="s">
        <v>236</v>
      </c>
      <c r="C653" s="18" t="str">
        <f t="shared" si="13"/>
        <v xml:space="preserve">CCD_CRUISE_DELIM_V.LEG_NAME_DATES_BR_LIST, </v>
      </c>
    </row>
    <row r="654" spans="1:3" x14ac:dyDescent="0.25">
      <c r="A654" s="18" t="s">
        <v>539</v>
      </c>
      <c r="B654" t="s">
        <v>495</v>
      </c>
      <c r="C654" s="18" t="str">
        <f t="shared" si="13"/>
        <v xml:space="preserve">CCD_CRUISE_DELIM_V.LEG_VESS_NAME_DATES_CD_LIST, </v>
      </c>
    </row>
    <row r="655" spans="1:3" x14ac:dyDescent="0.25">
      <c r="A655" s="18" t="s">
        <v>539</v>
      </c>
      <c r="B655" t="s">
        <v>496</v>
      </c>
      <c r="C655" s="18" t="str">
        <f t="shared" si="13"/>
        <v xml:space="preserve">CCD_CRUISE_DELIM_V.LEG_VESS_NAME_DATES_SCD_LIST, </v>
      </c>
    </row>
    <row r="656" spans="1:3" x14ac:dyDescent="0.25">
      <c r="A656" s="18" t="s">
        <v>539</v>
      </c>
      <c r="B656" t="s">
        <v>497</v>
      </c>
      <c r="C656" s="18" t="str">
        <f t="shared" si="13"/>
        <v xml:space="preserve">CCD_CRUISE_DELIM_V.LEG_VESS_NAME_DATES_RC_LIST, </v>
      </c>
    </row>
    <row r="657" spans="1:3" x14ac:dyDescent="0.25">
      <c r="A657" s="18" t="s">
        <v>539</v>
      </c>
      <c r="B657" t="s">
        <v>498</v>
      </c>
      <c r="C657" s="18" t="str">
        <f t="shared" si="13"/>
        <v xml:space="preserve">CCD_CRUISE_DELIM_V.LEG_VESS_NAME_DATES_BR_LIST, </v>
      </c>
    </row>
    <row r="658" spans="1:3" x14ac:dyDescent="0.25">
      <c r="A658" s="18" t="s">
        <v>539</v>
      </c>
      <c r="B658" t="s">
        <v>500</v>
      </c>
      <c r="C658" s="18" t="str">
        <f t="shared" si="13"/>
        <v xml:space="preserve">CCD_CRUISE_DELIM_V.NUM_SPP_ESA, </v>
      </c>
    </row>
    <row r="659" spans="1:3" x14ac:dyDescent="0.25">
      <c r="A659" s="18" t="s">
        <v>539</v>
      </c>
      <c r="B659" t="s">
        <v>501</v>
      </c>
      <c r="C659" s="18" t="str">
        <f t="shared" si="13"/>
        <v xml:space="preserve">CCD_CRUISE_DELIM_V.SPP_ESA_NAME_CD_LIST, </v>
      </c>
    </row>
    <row r="660" spans="1:3" x14ac:dyDescent="0.25">
      <c r="A660" s="18" t="s">
        <v>539</v>
      </c>
      <c r="B660" t="s">
        <v>502</v>
      </c>
      <c r="C660" s="18" t="str">
        <f t="shared" si="13"/>
        <v xml:space="preserve">CCD_CRUISE_DELIM_V.SPP_ESA_NAME_SCD_LIST, </v>
      </c>
    </row>
    <row r="661" spans="1:3" x14ac:dyDescent="0.25">
      <c r="A661" s="18" t="s">
        <v>539</v>
      </c>
      <c r="B661" t="s">
        <v>503</v>
      </c>
      <c r="C661" s="18" t="str">
        <f t="shared" si="13"/>
        <v xml:space="preserve">CCD_CRUISE_DELIM_V.SPP_ESA_NAME_RC_LIST, </v>
      </c>
    </row>
    <row r="662" spans="1:3" x14ac:dyDescent="0.25">
      <c r="A662" s="18" t="s">
        <v>539</v>
      </c>
      <c r="B662" t="s">
        <v>504</v>
      </c>
      <c r="C662" s="18" t="str">
        <f t="shared" si="13"/>
        <v xml:space="preserve">CCD_CRUISE_DELIM_V.SPP_ESA_NAME_BR_LIST, </v>
      </c>
    </row>
    <row r="663" spans="1:3" x14ac:dyDescent="0.25">
      <c r="A663" s="18" t="s">
        <v>539</v>
      </c>
      <c r="B663" t="s">
        <v>505</v>
      </c>
      <c r="C663" s="18" t="str">
        <f t="shared" si="13"/>
        <v xml:space="preserve">CCD_CRUISE_DELIM_V.NUM_SPP_FSSI, </v>
      </c>
    </row>
    <row r="664" spans="1:3" x14ac:dyDescent="0.25">
      <c r="A664" s="18" t="s">
        <v>539</v>
      </c>
      <c r="B664" t="s">
        <v>506</v>
      </c>
      <c r="C664" s="18" t="str">
        <f t="shared" si="13"/>
        <v xml:space="preserve">CCD_CRUISE_DELIM_V.SPP_FSSI_NAME_CD_LIST, </v>
      </c>
    </row>
    <row r="665" spans="1:3" x14ac:dyDescent="0.25">
      <c r="A665" s="18" t="s">
        <v>539</v>
      </c>
      <c r="B665" t="s">
        <v>507</v>
      </c>
      <c r="C665" s="18" t="str">
        <f t="shared" si="13"/>
        <v xml:space="preserve">CCD_CRUISE_DELIM_V.SPP_FSSI_NAME_SCD_LIST, </v>
      </c>
    </row>
    <row r="666" spans="1:3" x14ac:dyDescent="0.25">
      <c r="A666" s="18" t="s">
        <v>539</v>
      </c>
      <c r="B666" t="s">
        <v>508</v>
      </c>
      <c r="C666" s="18" t="str">
        <f t="shared" si="13"/>
        <v xml:space="preserve">CCD_CRUISE_DELIM_V.SPP_FSSI_NAME_RC_LIST, </v>
      </c>
    </row>
    <row r="667" spans="1:3" x14ac:dyDescent="0.25">
      <c r="A667" s="18" t="s">
        <v>539</v>
      </c>
      <c r="B667" t="s">
        <v>509</v>
      </c>
      <c r="C667" s="18" t="str">
        <f t="shared" si="13"/>
        <v xml:space="preserve">CCD_CRUISE_DELIM_V.SPP_FSSI_NAME_BR_LIST, </v>
      </c>
    </row>
    <row r="668" spans="1:3" x14ac:dyDescent="0.25">
      <c r="A668" s="18" t="s">
        <v>539</v>
      </c>
      <c r="B668" t="s">
        <v>510</v>
      </c>
      <c r="C668" s="18" t="str">
        <f t="shared" si="13"/>
        <v xml:space="preserve">CCD_CRUISE_DELIM_V.NUM_SPP_MMPA, </v>
      </c>
    </row>
    <row r="669" spans="1:3" x14ac:dyDescent="0.25">
      <c r="A669" s="18" t="s">
        <v>539</v>
      </c>
      <c r="B669" t="s">
        <v>511</v>
      </c>
      <c r="C669" s="18" t="str">
        <f t="shared" si="13"/>
        <v xml:space="preserve">CCD_CRUISE_DELIM_V.SPP_MMPA_NAME_CD_LIST, </v>
      </c>
    </row>
    <row r="670" spans="1:3" x14ac:dyDescent="0.25">
      <c r="A670" s="18" t="s">
        <v>539</v>
      </c>
      <c r="B670" t="s">
        <v>512</v>
      </c>
      <c r="C670" s="18" t="str">
        <f t="shared" si="13"/>
        <v xml:space="preserve">CCD_CRUISE_DELIM_V.SPP_MMPA_NAME_SCD_LIST, </v>
      </c>
    </row>
    <row r="671" spans="1:3" x14ac:dyDescent="0.25">
      <c r="A671" s="18" t="s">
        <v>539</v>
      </c>
      <c r="B671" t="s">
        <v>513</v>
      </c>
      <c r="C671" s="18" t="str">
        <f t="shared" si="13"/>
        <v xml:space="preserve">CCD_CRUISE_DELIM_V.SPP_MMPA_NAME_RC_LIST, </v>
      </c>
    </row>
    <row r="672" spans="1:3" x14ac:dyDescent="0.25">
      <c r="A672" s="18" t="s">
        <v>539</v>
      </c>
      <c r="B672" t="s">
        <v>514</v>
      </c>
      <c r="C672" s="18" t="str">
        <f t="shared" si="13"/>
        <v xml:space="preserve">CCD_CRUISE_DELIM_V.SPP_MMPA_NAME_BR_LIST, </v>
      </c>
    </row>
    <row r="673" spans="1:3" x14ac:dyDescent="0.25">
      <c r="A673" s="18" t="s">
        <v>539</v>
      </c>
      <c r="B673" t="s">
        <v>515</v>
      </c>
      <c r="C673" s="18" t="str">
        <f t="shared" si="13"/>
        <v xml:space="preserve">CCD_CRUISE_DELIM_V.NUM_PRIM_SVY_CATS, </v>
      </c>
    </row>
    <row r="674" spans="1:3" x14ac:dyDescent="0.25">
      <c r="A674" s="18" t="s">
        <v>539</v>
      </c>
      <c r="B674" t="s">
        <v>516</v>
      </c>
      <c r="C674" s="18" t="str">
        <f t="shared" si="13"/>
        <v xml:space="preserve">CCD_CRUISE_DELIM_V.PRIM_SVY_CAT_NAME_CD_LIST, </v>
      </c>
    </row>
    <row r="675" spans="1:3" x14ac:dyDescent="0.25">
      <c r="A675" s="18" t="s">
        <v>539</v>
      </c>
      <c r="B675" t="s">
        <v>517</v>
      </c>
      <c r="C675" s="18" t="str">
        <f t="shared" ref="C675:C739" si="14">CONCATENATE(A675, ".", B675, ", ")</f>
        <v xml:space="preserve">CCD_CRUISE_DELIM_V.PRIM_SVY_CAT_NAME_SCD_LIST, </v>
      </c>
    </row>
    <row r="676" spans="1:3" x14ac:dyDescent="0.25">
      <c r="A676" s="18" t="s">
        <v>539</v>
      </c>
      <c r="B676" t="s">
        <v>518</v>
      </c>
      <c r="C676" s="18" t="str">
        <f t="shared" si="14"/>
        <v xml:space="preserve">CCD_CRUISE_DELIM_V.PRIM_SVY_CAT_NAME_RC_LIST, </v>
      </c>
    </row>
    <row r="677" spans="1:3" x14ac:dyDescent="0.25">
      <c r="A677" s="18" t="s">
        <v>539</v>
      </c>
      <c r="B677" t="s">
        <v>519</v>
      </c>
      <c r="C677" s="18" t="str">
        <f t="shared" si="14"/>
        <v xml:space="preserve">CCD_CRUISE_DELIM_V.PRIM_SVY_CAT_NAME_BR_LIST, </v>
      </c>
    </row>
    <row r="678" spans="1:3" x14ac:dyDescent="0.25">
      <c r="A678" s="18" t="s">
        <v>539</v>
      </c>
      <c r="B678" t="s">
        <v>520</v>
      </c>
      <c r="C678" s="18" t="str">
        <f t="shared" si="14"/>
        <v xml:space="preserve">CCD_CRUISE_DELIM_V.NUM_SEC_SVY_CATS, </v>
      </c>
    </row>
    <row r="679" spans="1:3" x14ac:dyDescent="0.25">
      <c r="A679" s="18" t="s">
        <v>539</v>
      </c>
      <c r="B679" t="s">
        <v>521</v>
      </c>
      <c r="C679" s="18" t="str">
        <f t="shared" si="14"/>
        <v xml:space="preserve">CCD_CRUISE_DELIM_V.SEC_SVY_CAT_NAME_CD_LIST, </v>
      </c>
    </row>
    <row r="680" spans="1:3" x14ac:dyDescent="0.25">
      <c r="A680" s="18" t="s">
        <v>539</v>
      </c>
      <c r="B680" t="s">
        <v>522</v>
      </c>
      <c r="C680" s="18" t="str">
        <f t="shared" si="14"/>
        <v xml:space="preserve">CCD_CRUISE_DELIM_V.SEC_SVY_CAT_NAME_SCD_LIST, </v>
      </c>
    </row>
    <row r="681" spans="1:3" x14ac:dyDescent="0.25">
      <c r="A681" s="18" t="s">
        <v>539</v>
      </c>
      <c r="B681" t="s">
        <v>523</v>
      </c>
      <c r="C681" s="18" t="str">
        <f t="shared" si="14"/>
        <v xml:space="preserve">CCD_CRUISE_DELIM_V.SEC_SVY_CAT_NAME_RC_LIST, </v>
      </c>
    </row>
    <row r="682" spans="1:3" x14ac:dyDescent="0.25">
      <c r="A682" s="18" t="s">
        <v>539</v>
      </c>
      <c r="B682" t="s">
        <v>524</v>
      </c>
      <c r="C682" s="18" t="str">
        <f t="shared" si="14"/>
        <v xml:space="preserve">CCD_CRUISE_DELIM_V.SEC_SVY_CAT_NAME_BR_LIST, </v>
      </c>
    </row>
    <row r="683" spans="1:3" x14ac:dyDescent="0.25">
      <c r="A683" s="18" t="s">
        <v>539</v>
      </c>
      <c r="B683" t="s">
        <v>525</v>
      </c>
      <c r="C683" s="18" t="str">
        <f t="shared" si="14"/>
        <v xml:space="preserve">CCD_CRUISE_DELIM_V.NUM_EXP_SPP, </v>
      </c>
    </row>
    <row r="684" spans="1:3" x14ac:dyDescent="0.25">
      <c r="A684" s="18" t="s">
        <v>539</v>
      </c>
      <c r="B684" t="s">
        <v>526</v>
      </c>
      <c r="C684" s="18" t="str">
        <f t="shared" si="14"/>
        <v xml:space="preserve">CCD_CRUISE_DELIM_V.EXP_SPP_NAME_CD_LIST, </v>
      </c>
    </row>
    <row r="685" spans="1:3" x14ac:dyDescent="0.25">
      <c r="A685" s="18" t="s">
        <v>539</v>
      </c>
      <c r="B685" t="s">
        <v>527</v>
      </c>
      <c r="C685" s="18" t="str">
        <f t="shared" si="14"/>
        <v xml:space="preserve">CCD_CRUISE_DELIM_V.EXP_SPP_NAME_SCD_LIST, </v>
      </c>
    </row>
    <row r="686" spans="1:3" x14ac:dyDescent="0.25">
      <c r="A686" s="18" t="s">
        <v>539</v>
      </c>
      <c r="B686" t="s">
        <v>528</v>
      </c>
      <c r="C686" s="18" t="str">
        <f t="shared" si="14"/>
        <v xml:space="preserve">CCD_CRUISE_DELIM_V.EXP_SPP_NAME_RC_LIST, </v>
      </c>
    </row>
    <row r="687" spans="1:3" x14ac:dyDescent="0.25">
      <c r="A687" s="18" t="s">
        <v>539</v>
      </c>
      <c r="B687" t="s">
        <v>529</v>
      </c>
      <c r="C687" s="18" t="str">
        <f t="shared" si="14"/>
        <v xml:space="preserve">CCD_CRUISE_DELIM_V.EXP_SPP_NAME_BR_LIST, </v>
      </c>
    </row>
    <row r="688" spans="1:3" x14ac:dyDescent="0.25">
      <c r="A688" s="18" t="s">
        <v>539</v>
      </c>
      <c r="B688" t="s">
        <v>530</v>
      </c>
      <c r="C688" s="18" t="str">
        <f t="shared" si="14"/>
        <v xml:space="preserve">CCD_CRUISE_DELIM_V.NUM_SPP_OTH, </v>
      </c>
    </row>
    <row r="689" spans="1:3" x14ac:dyDescent="0.25">
      <c r="A689" s="18" t="s">
        <v>539</v>
      </c>
      <c r="B689" t="s">
        <v>531</v>
      </c>
      <c r="C689" s="18" t="str">
        <f t="shared" si="14"/>
        <v xml:space="preserve">CCD_CRUISE_DELIM_V.OTH_SPP_CNAME_CD_LIST, </v>
      </c>
    </row>
    <row r="690" spans="1:3" x14ac:dyDescent="0.25">
      <c r="A690" s="18" t="s">
        <v>539</v>
      </c>
      <c r="B690" t="s">
        <v>532</v>
      </c>
      <c r="C690" s="18" t="str">
        <f t="shared" si="14"/>
        <v xml:space="preserve">CCD_CRUISE_DELIM_V.OTH_SPP_CNAME_SCD_LIST, </v>
      </c>
    </row>
    <row r="691" spans="1:3" x14ac:dyDescent="0.25">
      <c r="A691" s="18" t="s">
        <v>539</v>
      </c>
      <c r="B691" t="s">
        <v>533</v>
      </c>
      <c r="C691" s="18" t="str">
        <f t="shared" si="14"/>
        <v xml:space="preserve">CCD_CRUISE_DELIM_V.OTH_SPP_CNAME_RC_LIST, </v>
      </c>
    </row>
    <row r="692" spans="1:3" x14ac:dyDescent="0.25">
      <c r="A692" s="18" t="s">
        <v>539</v>
      </c>
      <c r="B692" t="s">
        <v>534</v>
      </c>
      <c r="C692" s="18" t="str">
        <f t="shared" si="14"/>
        <v xml:space="preserve">CCD_CRUISE_DELIM_V.OTH_SPP_CNAME_BR_LIST, </v>
      </c>
    </row>
    <row r="693" spans="1:3" x14ac:dyDescent="0.25">
      <c r="A693" s="18" t="s">
        <v>539</v>
      </c>
      <c r="B693" t="s">
        <v>535</v>
      </c>
      <c r="C693" s="18" t="str">
        <f t="shared" si="14"/>
        <v xml:space="preserve">CCD_CRUISE_DELIM_V.OTH_SPP_SNAME_CD_LIST, </v>
      </c>
    </row>
    <row r="694" spans="1:3" x14ac:dyDescent="0.25">
      <c r="A694" s="18" t="s">
        <v>539</v>
      </c>
      <c r="B694" t="s">
        <v>536</v>
      </c>
      <c r="C694" s="18" t="str">
        <f t="shared" si="14"/>
        <v xml:space="preserve">CCD_CRUISE_DELIM_V.OTH_SPP_SNAME_SCD_LIST, </v>
      </c>
    </row>
    <row r="695" spans="1:3" x14ac:dyDescent="0.25">
      <c r="A695" s="18" t="s">
        <v>539</v>
      </c>
      <c r="B695" t="s">
        <v>537</v>
      </c>
      <c r="C695" s="18" t="str">
        <f t="shared" si="14"/>
        <v xml:space="preserve">CCD_CRUISE_DELIM_V.OTH_SPP_SNAME_RC_LIST, </v>
      </c>
    </row>
    <row r="696" spans="1:3" x14ac:dyDescent="0.25">
      <c r="A696" s="18" t="s">
        <v>539</v>
      </c>
      <c r="B696" t="s">
        <v>538</v>
      </c>
      <c r="C696" s="18" t="str">
        <f t="shared" si="14"/>
        <v xml:space="preserve">CCD_CRUISE_DELIM_V.OTH_SPP_SNAME_BR_LIST, </v>
      </c>
    </row>
    <row r="697" spans="1:3" x14ac:dyDescent="0.25">
      <c r="A697" t="s">
        <v>444</v>
      </c>
      <c r="B697" t="s">
        <v>125</v>
      </c>
      <c r="C697" s="18" t="str">
        <f t="shared" si="14"/>
        <v xml:space="preserve">CCD_LEG_DELIM_V.CRUISE_LEG_ID, </v>
      </c>
    </row>
    <row r="698" spans="1:3" x14ac:dyDescent="0.25">
      <c r="A698" s="18" t="s">
        <v>444</v>
      </c>
      <c r="B698" t="s">
        <v>237</v>
      </c>
      <c r="C698" s="18" t="str">
        <f t="shared" si="14"/>
        <v xml:space="preserve">CCD_LEG_DELIM_V.LEG_NAME, </v>
      </c>
    </row>
    <row r="699" spans="1:3" x14ac:dyDescent="0.25">
      <c r="A699" s="18" t="s">
        <v>444</v>
      </c>
      <c r="B699" t="s">
        <v>238</v>
      </c>
      <c r="C699" s="18" t="str">
        <f t="shared" si="14"/>
        <v xml:space="preserve">CCD_LEG_DELIM_V.LEG_START_DATE, </v>
      </c>
    </row>
    <row r="700" spans="1:3" x14ac:dyDescent="0.25">
      <c r="A700" s="18" t="s">
        <v>444</v>
      </c>
      <c r="B700" t="s">
        <v>239</v>
      </c>
      <c r="C700" s="18" t="str">
        <f t="shared" si="14"/>
        <v xml:space="preserve">CCD_LEG_DELIM_V.FORMAT_LEG_START_DATE, </v>
      </c>
    </row>
    <row r="701" spans="1:3" x14ac:dyDescent="0.25">
      <c r="A701" s="18" t="s">
        <v>444</v>
      </c>
      <c r="B701" t="s">
        <v>240</v>
      </c>
      <c r="C701" s="18" t="str">
        <f t="shared" si="14"/>
        <v xml:space="preserve">CCD_LEG_DELIM_V.LEG_END_DATE, </v>
      </c>
    </row>
    <row r="702" spans="1:3" x14ac:dyDescent="0.25">
      <c r="A702" s="18" t="s">
        <v>444</v>
      </c>
      <c r="B702" t="s">
        <v>241</v>
      </c>
      <c r="C702" s="18" t="str">
        <f t="shared" si="14"/>
        <v xml:space="preserve">CCD_LEG_DELIM_V.FORMAT_LEG_END_DATE, </v>
      </c>
    </row>
    <row r="703" spans="1:3" x14ac:dyDescent="0.25">
      <c r="A703" s="18" t="s">
        <v>444</v>
      </c>
      <c r="B703" t="s">
        <v>243</v>
      </c>
      <c r="C703" s="18" t="str">
        <f t="shared" si="14"/>
        <v xml:space="preserve">CCD_LEG_DELIM_V.LEG_DAS, </v>
      </c>
    </row>
    <row r="704" spans="1:3" x14ac:dyDescent="0.25">
      <c r="A704" s="18" t="s">
        <v>444</v>
      </c>
      <c r="B704" t="s">
        <v>242</v>
      </c>
      <c r="C704" s="18" t="str">
        <f t="shared" si="14"/>
        <v xml:space="preserve">CCD_LEG_DELIM_V.LEG_YEAR, </v>
      </c>
    </row>
    <row r="705" spans="1:3" x14ac:dyDescent="0.25">
      <c r="A705" s="18" t="s">
        <v>444</v>
      </c>
      <c r="B705" t="s">
        <v>244</v>
      </c>
      <c r="C705" s="18" t="str">
        <f t="shared" si="14"/>
        <v xml:space="preserve">CCD_LEG_DELIM_V.LEG_FISC_YEAR, </v>
      </c>
    </row>
    <row r="706" spans="1:3" x14ac:dyDescent="0.25">
      <c r="A706" s="18" t="s">
        <v>444</v>
      </c>
      <c r="B706" t="s">
        <v>245</v>
      </c>
      <c r="C706" s="18" t="str">
        <f t="shared" si="14"/>
        <v xml:space="preserve">CCD_LEG_DELIM_V.LEG_DESC, </v>
      </c>
    </row>
    <row r="707" spans="1:3" x14ac:dyDescent="0.25">
      <c r="A707" s="18" t="s">
        <v>444</v>
      </c>
      <c r="B707" t="s">
        <v>246</v>
      </c>
      <c r="C707" s="18" t="str">
        <f t="shared" si="14"/>
        <v xml:space="preserve">CCD_LEG_DELIM_V.TZ_NAME, </v>
      </c>
    </row>
    <row r="708" spans="1:3" x14ac:dyDescent="0.25">
      <c r="A708" s="18" t="s">
        <v>444</v>
      </c>
      <c r="B708" t="s">
        <v>203</v>
      </c>
      <c r="C708" s="18" t="str">
        <f t="shared" si="14"/>
        <v xml:space="preserve">CCD_LEG_DELIM_V.CRUISE_ID, </v>
      </c>
    </row>
    <row r="709" spans="1:3" x14ac:dyDescent="0.25">
      <c r="A709" s="18" t="s">
        <v>444</v>
      </c>
      <c r="B709" t="s">
        <v>247</v>
      </c>
      <c r="C709" s="18" t="str">
        <f t="shared" si="14"/>
        <v xml:space="preserve">CCD_LEG_DELIM_V.VESSEL_ID, </v>
      </c>
    </row>
    <row r="710" spans="1:3" x14ac:dyDescent="0.25">
      <c r="A710" s="18" t="s">
        <v>444</v>
      </c>
      <c r="B710" t="s">
        <v>248</v>
      </c>
      <c r="C710" s="18" t="str">
        <f t="shared" si="14"/>
        <v xml:space="preserve">CCD_LEG_DELIM_V.VESSEL_NAME, </v>
      </c>
    </row>
    <row r="711" spans="1:3" x14ac:dyDescent="0.25">
      <c r="A711" s="18" t="s">
        <v>444</v>
      </c>
      <c r="B711" t="s">
        <v>249</v>
      </c>
      <c r="C711" s="18" t="str">
        <f t="shared" si="14"/>
        <v xml:space="preserve">CCD_LEG_DELIM_V.VESSEL_DESC, </v>
      </c>
    </row>
    <row r="712" spans="1:3" x14ac:dyDescent="0.25">
      <c r="A712" s="18" t="s">
        <v>444</v>
      </c>
      <c r="B712" t="s">
        <v>92</v>
      </c>
      <c r="C712" s="18" t="str">
        <f t="shared" si="14"/>
        <v xml:space="preserve">CCD_LEG_DELIM_V.PLAT_TYPE_ID, </v>
      </c>
    </row>
    <row r="713" spans="1:3" x14ac:dyDescent="0.25">
      <c r="A713" s="18" t="s">
        <v>444</v>
      </c>
      <c r="B713" t="s">
        <v>250</v>
      </c>
      <c r="C713" s="18" t="str">
        <f t="shared" si="14"/>
        <v xml:space="preserve">CCD_LEG_DELIM_V.PLAT_TYPE_NAME, </v>
      </c>
    </row>
    <row r="714" spans="1:3" x14ac:dyDescent="0.25">
      <c r="A714" s="18" t="s">
        <v>444</v>
      </c>
      <c r="B714" t="s">
        <v>251</v>
      </c>
      <c r="C714" s="18" t="str">
        <f t="shared" si="14"/>
        <v xml:space="preserve">CCD_LEG_DELIM_V.PLAT_TYPE_DESC, </v>
      </c>
    </row>
    <row r="715" spans="1:3" x14ac:dyDescent="0.25">
      <c r="A715" s="18" t="s">
        <v>444</v>
      </c>
      <c r="B715" t="s">
        <v>415</v>
      </c>
      <c r="C715" s="18" t="str">
        <f t="shared" si="14"/>
        <v xml:space="preserve">CCD_LEG_DELIM_V.NUM_REG_ECOSYSTEMS, </v>
      </c>
    </row>
    <row r="716" spans="1:3" x14ac:dyDescent="0.25">
      <c r="A716" s="18" t="s">
        <v>444</v>
      </c>
      <c r="B716" t="s">
        <v>416</v>
      </c>
      <c r="C716" s="18" t="str">
        <f t="shared" si="14"/>
        <v xml:space="preserve">CCD_LEG_DELIM_V.REG_ECOSYSTEM_CD_LIST, </v>
      </c>
    </row>
    <row r="717" spans="1:3" x14ac:dyDescent="0.25">
      <c r="A717" s="18" t="s">
        <v>444</v>
      </c>
      <c r="B717" t="s">
        <v>417</v>
      </c>
      <c r="C717" s="18" t="str">
        <f t="shared" si="14"/>
        <v xml:space="preserve">CCD_LEG_DELIM_V.REG_ECOSYSTEM_SCD_LIST, </v>
      </c>
    </row>
    <row r="718" spans="1:3" x14ac:dyDescent="0.25">
      <c r="A718" s="18" t="s">
        <v>444</v>
      </c>
      <c r="B718" t="s">
        <v>418</v>
      </c>
      <c r="C718" s="18" t="str">
        <f t="shared" si="14"/>
        <v xml:space="preserve">CCD_LEG_DELIM_V.REG_ECOSYSTEM_RC_LIST, </v>
      </c>
    </row>
    <row r="719" spans="1:3" x14ac:dyDescent="0.25">
      <c r="A719" s="18" t="s">
        <v>444</v>
      </c>
      <c r="B719" t="s">
        <v>419</v>
      </c>
      <c r="C719" s="18" t="str">
        <f t="shared" si="14"/>
        <v xml:space="preserve">CCD_LEG_DELIM_V.REG_ECOSYSTEM_BR_LIST, </v>
      </c>
    </row>
    <row r="720" spans="1:3" x14ac:dyDescent="0.25">
      <c r="A720" s="18" t="s">
        <v>444</v>
      </c>
      <c r="B720" t="s">
        <v>420</v>
      </c>
      <c r="C720" s="18" t="str">
        <f t="shared" si="14"/>
        <v xml:space="preserve">CCD_LEG_DELIM_V.NUM_GEAR, </v>
      </c>
    </row>
    <row r="721" spans="1:3" x14ac:dyDescent="0.25">
      <c r="A721" s="18" t="s">
        <v>444</v>
      </c>
      <c r="B721" t="s">
        <v>421</v>
      </c>
      <c r="C721" s="18" t="str">
        <f t="shared" si="14"/>
        <v xml:space="preserve">CCD_LEG_DELIM_V.GEAR_NAME_CD_LIST, </v>
      </c>
    </row>
    <row r="722" spans="1:3" x14ac:dyDescent="0.25">
      <c r="A722" s="18" t="s">
        <v>444</v>
      </c>
      <c r="B722" t="s">
        <v>422</v>
      </c>
      <c r="C722" s="18" t="str">
        <f t="shared" si="14"/>
        <v xml:space="preserve">CCD_LEG_DELIM_V.GEAR_NAME_SCD_LIST, </v>
      </c>
    </row>
    <row r="723" spans="1:3" x14ac:dyDescent="0.25">
      <c r="A723" s="18" t="s">
        <v>444</v>
      </c>
      <c r="B723" t="s">
        <v>423</v>
      </c>
      <c r="C723" s="18" t="str">
        <f t="shared" si="14"/>
        <v xml:space="preserve">CCD_LEG_DELIM_V.GEAR_NAME_RC_LIST, </v>
      </c>
    </row>
    <row r="724" spans="1:3" x14ac:dyDescent="0.25">
      <c r="A724" s="18" t="s">
        <v>444</v>
      </c>
      <c r="B724" t="s">
        <v>424</v>
      </c>
      <c r="C724" s="18" t="str">
        <f t="shared" si="14"/>
        <v xml:space="preserve">CCD_LEG_DELIM_V.GEAR_NAME_BR_LIST, </v>
      </c>
    </row>
    <row r="725" spans="1:3" x14ac:dyDescent="0.25">
      <c r="A725" s="18" t="s">
        <v>444</v>
      </c>
      <c r="B725" t="s">
        <v>425</v>
      </c>
      <c r="C725" s="18" t="str">
        <f t="shared" si="14"/>
        <v xml:space="preserve">CCD_LEG_DELIM_V.NUM_REGIONS, </v>
      </c>
    </row>
    <row r="726" spans="1:3" x14ac:dyDescent="0.25">
      <c r="A726" s="18" t="s">
        <v>444</v>
      </c>
      <c r="B726" t="s">
        <v>426</v>
      </c>
      <c r="C726" s="18" t="str">
        <f t="shared" si="14"/>
        <v xml:space="preserve">CCD_LEG_DELIM_V.REGION_CODE_CD_LIST, </v>
      </c>
    </row>
    <row r="727" spans="1:3" x14ac:dyDescent="0.25">
      <c r="A727" s="18" t="s">
        <v>444</v>
      </c>
      <c r="B727" t="s">
        <v>427</v>
      </c>
      <c r="C727" s="18" t="str">
        <f t="shared" si="14"/>
        <v xml:space="preserve">CCD_LEG_DELIM_V.REGION_CODE_SCD_LIST, </v>
      </c>
    </row>
    <row r="728" spans="1:3" x14ac:dyDescent="0.25">
      <c r="A728" s="18" t="s">
        <v>444</v>
      </c>
      <c r="B728" t="s">
        <v>428</v>
      </c>
      <c r="C728" s="18" t="str">
        <f t="shared" si="14"/>
        <v xml:space="preserve">CCD_LEG_DELIM_V.REGION_CODE_RC_LIST, </v>
      </c>
    </row>
    <row r="729" spans="1:3" x14ac:dyDescent="0.25">
      <c r="A729" s="18" t="s">
        <v>444</v>
      </c>
      <c r="B729" t="s">
        <v>429</v>
      </c>
      <c r="C729" s="18" t="str">
        <f t="shared" si="14"/>
        <v xml:space="preserve">CCD_LEG_DELIM_V.REGION_CODE_BR_LIST, </v>
      </c>
    </row>
    <row r="730" spans="1:3" x14ac:dyDescent="0.25">
      <c r="A730" s="18" t="s">
        <v>444</v>
      </c>
      <c r="B730" t="s">
        <v>430</v>
      </c>
      <c r="C730" s="18" t="str">
        <f t="shared" si="14"/>
        <v xml:space="preserve">CCD_LEG_DELIM_V.REGION_NAME_CD_LIST, </v>
      </c>
    </row>
    <row r="731" spans="1:3" x14ac:dyDescent="0.25">
      <c r="A731" s="18" t="s">
        <v>444</v>
      </c>
      <c r="B731" t="s">
        <v>431</v>
      </c>
      <c r="C731" s="18" t="str">
        <f t="shared" si="14"/>
        <v xml:space="preserve">CCD_LEG_DELIM_V.REGION_NAME_SCD_LIST, </v>
      </c>
    </row>
    <row r="732" spans="1:3" x14ac:dyDescent="0.25">
      <c r="A732" s="18" t="s">
        <v>444</v>
      </c>
      <c r="B732" t="s">
        <v>432</v>
      </c>
      <c r="C732" s="18" t="str">
        <f t="shared" si="14"/>
        <v xml:space="preserve">CCD_LEG_DELIM_V.REGION_NAME_RC_LIST, </v>
      </c>
    </row>
    <row r="733" spans="1:3" x14ac:dyDescent="0.25">
      <c r="A733" s="18" t="s">
        <v>444</v>
      </c>
      <c r="B733" t="s">
        <v>433</v>
      </c>
      <c r="C733" s="18" t="str">
        <f t="shared" si="14"/>
        <v xml:space="preserve">CCD_LEG_DELIM_V.REGION_NAME_BR_LIST, </v>
      </c>
    </row>
    <row r="734" spans="1:3" x14ac:dyDescent="0.25">
      <c r="A734" s="18" t="s">
        <v>444</v>
      </c>
      <c r="B734" t="s">
        <v>434</v>
      </c>
      <c r="C734" s="18" t="str">
        <f t="shared" si="14"/>
        <v xml:space="preserve">CCD_LEG_DELIM_V.NUM_LEG_ALIASES, </v>
      </c>
    </row>
    <row r="735" spans="1:3" x14ac:dyDescent="0.25">
      <c r="A735" s="18" t="s">
        <v>444</v>
      </c>
      <c r="B735" t="s">
        <v>435</v>
      </c>
      <c r="C735" s="18" t="str">
        <f t="shared" si="14"/>
        <v xml:space="preserve">CCD_LEG_DELIM_V.LEG_ALIAS_CD_LIST, </v>
      </c>
    </row>
    <row r="736" spans="1:3" x14ac:dyDescent="0.25">
      <c r="A736" s="18" t="s">
        <v>444</v>
      </c>
      <c r="B736" t="s">
        <v>436</v>
      </c>
      <c r="C736" s="18" t="str">
        <f t="shared" si="14"/>
        <v xml:space="preserve">CCD_LEG_DELIM_V.LEG_ALIAS_SCD_LIST, </v>
      </c>
    </row>
    <row r="737" spans="1:3" x14ac:dyDescent="0.25">
      <c r="A737" s="18" t="s">
        <v>444</v>
      </c>
      <c r="B737" t="s">
        <v>437</v>
      </c>
      <c r="C737" s="18" t="str">
        <f t="shared" si="14"/>
        <v xml:space="preserve">CCD_LEG_DELIM_V.LEG_ALIAS_RC_LIST, </v>
      </c>
    </row>
    <row r="738" spans="1:3" x14ac:dyDescent="0.25">
      <c r="A738" s="18" t="s">
        <v>444</v>
      </c>
      <c r="B738" t="s">
        <v>438</v>
      </c>
      <c r="C738" s="18" t="str">
        <f t="shared" si="14"/>
        <v xml:space="preserve">CCD_LEG_DELIM_V.LEG_ALIAS_BR_LIST, </v>
      </c>
    </row>
    <row r="739" spans="1:3" x14ac:dyDescent="0.25">
      <c r="A739" s="18" t="s">
        <v>444</v>
      </c>
      <c r="B739" t="s">
        <v>439</v>
      </c>
      <c r="C739" s="18" t="str">
        <f t="shared" si="14"/>
        <v xml:space="preserve">CCD_LEG_DELIM_V.NUM_DATA_SETS, </v>
      </c>
    </row>
    <row r="740" spans="1:3" x14ac:dyDescent="0.25">
      <c r="A740" s="18" t="s">
        <v>444</v>
      </c>
      <c r="B740" t="s">
        <v>440</v>
      </c>
      <c r="C740" s="18" t="str">
        <f t="shared" ref="C740:C743" si="15">CONCATENATE(A740, ".", B740, ", ")</f>
        <v xml:space="preserve">CCD_LEG_DELIM_V.DATA_SET_NAME_CD_LIST, </v>
      </c>
    </row>
    <row r="741" spans="1:3" x14ac:dyDescent="0.25">
      <c r="A741" s="18" t="s">
        <v>444</v>
      </c>
      <c r="B741" t="s">
        <v>441</v>
      </c>
      <c r="C741" s="18" t="str">
        <f t="shared" si="15"/>
        <v xml:space="preserve">CCD_LEG_DELIM_V.DATA_SET_NAME_SCD_LIST, </v>
      </c>
    </row>
    <row r="742" spans="1:3" x14ac:dyDescent="0.25">
      <c r="A742" s="18" t="s">
        <v>444</v>
      </c>
      <c r="B742" t="s">
        <v>442</v>
      </c>
      <c r="C742" s="18" t="str">
        <f t="shared" si="15"/>
        <v xml:space="preserve">CCD_LEG_DELIM_V.DATA_SET_NAME_RC_LIST, </v>
      </c>
    </row>
    <row r="743" spans="1:3" x14ac:dyDescent="0.25">
      <c r="A743" s="18" t="s">
        <v>444</v>
      </c>
      <c r="B743" t="s">
        <v>443</v>
      </c>
      <c r="C743" s="18" t="str">
        <f t="shared" si="15"/>
        <v xml:space="preserve">CCD_LEG_DELIM_V.DATA_SET_NAME_BR_LIST, </v>
      </c>
    </row>
    <row r="754" spans="1:3" x14ac:dyDescent="0.25">
      <c r="A754" t="s">
        <v>539</v>
      </c>
      <c r="B754" t="s">
        <v>203</v>
      </c>
      <c r="C754" s="18" t="str">
        <f t="shared" ref="C754:C817" si="16">CONCATENATE(A754, ".", B754, ", ")</f>
        <v xml:space="preserve">CCD_CRUISE_DELIM_V.CRUISE_ID, </v>
      </c>
    </row>
    <row r="755" spans="1:3" x14ac:dyDescent="0.25">
      <c r="A755" s="18" t="s">
        <v>539</v>
      </c>
      <c r="B755" t="s">
        <v>204</v>
      </c>
      <c r="C755" s="18" t="str">
        <f t="shared" si="16"/>
        <v xml:space="preserve">CCD_CRUISE_DELIM_V.CRUISE_NAME, </v>
      </c>
    </row>
    <row r="756" spans="1:3" x14ac:dyDescent="0.25">
      <c r="A756" s="18" t="s">
        <v>539</v>
      </c>
      <c r="B756" t="s">
        <v>205</v>
      </c>
      <c r="C756" s="18" t="str">
        <f t="shared" si="16"/>
        <v xml:space="preserve">CCD_CRUISE_DELIM_V.CRUISE_NOTES, </v>
      </c>
    </row>
    <row r="757" spans="1:3" x14ac:dyDescent="0.25">
      <c r="A757" s="18" t="s">
        <v>539</v>
      </c>
      <c r="B757" t="s">
        <v>408</v>
      </c>
      <c r="C757" s="18" t="str">
        <f t="shared" si="16"/>
        <v xml:space="preserve">CCD_CRUISE_DELIM_V.CRUISE_DESC, </v>
      </c>
    </row>
    <row r="758" spans="1:3" x14ac:dyDescent="0.25">
      <c r="A758" s="18" t="s">
        <v>539</v>
      </c>
      <c r="B758" t="s">
        <v>409</v>
      </c>
      <c r="C758" s="18" t="str">
        <f t="shared" si="16"/>
        <v xml:space="preserve">CCD_CRUISE_DELIM_V.OBJ_BASED_METRICS, </v>
      </c>
    </row>
    <row r="759" spans="1:3" x14ac:dyDescent="0.25">
      <c r="A759" s="18" t="s">
        <v>539</v>
      </c>
      <c r="B759" t="s">
        <v>117</v>
      </c>
      <c r="C759" s="18" t="str">
        <f t="shared" si="16"/>
        <v xml:space="preserve">CCD_CRUISE_DELIM_V.SCI_CENTER_DIV_ID, </v>
      </c>
    </row>
    <row r="760" spans="1:3" x14ac:dyDescent="0.25">
      <c r="A760" s="18" t="s">
        <v>539</v>
      </c>
      <c r="B760" t="s">
        <v>410</v>
      </c>
      <c r="C760" s="18" t="str">
        <f t="shared" si="16"/>
        <v xml:space="preserve">CCD_CRUISE_DELIM_V.SCI_CENTER_DIV_CODE, </v>
      </c>
    </row>
    <row r="761" spans="1:3" x14ac:dyDescent="0.25">
      <c r="A761" s="18" t="s">
        <v>539</v>
      </c>
      <c r="B761" t="s">
        <v>411</v>
      </c>
      <c r="C761" s="18" t="str">
        <f t="shared" si="16"/>
        <v xml:space="preserve">CCD_CRUISE_DELIM_V.SCI_CENTER_DIV_NAME, </v>
      </c>
    </row>
    <row r="762" spans="1:3" x14ac:dyDescent="0.25">
      <c r="A762" s="18" t="s">
        <v>539</v>
      </c>
      <c r="B762" t="s">
        <v>412</v>
      </c>
      <c r="C762" s="18" t="str">
        <f t="shared" si="16"/>
        <v xml:space="preserve">CCD_CRUISE_DELIM_V.SCI_CENTER_DIV_DESC, </v>
      </c>
    </row>
    <row r="763" spans="1:3" x14ac:dyDescent="0.25">
      <c r="A763" s="18" t="s">
        <v>539</v>
      </c>
      <c r="B763" t="s">
        <v>106</v>
      </c>
      <c r="C763" s="18" t="str">
        <f t="shared" si="16"/>
        <v xml:space="preserve">CCD_CRUISE_DELIM_V.SCI_CENTER_ID, </v>
      </c>
    </row>
    <row r="764" spans="1:3" x14ac:dyDescent="0.25">
      <c r="A764" s="18" t="s">
        <v>539</v>
      </c>
      <c r="B764" t="s">
        <v>206</v>
      </c>
      <c r="C764" s="18" t="str">
        <f t="shared" si="16"/>
        <v xml:space="preserve">CCD_CRUISE_DELIM_V.SCI_CENTER_NAME, </v>
      </c>
    </row>
    <row r="765" spans="1:3" x14ac:dyDescent="0.25">
      <c r="A765" s="18" t="s">
        <v>539</v>
      </c>
      <c r="B765" t="s">
        <v>207</v>
      </c>
      <c r="C765" s="18" t="str">
        <f t="shared" si="16"/>
        <v xml:space="preserve">CCD_CRUISE_DELIM_V.SCI_CENTER_DESC, </v>
      </c>
    </row>
    <row r="766" spans="1:3" x14ac:dyDescent="0.25">
      <c r="A766" s="18" t="s">
        <v>539</v>
      </c>
      <c r="B766" t="s">
        <v>208</v>
      </c>
      <c r="C766" s="18" t="str">
        <f t="shared" si="16"/>
        <v xml:space="preserve">CCD_CRUISE_DELIM_V.STD_SVY_NAME_ID, </v>
      </c>
    </row>
    <row r="767" spans="1:3" x14ac:dyDescent="0.25">
      <c r="A767" s="18" t="s">
        <v>539</v>
      </c>
      <c r="B767" t="s">
        <v>209</v>
      </c>
      <c r="C767" s="18" t="str">
        <f t="shared" si="16"/>
        <v xml:space="preserve">CCD_CRUISE_DELIM_V.STD_SVY_NAME, </v>
      </c>
    </row>
    <row r="768" spans="1:3" x14ac:dyDescent="0.25">
      <c r="A768" s="18" t="s">
        <v>539</v>
      </c>
      <c r="B768" t="s">
        <v>210</v>
      </c>
      <c r="C768" s="18" t="str">
        <f t="shared" si="16"/>
        <v xml:space="preserve">CCD_CRUISE_DELIM_V.STD_SVY_DESC, </v>
      </c>
    </row>
    <row r="769" spans="1:3" x14ac:dyDescent="0.25">
      <c r="A769" s="18" t="s">
        <v>539</v>
      </c>
      <c r="B769" t="s">
        <v>211</v>
      </c>
      <c r="C769" s="18" t="str">
        <f t="shared" si="16"/>
        <v xml:space="preserve">CCD_CRUISE_DELIM_V.SVY_FREQ_ID, </v>
      </c>
    </row>
    <row r="770" spans="1:3" x14ac:dyDescent="0.25">
      <c r="A770" s="18" t="s">
        <v>539</v>
      </c>
      <c r="B770" t="s">
        <v>212</v>
      </c>
      <c r="C770" s="18" t="str">
        <f t="shared" si="16"/>
        <v xml:space="preserve">CCD_CRUISE_DELIM_V.SVY_FREQ_NAME, </v>
      </c>
    </row>
    <row r="771" spans="1:3" x14ac:dyDescent="0.25">
      <c r="A771" s="18" t="s">
        <v>539</v>
      </c>
      <c r="B771" t="s">
        <v>213</v>
      </c>
      <c r="C771" s="18" t="str">
        <f t="shared" si="16"/>
        <v xml:space="preserve">CCD_CRUISE_DELIM_V.SVY_FREQ_DESC, </v>
      </c>
    </row>
    <row r="772" spans="1:3" x14ac:dyDescent="0.25">
      <c r="A772" s="18" t="s">
        <v>539</v>
      </c>
      <c r="B772" t="s">
        <v>214</v>
      </c>
      <c r="C772" s="18" t="str">
        <f t="shared" si="16"/>
        <v xml:space="preserve">CCD_CRUISE_DELIM_V.STD_SVY_NAME_OTH, </v>
      </c>
    </row>
    <row r="773" spans="1:3" x14ac:dyDescent="0.25">
      <c r="A773" s="18" t="s">
        <v>539</v>
      </c>
      <c r="B773" t="s">
        <v>215</v>
      </c>
      <c r="C773" s="18" t="str">
        <f t="shared" si="16"/>
        <v xml:space="preserve">CCD_CRUISE_DELIM_V.STD_SVY_NAME_VAL, </v>
      </c>
    </row>
    <row r="774" spans="1:3" x14ac:dyDescent="0.25">
      <c r="A774" s="18" t="s">
        <v>539</v>
      </c>
      <c r="B774" t="s">
        <v>216</v>
      </c>
      <c r="C774" s="18" t="str">
        <f t="shared" si="16"/>
        <v xml:space="preserve">CCD_CRUISE_DELIM_V.SVY_TYPE_ID, </v>
      </c>
    </row>
    <row r="775" spans="1:3" x14ac:dyDescent="0.25">
      <c r="A775" s="18" t="s">
        <v>539</v>
      </c>
      <c r="B775" t="s">
        <v>217</v>
      </c>
      <c r="C775" s="18" t="str">
        <f t="shared" si="16"/>
        <v xml:space="preserve">CCD_CRUISE_DELIM_V.SVY_TYPE_NAME, </v>
      </c>
    </row>
    <row r="776" spans="1:3" x14ac:dyDescent="0.25">
      <c r="A776" s="18" t="s">
        <v>539</v>
      </c>
      <c r="B776" t="s">
        <v>218</v>
      </c>
      <c r="C776" s="18" t="str">
        <f t="shared" si="16"/>
        <v xml:space="preserve">CCD_CRUISE_DELIM_V.SVY_TYPE_DESC, </v>
      </c>
    </row>
    <row r="777" spans="1:3" x14ac:dyDescent="0.25">
      <c r="A777" s="18" t="s">
        <v>539</v>
      </c>
      <c r="B777" t="s">
        <v>219</v>
      </c>
      <c r="C777" s="18" t="str">
        <f t="shared" si="16"/>
        <v xml:space="preserve">CCD_CRUISE_DELIM_V.CRUISE_URL, </v>
      </c>
    </row>
    <row r="778" spans="1:3" x14ac:dyDescent="0.25">
      <c r="A778" s="18" t="s">
        <v>539</v>
      </c>
      <c r="B778" t="s">
        <v>220</v>
      </c>
      <c r="C778" s="18" t="str">
        <f t="shared" si="16"/>
        <v xml:space="preserve">CCD_CRUISE_DELIM_V.CRUISE_CONT_EMAIL, </v>
      </c>
    </row>
    <row r="779" spans="1:3" x14ac:dyDescent="0.25">
      <c r="A779" s="18" t="s">
        <v>539</v>
      </c>
      <c r="B779" t="s">
        <v>413</v>
      </c>
      <c r="C779" s="18" t="str">
        <f t="shared" si="16"/>
        <v xml:space="preserve">CCD_CRUISE_DELIM_V.PTA_ISS_ID, </v>
      </c>
    </row>
    <row r="780" spans="1:3" x14ac:dyDescent="0.25">
      <c r="A780" s="18" t="s">
        <v>539</v>
      </c>
      <c r="B780" t="s">
        <v>221</v>
      </c>
      <c r="C780" s="18" t="str">
        <f t="shared" si="16"/>
        <v xml:space="preserve">CCD_CRUISE_DELIM_V.NUM_LEGS, </v>
      </c>
    </row>
    <row r="781" spans="1:3" x14ac:dyDescent="0.25">
      <c r="A781" s="18" t="s">
        <v>539</v>
      </c>
      <c r="B781" t="s">
        <v>222</v>
      </c>
      <c r="C781" s="18" t="str">
        <f t="shared" si="16"/>
        <v xml:space="preserve">CCD_CRUISE_DELIM_V.CRUISE_START_DATE, </v>
      </c>
    </row>
    <row r="782" spans="1:3" x14ac:dyDescent="0.25">
      <c r="A782" s="18" t="s">
        <v>539</v>
      </c>
      <c r="B782" t="s">
        <v>223</v>
      </c>
      <c r="C782" s="18" t="str">
        <f t="shared" si="16"/>
        <v xml:space="preserve">CCD_CRUISE_DELIM_V.FORMAT_CRUISE_START_DATE, </v>
      </c>
    </row>
    <row r="783" spans="1:3" x14ac:dyDescent="0.25">
      <c r="A783" s="18" t="s">
        <v>539</v>
      </c>
      <c r="B783" t="s">
        <v>224</v>
      </c>
      <c r="C783" s="18" t="str">
        <f t="shared" si="16"/>
        <v xml:space="preserve">CCD_CRUISE_DELIM_V.CRUISE_END_DATE, </v>
      </c>
    </row>
    <row r="784" spans="1:3" x14ac:dyDescent="0.25">
      <c r="A784" s="18" t="s">
        <v>539</v>
      </c>
      <c r="B784" t="s">
        <v>225</v>
      </c>
      <c r="C784" s="18" t="str">
        <f t="shared" si="16"/>
        <v xml:space="preserve">CCD_CRUISE_DELIM_V.FORMAT_CRUISE_END_DATE, </v>
      </c>
    </row>
    <row r="785" spans="1:3" x14ac:dyDescent="0.25">
      <c r="A785" s="18" t="s">
        <v>539</v>
      </c>
      <c r="B785" t="s">
        <v>226</v>
      </c>
      <c r="C785" s="18" t="str">
        <f t="shared" si="16"/>
        <v xml:space="preserve">CCD_CRUISE_DELIM_V.CRUISE_DAS, </v>
      </c>
    </row>
    <row r="786" spans="1:3" x14ac:dyDescent="0.25">
      <c r="A786" s="18" t="s">
        <v>539</v>
      </c>
      <c r="B786" t="s">
        <v>414</v>
      </c>
      <c r="C786" s="18" t="str">
        <f t="shared" si="16"/>
        <v xml:space="preserve">CCD_CRUISE_DELIM_V.CRUISE_LEN_DAYS, </v>
      </c>
    </row>
    <row r="787" spans="1:3" x14ac:dyDescent="0.25">
      <c r="A787" s="18" t="s">
        <v>539</v>
      </c>
      <c r="B787" t="s">
        <v>227</v>
      </c>
      <c r="C787" s="18" t="str">
        <f t="shared" si="16"/>
        <v xml:space="preserve">CCD_CRUISE_DELIM_V.CRUISE_YEAR, </v>
      </c>
    </row>
    <row r="788" spans="1:3" x14ac:dyDescent="0.25">
      <c r="A788" s="18" t="s">
        <v>539</v>
      </c>
      <c r="B788" t="s">
        <v>228</v>
      </c>
      <c r="C788" s="18" t="str">
        <f t="shared" si="16"/>
        <v xml:space="preserve">CCD_CRUISE_DELIM_V.CRUISE_FISC_YEAR, </v>
      </c>
    </row>
    <row r="789" spans="1:3" x14ac:dyDescent="0.25">
      <c r="A789" s="18" t="s">
        <v>539</v>
      </c>
      <c r="B789" t="s">
        <v>229</v>
      </c>
      <c r="C789" s="18" t="str">
        <f t="shared" si="16"/>
        <v xml:space="preserve">CCD_CRUISE_DELIM_V.LEG_NAME_CD_LIST, </v>
      </c>
    </row>
    <row r="790" spans="1:3" x14ac:dyDescent="0.25">
      <c r="A790" s="18" t="s">
        <v>539</v>
      </c>
      <c r="B790" t="s">
        <v>230</v>
      </c>
      <c r="C790" s="18" t="str">
        <f t="shared" si="16"/>
        <v xml:space="preserve">CCD_CRUISE_DELIM_V.LEG_NAME_SCD_LIST, </v>
      </c>
    </row>
    <row r="791" spans="1:3" x14ac:dyDescent="0.25">
      <c r="A791" s="18" t="s">
        <v>539</v>
      </c>
      <c r="B791" t="s">
        <v>231</v>
      </c>
      <c r="C791" s="18" t="str">
        <f t="shared" si="16"/>
        <v xml:space="preserve">CCD_CRUISE_DELIM_V.LEG_NAME_RC_LIST, </v>
      </c>
    </row>
    <row r="792" spans="1:3" x14ac:dyDescent="0.25">
      <c r="A792" s="18" t="s">
        <v>539</v>
      </c>
      <c r="B792" t="s">
        <v>232</v>
      </c>
      <c r="C792" s="18" t="str">
        <f t="shared" si="16"/>
        <v xml:space="preserve">CCD_CRUISE_DELIM_V.LEG_NAME_BR_LIST, </v>
      </c>
    </row>
    <row r="793" spans="1:3" x14ac:dyDescent="0.25">
      <c r="A793" s="18" t="s">
        <v>539</v>
      </c>
      <c r="B793" t="s">
        <v>233</v>
      </c>
      <c r="C793" s="18" t="str">
        <f t="shared" si="16"/>
        <v xml:space="preserve">CCD_CRUISE_DELIM_V.LEG_NAME_DATES_CD_LIST, </v>
      </c>
    </row>
    <row r="794" spans="1:3" x14ac:dyDescent="0.25">
      <c r="A794" s="18" t="s">
        <v>539</v>
      </c>
      <c r="B794" t="s">
        <v>234</v>
      </c>
      <c r="C794" s="18" t="str">
        <f t="shared" si="16"/>
        <v xml:space="preserve">CCD_CRUISE_DELIM_V.LEG_NAME_DATES_SCD_LIST, </v>
      </c>
    </row>
    <row r="795" spans="1:3" x14ac:dyDescent="0.25">
      <c r="A795" s="18" t="s">
        <v>539</v>
      </c>
      <c r="B795" t="s">
        <v>235</v>
      </c>
      <c r="C795" s="18" t="str">
        <f t="shared" si="16"/>
        <v xml:space="preserve">CCD_CRUISE_DELIM_V.LEG_NAME_DATES_RC_LIST, </v>
      </c>
    </row>
    <row r="796" spans="1:3" x14ac:dyDescent="0.25">
      <c r="A796" s="18" t="s">
        <v>539</v>
      </c>
      <c r="B796" t="s">
        <v>236</v>
      </c>
      <c r="C796" s="18" t="str">
        <f t="shared" si="16"/>
        <v xml:space="preserve">CCD_CRUISE_DELIM_V.LEG_NAME_DATES_BR_LIST, </v>
      </c>
    </row>
    <row r="797" spans="1:3" x14ac:dyDescent="0.25">
      <c r="A797" s="18" t="s">
        <v>539</v>
      </c>
      <c r="B797" t="s">
        <v>495</v>
      </c>
      <c r="C797" s="18" t="str">
        <f t="shared" si="16"/>
        <v xml:space="preserve">CCD_CRUISE_DELIM_V.LEG_VESS_NAME_DATES_CD_LIST, </v>
      </c>
    </row>
    <row r="798" spans="1:3" x14ac:dyDescent="0.25">
      <c r="A798" s="18" t="s">
        <v>539</v>
      </c>
      <c r="B798" t="s">
        <v>496</v>
      </c>
      <c r="C798" s="18" t="str">
        <f t="shared" si="16"/>
        <v xml:space="preserve">CCD_CRUISE_DELIM_V.LEG_VESS_NAME_DATES_SCD_LIST, </v>
      </c>
    </row>
    <row r="799" spans="1:3" x14ac:dyDescent="0.25">
      <c r="A799" s="18" t="s">
        <v>539</v>
      </c>
      <c r="B799" t="s">
        <v>497</v>
      </c>
      <c r="C799" s="18" t="str">
        <f t="shared" si="16"/>
        <v xml:space="preserve">CCD_CRUISE_DELIM_V.LEG_VESS_NAME_DATES_RC_LIST, </v>
      </c>
    </row>
    <row r="800" spans="1:3" x14ac:dyDescent="0.25">
      <c r="A800" s="18" t="s">
        <v>539</v>
      </c>
      <c r="B800" t="s">
        <v>498</v>
      </c>
      <c r="C800" s="18" t="str">
        <f t="shared" si="16"/>
        <v xml:space="preserve">CCD_CRUISE_DELIM_V.LEG_VESS_NAME_DATES_BR_LIST, </v>
      </c>
    </row>
    <row r="801" spans="1:3" x14ac:dyDescent="0.25">
      <c r="A801" s="18" t="s">
        <v>539</v>
      </c>
      <c r="B801" t="s">
        <v>500</v>
      </c>
      <c r="C801" s="18" t="str">
        <f t="shared" si="16"/>
        <v xml:space="preserve">CCD_CRUISE_DELIM_V.NUM_SPP_ESA, </v>
      </c>
    </row>
    <row r="802" spans="1:3" x14ac:dyDescent="0.25">
      <c r="A802" s="18" t="s">
        <v>539</v>
      </c>
      <c r="B802" t="s">
        <v>501</v>
      </c>
      <c r="C802" s="18" t="str">
        <f t="shared" si="16"/>
        <v xml:space="preserve">CCD_CRUISE_DELIM_V.SPP_ESA_NAME_CD_LIST, </v>
      </c>
    </row>
    <row r="803" spans="1:3" x14ac:dyDescent="0.25">
      <c r="A803" s="18" t="s">
        <v>539</v>
      </c>
      <c r="B803" t="s">
        <v>502</v>
      </c>
      <c r="C803" s="18" t="str">
        <f t="shared" si="16"/>
        <v xml:space="preserve">CCD_CRUISE_DELIM_V.SPP_ESA_NAME_SCD_LIST, </v>
      </c>
    </row>
    <row r="804" spans="1:3" x14ac:dyDescent="0.25">
      <c r="A804" s="18" t="s">
        <v>539</v>
      </c>
      <c r="B804" t="s">
        <v>503</v>
      </c>
      <c r="C804" s="18" t="str">
        <f t="shared" si="16"/>
        <v xml:space="preserve">CCD_CRUISE_DELIM_V.SPP_ESA_NAME_RC_LIST, </v>
      </c>
    </row>
    <row r="805" spans="1:3" x14ac:dyDescent="0.25">
      <c r="A805" s="18" t="s">
        <v>539</v>
      </c>
      <c r="B805" t="s">
        <v>504</v>
      </c>
      <c r="C805" s="18" t="str">
        <f t="shared" si="16"/>
        <v xml:space="preserve">CCD_CRUISE_DELIM_V.SPP_ESA_NAME_BR_LIST, </v>
      </c>
    </row>
    <row r="806" spans="1:3" x14ac:dyDescent="0.25">
      <c r="A806" s="18" t="s">
        <v>539</v>
      </c>
      <c r="B806" t="s">
        <v>505</v>
      </c>
      <c r="C806" s="18" t="str">
        <f t="shared" si="16"/>
        <v xml:space="preserve">CCD_CRUISE_DELIM_V.NUM_SPP_FSSI, </v>
      </c>
    </row>
    <row r="807" spans="1:3" x14ac:dyDescent="0.25">
      <c r="A807" s="18" t="s">
        <v>539</v>
      </c>
      <c r="B807" t="s">
        <v>506</v>
      </c>
      <c r="C807" s="18" t="str">
        <f t="shared" si="16"/>
        <v xml:space="preserve">CCD_CRUISE_DELIM_V.SPP_FSSI_NAME_CD_LIST, </v>
      </c>
    </row>
    <row r="808" spans="1:3" x14ac:dyDescent="0.25">
      <c r="A808" s="18" t="s">
        <v>539</v>
      </c>
      <c r="B808" t="s">
        <v>507</v>
      </c>
      <c r="C808" s="18" t="str">
        <f t="shared" si="16"/>
        <v xml:space="preserve">CCD_CRUISE_DELIM_V.SPP_FSSI_NAME_SCD_LIST, </v>
      </c>
    </row>
    <row r="809" spans="1:3" x14ac:dyDescent="0.25">
      <c r="A809" s="18" t="s">
        <v>539</v>
      </c>
      <c r="B809" t="s">
        <v>508</v>
      </c>
      <c r="C809" s="18" t="str">
        <f t="shared" si="16"/>
        <v xml:space="preserve">CCD_CRUISE_DELIM_V.SPP_FSSI_NAME_RC_LIST, </v>
      </c>
    </row>
    <row r="810" spans="1:3" x14ac:dyDescent="0.25">
      <c r="A810" s="18" t="s">
        <v>539</v>
      </c>
      <c r="B810" t="s">
        <v>509</v>
      </c>
      <c r="C810" s="18" t="str">
        <f t="shared" si="16"/>
        <v xml:space="preserve">CCD_CRUISE_DELIM_V.SPP_FSSI_NAME_BR_LIST, </v>
      </c>
    </row>
    <row r="811" spans="1:3" x14ac:dyDescent="0.25">
      <c r="A811" s="18" t="s">
        <v>539</v>
      </c>
      <c r="B811" t="s">
        <v>510</v>
      </c>
      <c r="C811" s="18" t="str">
        <f t="shared" si="16"/>
        <v xml:space="preserve">CCD_CRUISE_DELIM_V.NUM_SPP_MMPA, </v>
      </c>
    </row>
    <row r="812" spans="1:3" x14ac:dyDescent="0.25">
      <c r="A812" s="18" t="s">
        <v>539</v>
      </c>
      <c r="B812" t="s">
        <v>511</v>
      </c>
      <c r="C812" s="18" t="str">
        <f t="shared" si="16"/>
        <v xml:space="preserve">CCD_CRUISE_DELIM_V.SPP_MMPA_NAME_CD_LIST, </v>
      </c>
    </row>
    <row r="813" spans="1:3" x14ac:dyDescent="0.25">
      <c r="A813" s="18" t="s">
        <v>539</v>
      </c>
      <c r="B813" t="s">
        <v>512</v>
      </c>
      <c r="C813" s="18" t="str">
        <f t="shared" si="16"/>
        <v xml:space="preserve">CCD_CRUISE_DELIM_V.SPP_MMPA_NAME_SCD_LIST, </v>
      </c>
    </row>
    <row r="814" spans="1:3" x14ac:dyDescent="0.25">
      <c r="A814" s="18" t="s">
        <v>539</v>
      </c>
      <c r="B814" t="s">
        <v>513</v>
      </c>
      <c r="C814" s="18" t="str">
        <f t="shared" si="16"/>
        <v xml:space="preserve">CCD_CRUISE_DELIM_V.SPP_MMPA_NAME_RC_LIST, </v>
      </c>
    </row>
    <row r="815" spans="1:3" x14ac:dyDescent="0.25">
      <c r="A815" s="18" t="s">
        <v>539</v>
      </c>
      <c r="B815" t="s">
        <v>514</v>
      </c>
      <c r="C815" s="18" t="str">
        <f t="shared" si="16"/>
        <v xml:space="preserve">CCD_CRUISE_DELIM_V.SPP_MMPA_NAME_BR_LIST, </v>
      </c>
    </row>
    <row r="816" spans="1:3" x14ac:dyDescent="0.25">
      <c r="A816" s="18" t="s">
        <v>539</v>
      </c>
      <c r="B816" t="s">
        <v>515</v>
      </c>
      <c r="C816" s="18" t="str">
        <f t="shared" si="16"/>
        <v xml:space="preserve">CCD_CRUISE_DELIM_V.NUM_PRIM_SVY_CATS, </v>
      </c>
    </row>
    <row r="817" spans="1:3" x14ac:dyDescent="0.25">
      <c r="A817" s="18" t="s">
        <v>539</v>
      </c>
      <c r="B817" t="s">
        <v>516</v>
      </c>
      <c r="C817" s="18" t="str">
        <f t="shared" si="16"/>
        <v xml:space="preserve">CCD_CRUISE_DELIM_V.PRIM_SVY_CAT_NAME_CD_LIST, </v>
      </c>
    </row>
    <row r="818" spans="1:3" x14ac:dyDescent="0.25">
      <c r="A818" s="18" t="s">
        <v>539</v>
      </c>
      <c r="B818" t="s">
        <v>517</v>
      </c>
      <c r="C818" s="18" t="str">
        <f t="shared" ref="C818:C839" si="17">CONCATENATE(A818, ".", B818, ", ")</f>
        <v xml:space="preserve">CCD_CRUISE_DELIM_V.PRIM_SVY_CAT_NAME_SCD_LIST, </v>
      </c>
    </row>
    <row r="819" spans="1:3" x14ac:dyDescent="0.25">
      <c r="A819" s="18" t="s">
        <v>539</v>
      </c>
      <c r="B819" t="s">
        <v>518</v>
      </c>
      <c r="C819" s="18" t="str">
        <f t="shared" si="17"/>
        <v xml:space="preserve">CCD_CRUISE_DELIM_V.PRIM_SVY_CAT_NAME_RC_LIST, </v>
      </c>
    </row>
    <row r="820" spans="1:3" x14ac:dyDescent="0.25">
      <c r="A820" s="18" t="s">
        <v>539</v>
      </c>
      <c r="B820" t="s">
        <v>519</v>
      </c>
      <c r="C820" s="18" t="str">
        <f t="shared" si="17"/>
        <v xml:space="preserve">CCD_CRUISE_DELIM_V.PRIM_SVY_CAT_NAME_BR_LIST, </v>
      </c>
    </row>
    <row r="821" spans="1:3" x14ac:dyDescent="0.25">
      <c r="A821" s="18" t="s">
        <v>539</v>
      </c>
      <c r="B821" t="s">
        <v>520</v>
      </c>
      <c r="C821" s="18" t="str">
        <f t="shared" si="17"/>
        <v xml:space="preserve">CCD_CRUISE_DELIM_V.NUM_SEC_SVY_CATS, </v>
      </c>
    </row>
    <row r="822" spans="1:3" x14ac:dyDescent="0.25">
      <c r="A822" s="18" t="s">
        <v>539</v>
      </c>
      <c r="B822" t="s">
        <v>521</v>
      </c>
      <c r="C822" s="18" t="str">
        <f t="shared" si="17"/>
        <v xml:space="preserve">CCD_CRUISE_DELIM_V.SEC_SVY_CAT_NAME_CD_LIST, </v>
      </c>
    </row>
    <row r="823" spans="1:3" x14ac:dyDescent="0.25">
      <c r="A823" s="18" t="s">
        <v>539</v>
      </c>
      <c r="B823" t="s">
        <v>522</v>
      </c>
      <c r="C823" s="18" t="str">
        <f t="shared" si="17"/>
        <v xml:space="preserve">CCD_CRUISE_DELIM_V.SEC_SVY_CAT_NAME_SCD_LIST, </v>
      </c>
    </row>
    <row r="824" spans="1:3" x14ac:dyDescent="0.25">
      <c r="A824" s="18" t="s">
        <v>539</v>
      </c>
      <c r="B824" t="s">
        <v>523</v>
      </c>
      <c r="C824" s="18" t="str">
        <f t="shared" si="17"/>
        <v xml:space="preserve">CCD_CRUISE_DELIM_V.SEC_SVY_CAT_NAME_RC_LIST, </v>
      </c>
    </row>
    <row r="825" spans="1:3" x14ac:dyDescent="0.25">
      <c r="A825" s="18" t="s">
        <v>539</v>
      </c>
      <c r="B825" t="s">
        <v>524</v>
      </c>
      <c r="C825" s="18" t="str">
        <f t="shared" si="17"/>
        <v xml:space="preserve">CCD_CRUISE_DELIM_V.SEC_SVY_CAT_NAME_BR_LIST, </v>
      </c>
    </row>
    <row r="826" spans="1:3" x14ac:dyDescent="0.25">
      <c r="A826" s="18" t="s">
        <v>539</v>
      </c>
      <c r="B826" t="s">
        <v>525</v>
      </c>
      <c r="C826" s="18" t="str">
        <f t="shared" si="17"/>
        <v xml:space="preserve">CCD_CRUISE_DELIM_V.NUM_EXP_SPP, </v>
      </c>
    </row>
    <row r="827" spans="1:3" x14ac:dyDescent="0.25">
      <c r="A827" s="18" t="s">
        <v>539</v>
      </c>
      <c r="B827" t="s">
        <v>526</v>
      </c>
      <c r="C827" s="18" t="str">
        <f t="shared" si="17"/>
        <v xml:space="preserve">CCD_CRUISE_DELIM_V.EXP_SPP_NAME_CD_LIST, </v>
      </c>
    </row>
    <row r="828" spans="1:3" x14ac:dyDescent="0.25">
      <c r="A828" s="18" t="s">
        <v>539</v>
      </c>
      <c r="B828" t="s">
        <v>527</v>
      </c>
      <c r="C828" s="18" t="str">
        <f t="shared" si="17"/>
        <v xml:space="preserve">CCD_CRUISE_DELIM_V.EXP_SPP_NAME_SCD_LIST, </v>
      </c>
    </row>
    <row r="829" spans="1:3" x14ac:dyDescent="0.25">
      <c r="A829" s="18" t="s">
        <v>539</v>
      </c>
      <c r="B829" t="s">
        <v>528</v>
      </c>
      <c r="C829" s="18" t="str">
        <f t="shared" si="17"/>
        <v xml:space="preserve">CCD_CRUISE_DELIM_V.EXP_SPP_NAME_RC_LIST, </v>
      </c>
    </row>
    <row r="830" spans="1:3" x14ac:dyDescent="0.25">
      <c r="A830" s="18" t="s">
        <v>539</v>
      </c>
      <c r="B830" t="s">
        <v>529</v>
      </c>
      <c r="C830" s="18" t="str">
        <f t="shared" si="17"/>
        <v xml:space="preserve">CCD_CRUISE_DELIM_V.EXP_SPP_NAME_BR_LIST, </v>
      </c>
    </row>
    <row r="831" spans="1:3" x14ac:dyDescent="0.25">
      <c r="A831" s="18" t="s">
        <v>539</v>
      </c>
      <c r="B831" t="s">
        <v>530</v>
      </c>
      <c r="C831" s="18" t="str">
        <f t="shared" si="17"/>
        <v xml:space="preserve">CCD_CRUISE_DELIM_V.NUM_SPP_OTH, </v>
      </c>
    </row>
    <row r="832" spans="1:3" x14ac:dyDescent="0.25">
      <c r="A832" s="18" t="s">
        <v>539</v>
      </c>
      <c r="B832" t="s">
        <v>531</v>
      </c>
      <c r="C832" s="18" t="str">
        <f t="shared" si="17"/>
        <v xml:space="preserve">CCD_CRUISE_DELIM_V.OTH_SPP_CNAME_CD_LIST, </v>
      </c>
    </row>
    <row r="833" spans="1:3" x14ac:dyDescent="0.25">
      <c r="A833" s="18" t="s">
        <v>539</v>
      </c>
      <c r="B833" t="s">
        <v>532</v>
      </c>
      <c r="C833" s="18" t="str">
        <f t="shared" si="17"/>
        <v xml:space="preserve">CCD_CRUISE_DELIM_V.OTH_SPP_CNAME_SCD_LIST, </v>
      </c>
    </row>
    <row r="834" spans="1:3" x14ac:dyDescent="0.25">
      <c r="A834" s="18" t="s">
        <v>539</v>
      </c>
      <c r="B834" t="s">
        <v>533</v>
      </c>
      <c r="C834" s="18" t="str">
        <f t="shared" si="17"/>
        <v xml:space="preserve">CCD_CRUISE_DELIM_V.OTH_SPP_CNAME_RC_LIST, </v>
      </c>
    </row>
    <row r="835" spans="1:3" x14ac:dyDescent="0.25">
      <c r="A835" s="18" t="s">
        <v>539</v>
      </c>
      <c r="B835" t="s">
        <v>534</v>
      </c>
      <c r="C835" s="18" t="str">
        <f t="shared" si="17"/>
        <v xml:space="preserve">CCD_CRUISE_DELIM_V.OTH_SPP_CNAME_BR_LIST, </v>
      </c>
    </row>
    <row r="836" spans="1:3" x14ac:dyDescent="0.25">
      <c r="A836" s="18" t="s">
        <v>539</v>
      </c>
      <c r="B836" t="s">
        <v>535</v>
      </c>
      <c r="C836" s="18" t="str">
        <f t="shared" si="17"/>
        <v xml:space="preserve">CCD_CRUISE_DELIM_V.OTH_SPP_SNAME_CD_LIST, </v>
      </c>
    </row>
    <row r="837" spans="1:3" x14ac:dyDescent="0.25">
      <c r="A837" s="18" t="s">
        <v>539</v>
      </c>
      <c r="B837" t="s">
        <v>536</v>
      </c>
      <c r="C837" s="18" t="str">
        <f t="shared" si="17"/>
        <v xml:space="preserve">CCD_CRUISE_DELIM_V.OTH_SPP_SNAME_SCD_LIST, </v>
      </c>
    </row>
    <row r="838" spans="1:3" x14ac:dyDescent="0.25">
      <c r="A838" s="18" t="s">
        <v>539</v>
      </c>
      <c r="B838" t="s">
        <v>537</v>
      </c>
      <c r="C838" s="18" t="str">
        <f t="shared" si="17"/>
        <v xml:space="preserve">CCD_CRUISE_DELIM_V.OTH_SPP_SNAME_RC_LIST, </v>
      </c>
    </row>
    <row r="839" spans="1:3" x14ac:dyDescent="0.25">
      <c r="A839" s="18" t="s">
        <v>539</v>
      </c>
      <c r="B839" t="s">
        <v>538</v>
      </c>
      <c r="C839" s="18" t="str">
        <f t="shared" si="17"/>
        <v xml:space="preserve">CCD_CRUISE_DELIM_V.OTH_SPP_SNAME_BR_LIST, </v>
      </c>
    </row>
    <row r="848" spans="1:3" x14ac:dyDescent="0.25">
      <c r="A848" t="s">
        <v>553</v>
      </c>
      <c r="B848" t="s">
        <v>203</v>
      </c>
      <c r="C848" s="18" t="str">
        <f t="shared" ref="C848:C911" si="18">CONCATENATE(A848, ".", B848, ", ")</f>
        <v xml:space="preserve">CCD_CRUISE_SUMM_V.CRUISE_ID, </v>
      </c>
    </row>
    <row r="849" spans="1:3" x14ac:dyDescent="0.25">
      <c r="A849" s="18" t="s">
        <v>553</v>
      </c>
      <c r="B849" t="s">
        <v>204</v>
      </c>
      <c r="C849" s="18" t="str">
        <f t="shared" si="18"/>
        <v xml:space="preserve">CCD_CRUISE_SUMM_V.CRUISE_NAME, </v>
      </c>
    </row>
    <row r="850" spans="1:3" x14ac:dyDescent="0.25">
      <c r="A850" s="18" t="s">
        <v>553</v>
      </c>
      <c r="B850" t="s">
        <v>205</v>
      </c>
      <c r="C850" s="18" t="str">
        <f t="shared" si="18"/>
        <v xml:space="preserve">CCD_CRUISE_SUMM_V.CRUISE_NOTES, </v>
      </c>
    </row>
    <row r="851" spans="1:3" x14ac:dyDescent="0.25">
      <c r="A851" s="18" t="s">
        <v>553</v>
      </c>
      <c r="B851" t="s">
        <v>408</v>
      </c>
      <c r="C851" s="18" t="str">
        <f t="shared" si="18"/>
        <v xml:space="preserve">CCD_CRUISE_SUMM_V.CRUISE_DESC, </v>
      </c>
    </row>
    <row r="852" spans="1:3" x14ac:dyDescent="0.25">
      <c r="A852" s="18" t="s">
        <v>553</v>
      </c>
      <c r="B852" t="s">
        <v>409</v>
      </c>
      <c r="C852" s="18" t="str">
        <f t="shared" si="18"/>
        <v xml:space="preserve">CCD_CRUISE_SUMM_V.OBJ_BASED_METRICS, </v>
      </c>
    </row>
    <row r="853" spans="1:3" x14ac:dyDescent="0.25">
      <c r="A853" s="18" t="s">
        <v>553</v>
      </c>
      <c r="B853" t="s">
        <v>117</v>
      </c>
      <c r="C853" s="18" t="str">
        <f t="shared" si="18"/>
        <v xml:space="preserve">CCD_CRUISE_SUMM_V.SCI_CENTER_DIV_ID, </v>
      </c>
    </row>
    <row r="854" spans="1:3" x14ac:dyDescent="0.25">
      <c r="A854" s="18" t="s">
        <v>553</v>
      </c>
      <c r="B854" t="s">
        <v>410</v>
      </c>
      <c r="C854" s="18" t="str">
        <f t="shared" si="18"/>
        <v xml:space="preserve">CCD_CRUISE_SUMM_V.SCI_CENTER_DIV_CODE, </v>
      </c>
    </row>
    <row r="855" spans="1:3" x14ac:dyDescent="0.25">
      <c r="A855" s="18" t="s">
        <v>553</v>
      </c>
      <c r="B855" t="s">
        <v>411</v>
      </c>
      <c r="C855" s="18" t="str">
        <f t="shared" si="18"/>
        <v xml:space="preserve">CCD_CRUISE_SUMM_V.SCI_CENTER_DIV_NAME, </v>
      </c>
    </row>
    <row r="856" spans="1:3" x14ac:dyDescent="0.25">
      <c r="A856" s="18" t="s">
        <v>553</v>
      </c>
      <c r="B856" t="s">
        <v>412</v>
      </c>
      <c r="C856" s="18" t="str">
        <f t="shared" si="18"/>
        <v xml:space="preserve">CCD_CRUISE_SUMM_V.SCI_CENTER_DIV_DESC, </v>
      </c>
    </row>
    <row r="857" spans="1:3" x14ac:dyDescent="0.25">
      <c r="A857" s="18" t="s">
        <v>553</v>
      </c>
      <c r="B857" t="s">
        <v>106</v>
      </c>
      <c r="C857" s="18" t="str">
        <f t="shared" si="18"/>
        <v xml:space="preserve">CCD_CRUISE_SUMM_V.SCI_CENTER_ID, </v>
      </c>
    </row>
    <row r="858" spans="1:3" x14ac:dyDescent="0.25">
      <c r="A858" s="18" t="s">
        <v>553</v>
      </c>
      <c r="B858" t="s">
        <v>206</v>
      </c>
      <c r="C858" s="18" t="str">
        <f t="shared" si="18"/>
        <v xml:space="preserve">CCD_CRUISE_SUMM_V.SCI_CENTER_NAME, </v>
      </c>
    </row>
    <row r="859" spans="1:3" x14ac:dyDescent="0.25">
      <c r="A859" s="18" t="s">
        <v>553</v>
      </c>
      <c r="B859" t="s">
        <v>207</v>
      </c>
      <c r="C859" s="18" t="str">
        <f t="shared" si="18"/>
        <v xml:space="preserve">CCD_CRUISE_SUMM_V.SCI_CENTER_DESC, </v>
      </c>
    </row>
    <row r="860" spans="1:3" x14ac:dyDescent="0.25">
      <c r="A860" s="18" t="s">
        <v>553</v>
      </c>
      <c r="B860" t="s">
        <v>208</v>
      </c>
      <c r="C860" s="18" t="str">
        <f t="shared" si="18"/>
        <v xml:space="preserve">CCD_CRUISE_SUMM_V.STD_SVY_NAME_ID, </v>
      </c>
    </row>
    <row r="861" spans="1:3" x14ac:dyDescent="0.25">
      <c r="A861" s="18" t="s">
        <v>553</v>
      </c>
      <c r="B861" t="s">
        <v>209</v>
      </c>
      <c r="C861" s="18" t="str">
        <f t="shared" si="18"/>
        <v xml:space="preserve">CCD_CRUISE_SUMM_V.STD_SVY_NAME, </v>
      </c>
    </row>
    <row r="862" spans="1:3" x14ac:dyDescent="0.25">
      <c r="A862" s="18" t="s">
        <v>553</v>
      </c>
      <c r="B862" t="s">
        <v>210</v>
      </c>
      <c r="C862" s="18" t="str">
        <f t="shared" si="18"/>
        <v xml:space="preserve">CCD_CRUISE_SUMM_V.STD_SVY_DESC, </v>
      </c>
    </row>
    <row r="863" spans="1:3" x14ac:dyDescent="0.25">
      <c r="A863" s="18" t="s">
        <v>553</v>
      </c>
      <c r="B863" t="s">
        <v>211</v>
      </c>
      <c r="C863" s="18" t="str">
        <f t="shared" si="18"/>
        <v xml:space="preserve">CCD_CRUISE_SUMM_V.SVY_FREQ_ID, </v>
      </c>
    </row>
    <row r="864" spans="1:3" x14ac:dyDescent="0.25">
      <c r="A864" s="18" t="s">
        <v>553</v>
      </c>
      <c r="B864" t="s">
        <v>212</v>
      </c>
      <c r="C864" s="18" t="str">
        <f t="shared" si="18"/>
        <v xml:space="preserve">CCD_CRUISE_SUMM_V.SVY_FREQ_NAME, </v>
      </c>
    </row>
    <row r="865" spans="1:3" x14ac:dyDescent="0.25">
      <c r="A865" s="18" t="s">
        <v>553</v>
      </c>
      <c r="B865" t="s">
        <v>213</v>
      </c>
      <c r="C865" s="18" t="str">
        <f t="shared" si="18"/>
        <v xml:space="preserve">CCD_CRUISE_SUMM_V.SVY_FREQ_DESC, </v>
      </c>
    </row>
    <row r="866" spans="1:3" x14ac:dyDescent="0.25">
      <c r="A866" s="18" t="s">
        <v>553</v>
      </c>
      <c r="B866" t="s">
        <v>214</v>
      </c>
      <c r="C866" s="18" t="str">
        <f t="shared" si="18"/>
        <v xml:space="preserve">CCD_CRUISE_SUMM_V.STD_SVY_NAME_OTH, </v>
      </c>
    </row>
    <row r="867" spans="1:3" x14ac:dyDescent="0.25">
      <c r="A867" s="18" t="s">
        <v>553</v>
      </c>
      <c r="B867" t="s">
        <v>215</v>
      </c>
      <c r="C867" s="18" t="str">
        <f t="shared" si="18"/>
        <v xml:space="preserve">CCD_CRUISE_SUMM_V.STD_SVY_NAME_VAL, </v>
      </c>
    </row>
    <row r="868" spans="1:3" x14ac:dyDescent="0.25">
      <c r="A868" s="18" t="s">
        <v>553</v>
      </c>
      <c r="B868" t="s">
        <v>216</v>
      </c>
      <c r="C868" s="18" t="str">
        <f t="shared" si="18"/>
        <v xml:space="preserve">CCD_CRUISE_SUMM_V.SVY_TYPE_ID, </v>
      </c>
    </row>
    <row r="869" spans="1:3" x14ac:dyDescent="0.25">
      <c r="A869" s="18" t="s">
        <v>553</v>
      </c>
      <c r="B869" t="s">
        <v>217</v>
      </c>
      <c r="C869" s="18" t="str">
        <f t="shared" si="18"/>
        <v xml:space="preserve">CCD_CRUISE_SUMM_V.SVY_TYPE_NAME, </v>
      </c>
    </row>
    <row r="870" spans="1:3" x14ac:dyDescent="0.25">
      <c r="A870" s="18" t="s">
        <v>553</v>
      </c>
      <c r="B870" t="s">
        <v>218</v>
      </c>
      <c r="C870" s="18" t="str">
        <f t="shared" si="18"/>
        <v xml:space="preserve">CCD_CRUISE_SUMM_V.SVY_TYPE_DESC, </v>
      </c>
    </row>
    <row r="871" spans="1:3" x14ac:dyDescent="0.25">
      <c r="A871" s="18" t="s">
        <v>553</v>
      </c>
      <c r="B871" t="s">
        <v>219</v>
      </c>
      <c r="C871" s="18" t="str">
        <f t="shared" si="18"/>
        <v xml:space="preserve">CCD_CRUISE_SUMM_V.CRUISE_URL, </v>
      </c>
    </row>
    <row r="872" spans="1:3" x14ac:dyDescent="0.25">
      <c r="A872" s="18" t="s">
        <v>553</v>
      </c>
      <c r="B872" t="s">
        <v>220</v>
      </c>
      <c r="C872" s="18" t="str">
        <f t="shared" si="18"/>
        <v xml:space="preserve">CCD_CRUISE_SUMM_V.CRUISE_CONT_EMAIL, </v>
      </c>
    </row>
    <row r="873" spans="1:3" x14ac:dyDescent="0.25">
      <c r="A873" s="18" t="s">
        <v>553</v>
      </c>
      <c r="B873" t="s">
        <v>413</v>
      </c>
      <c r="C873" s="18" t="str">
        <f t="shared" si="18"/>
        <v xml:space="preserve">CCD_CRUISE_SUMM_V.PTA_ISS_ID, </v>
      </c>
    </row>
    <row r="874" spans="1:3" x14ac:dyDescent="0.25">
      <c r="A874" s="18" t="s">
        <v>553</v>
      </c>
      <c r="B874" t="s">
        <v>221</v>
      </c>
      <c r="C874" s="18" t="str">
        <f t="shared" si="18"/>
        <v xml:space="preserve">CCD_CRUISE_SUMM_V.NUM_LEGS, </v>
      </c>
    </row>
    <row r="875" spans="1:3" x14ac:dyDescent="0.25">
      <c r="A875" s="18" t="s">
        <v>553</v>
      </c>
      <c r="B875" t="s">
        <v>222</v>
      </c>
      <c r="C875" s="18" t="str">
        <f t="shared" si="18"/>
        <v xml:space="preserve">CCD_CRUISE_SUMM_V.CRUISE_START_DATE, </v>
      </c>
    </row>
    <row r="876" spans="1:3" x14ac:dyDescent="0.25">
      <c r="A876" s="18" t="s">
        <v>553</v>
      </c>
      <c r="B876" t="s">
        <v>223</v>
      </c>
      <c r="C876" s="18" t="str">
        <f t="shared" si="18"/>
        <v xml:space="preserve">CCD_CRUISE_SUMM_V.FORMAT_CRUISE_START_DATE, </v>
      </c>
    </row>
    <row r="877" spans="1:3" x14ac:dyDescent="0.25">
      <c r="A877" s="18" t="s">
        <v>553</v>
      </c>
      <c r="B877" t="s">
        <v>224</v>
      </c>
      <c r="C877" s="18" t="str">
        <f t="shared" si="18"/>
        <v xml:space="preserve">CCD_CRUISE_SUMM_V.CRUISE_END_DATE, </v>
      </c>
    </row>
    <row r="878" spans="1:3" x14ac:dyDescent="0.25">
      <c r="A878" s="18" t="s">
        <v>553</v>
      </c>
      <c r="B878" t="s">
        <v>225</v>
      </c>
      <c r="C878" s="18" t="str">
        <f t="shared" si="18"/>
        <v xml:space="preserve">CCD_CRUISE_SUMM_V.FORMAT_CRUISE_END_DATE, </v>
      </c>
    </row>
    <row r="879" spans="1:3" x14ac:dyDescent="0.25">
      <c r="A879" s="18" t="s">
        <v>553</v>
      </c>
      <c r="B879" t="s">
        <v>226</v>
      </c>
      <c r="C879" s="18" t="str">
        <f t="shared" si="18"/>
        <v xml:space="preserve">CCD_CRUISE_SUMM_V.CRUISE_DAS, </v>
      </c>
    </row>
    <row r="880" spans="1:3" x14ac:dyDescent="0.25">
      <c r="A880" s="18" t="s">
        <v>553</v>
      </c>
      <c r="B880" t="s">
        <v>414</v>
      </c>
      <c r="C880" s="18" t="str">
        <f t="shared" si="18"/>
        <v xml:space="preserve">CCD_CRUISE_SUMM_V.CRUISE_LEN_DAYS, </v>
      </c>
    </row>
    <row r="881" spans="1:3" x14ac:dyDescent="0.25">
      <c r="A881" s="18" t="s">
        <v>553</v>
      </c>
      <c r="B881" t="s">
        <v>227</v>
      </c>
      <c r="C881" s="18" t="str">
        <f t="shared" si="18"/>
        <v xml:space="preserve">CCD_CRUISE_SUMM_V.CRUISE_YEAR, </v>
      </c>
    </row>
    <row r="882" spans="1:3" x14ac:dyDescent="0.25">
      <c r="A882" s="18" t="s">
        <v>553</v>
      </c>
      <c r="B882" t="s">
        <v>228</v>
      </c>
      <c r="C882" s="18" t="str">
        <f t="shared" si="18"/>
        <v xml:space="preserve">CCD_CRUISE_SUMM_V.CRUISE_FISC_YEAR, </v>
      </c>
    </row>
    <row r="883" spans="1:3" x14ac:dyDescent="0.25">
      <c r="A883" s="18" t="s">
        <v>553</v>
      </c>
      <c r="B883" t="s">
        <v>229</v>
      </c>
      <c r="C883" s="18" t="str">
        <f t="shared" si="18"/>
        <v xml:space="preserve">CCD_CRUISE_SUMM_V.LEG_NAME_CD_LIST, </v>
      </c>
    </row>
    <row r="884" spans="1:3" x14ac:dyDescent="0.25">
      <c r="A884" s="18" t="s">
        <v>553</v>
      </c>
      <c r="B884" t="s">
        <v>230</v>
      </c>
      <c r="C884" s="18" t="str">
        <f t="shared" si="18"/>
        <v xml:space="preserve">CCD_CRUISE_SUMM_V.LEG_NAME_SCD_LIST, </v>
      </c>
    </row>
    <row r="885" spans="1:3" x14ac:dyDescent="0.25">
      <c r="A885" s="18" t="s">
        <v>553</v>
      </c>
      <c r="B885" t="s">
        <v>231</v>
      </c>
      <c r="C885" s="18" t="str">
        <f t="shared" si="18"/>
        <v xml:space="preserve">CCD_CRUISE_SUMM_V.LEG_NAME_RC_LIST, </v>
      </c>
    </row>
    <row r="886" spans="1:3" x14ac:dyDescent="0.25">
      <c r="A886" s="18" t="s">
        <v>553</v>
      </c>
      <c r="B886" t="s">
        <v>232</v>
      </c>
      <c r="C886" s="18" t="str">
        <f t="shared" si="18"/>
        <v xml:space="preserve">CCD_CRUISE_SUMM_V.LEG_NAME_BR_LIST, </v>
      </c>
    </row>
    <row r="887" spans="1:3" x14ac:dyDescent="0.25">
      <c r="A887" s="18" t="s">
        <v>553</v>
      </c>
      <c r="B887" t="s">
        <v>233</v>
      </c>
      <c r="C887" s="18" t="str">
        <f t="shared" si="18"/>
        <v xml:space="preserve">CCD_CRUISE_SUMM_V.LEG_NAME_DATES_CD_LIST, </v>
      </c>
    </row>
    <row r="888" spans="1:3" x14ac:dyDescent="0.25">
      <c r="A888" s="18" t="s">
        <v>553</v>
      </c>
      <c r="B888" t="s">
        <v>234</v>
      </c>
      <c r="C888" s="18" t="str">
        <f t="shared" si="18"/>
        <v xml:space="preserve">CCD_CRUISE_SUMM_V.LEG_NAME_DATES_SCD_LIST, </v>
      </c>
    </row>
    <row r="889" spans="1:3" x14ac:dyDescent="0.25">
      <c r="A889" s="18" t="s">
        <v>553</v>
      </c>
      <c r="B889" t="s">
        <v>235</v>
      </c>
      <c r="C889" s="18" t="str">
        <f t="shared" si="18"/>
        <v xml:space="preserve">CCD_CRUISE_SUMM_V.LEG_NAME_DATES_RC_LIST, </v>
      </c>
    </row>
    <row r="890" spans="1:3" x14ac:dyDescent="0.25">
      <c r="A890" s="18" t="s">
        <v>553</v>
      </c>
      <c r="B890" t="s">
        <v>236</v>
      </c>
      <c r="C890" s="18" t="str">
        <f t="shared" si="18"/>
        <v xml:space="preserve">CCD_CRUISE_SUMM_V.LEG_NAME_DATES_BR_LIST, </v>
      </c>
    </row>
    <row r="891" spans="1:3" x14ac:dyDescent="0.25">
      <c r="A891" s="18" t="s">
        <v>553</v>
      </c>
      <c r="B891" t="s">
        <v>495</v>
      </c>
      <c r="C891" s="18" t="str">
        <f t="shared" si="18"/>
        <v xml:space="preserve">CCD_CRUISE_SUMM_V.LEG_VESS_NAME_DATES_CD_LIST, </v>
      </c>
    </row>
    <row r="892" spans="1:3" x14ac:dyDescent="0.25">
      <c r="A892" s="18" t="s">
        <v>553</v>
      </c>
      <c r="B892" t="s">
        <v>496</v>
      </c>
      <c r="C892" s="18" t="str">
        <f t="shared" si="18"/>
        <v xml:space="preserve">CCD_CRUISE_SUMM_V.LEG_VESS_NAME_DATES_SCD_LIST, </v>
      </c>
    </row>
    <row r="893" spans="1:3" x14ac:dyDescent="0.25">
      <c r="A893" s="18" t="s">
        <v>553</v>
      </c>
      <c r="B893" t="s">
        <v>497</v>
      </c>
      <c r="C893" s="18" t="str">
        <f t="shared" si="18"/>
        <v xml:space="preserve">CCD_CRUISE_SUMM_V.LEG_VESS_NAME_DATES_RC_LIST, </v>
      </c>
    </row>
    <row r="894" spans="1:3" x14ac:dyDescent="0.25">
      <c r="A894" s="18" t="s">
        <v>553</v>
      </c>
      <c r="B894" t="s">
        <v>498</v>
      </c>
      <c r="C894" s="18" t="str">
        <f t="shared" si="18"/>
        <v xml:space="preserve">CCD_CRUISE_SUMM_V.LEG_VESS_NAME_DATES_BR_LIST, </v>
      </c>
    </row>
    <row r="895" spans="1:3" x14ac:dyDescent="0.25">
      <c r="A895" s="18" t="s">
        <v>553</v>
      </c>
      <c r="B895" t="s">
        <v>500</v>
      </c>
      <c r="C895" s="18" t="str">
        <f t="shared" si="18"/>
        <v xml:space="preserve">CCD_CRUISE_SUMM_V.NUM_SPP_ESA, </v>
      </c>
    </row>
    <row r="896" spans="1:3" x14ac:dyDescent="0.25">
      <c r="A896" s="18" t="s">
        <v>553</v>
      </c>
      <c r="B896" t="s">
        <v>501</v>
      </c>
      <c r="C896" s="18" t="str">
        <f t="shared" si="18"/>
        <v xml:space="preserve">CCD_CRUISE_SUMM_V.SPP_ESA_NAME_CD_LIST, </v>
      </c>
    </row>
    <row r="897" spans="1:3" x14ac:dyDescent="0.25">
      <c r="A897" s="18" t="s">
        <v>553</v>
      </c>
      <c r="B897" t="s">
        <v>502</v>
      </c>
      <c r="C897" s="18" t="str">
        <f t="shared" si="18"/>
        <v xml:space="preserve">CCD_CRUISE_SUMM_V.SPP_ESA_NAME_SCD_LIST, </v>
      </c>
    </row>
    <row r="898" spans="1:3" x14ac:dyDescent="0.25">
      <c r="A898" s="18" t="s">
        <v>553</v>
      </c>
      <c r="B898" t="s">
        <v>503</v>
      </c>
      <c r="C898" s="18" t="str">
        <f t="shared" si="18"/>
        <v xml:space="preserve">CCD_CRUISE_SUMM_V.SPP_ESA_NAME_RC_LIST, </v>
      </c>
    </row>
    <row r="899" spans="1:3" x14ac:dyDescent="0.25">
      <c r="A899" s="18" t="s">
        <v>553</v>
      </c>
      <c r="B899" t="s">
        <v>504</v>
      </c>
      <c r="C899" s="18" t="str">
        <f t="shared" si="18"/>
        <v xml:space="preserve">CCD_CRUISE_SUMM_V.SPP_ESA_NAME_BR_LIST, </v>
      </c>
    </row>
    <row r="900" spans="1:3" x14ac:dyDescent="0.25">
      <c r="A900" s="18" t="s">
        <v>553</v>
      </c>
      <c r="B900" t="s">
        <v>505</v>
      </c>
      <c r="C900" s="18" t="str">
        <f t="shared" si="18"/>
        <v xml:space="preserve">CCD_CRUISE_SUMM_V.NUM_SPP_FSSI, </v>
      </c>
    </row>
    <row r="901" spans="1:3" x14ac:dyDescent="0.25">
      <c r="A901" s="18" t="s">
        <v>553</v>
      </c>
      <c r="B901" t="s">
        <v>506</v>
      </c>
      <c r="C901" s="18" t="str">
        <f t="shared" si="18"/>
        <v xml:space="preserve">CCD_CRUISE_SUMM_V.SPP_FSSI_NAME_CD_LIST, </v>
      </c>
    </row>
    <row r="902" spans="1:3" x14ac:dyDescent="0.25">
      <c r="A902" s="18" t="s">
        <v>553</v>
      </c>
      <c r="B902" t="s">
        <v>507</v>
      </c>
      <c r="C902" s="18" t="str">
        <f t="shared" si="18"/>
        <v xml:space="preserve">CCD_CRUISE_SUMM_V.SPP_FSSI_NAME_SCD_LIST, </v>
      </c>
    </row>
    <row r="903" spans="1:3" x14ac:dyDescent="0.25">
      <c r="A903" s="18" t="s">
        <v>553</v>
      </c>
      <c r="B903" t="s">
        <v>508</v>
      </c>
      <c r="C903" s="18" t="str">
        <f t="shared" si="18"/>
        <v xml:space="preserve">CCD_CRUISE_SUMM_V.SPP_FSSI_NAME_RC_LIST, </v>
      </c>
    </row>
    <row r="904" spans="1:3" x14ac:dyDescent="0.25">
      <c r="A904" s="18" t="s">
        <v>553</v>
      </c>
      <c r="B904" t="s">
        <v>509</v>
      </c>
      <c r="C904" s="18" t="str">
        <f t="shared" si="18"/>
        <v xml:space="preserve">CCD_CRUISE_SUMM_V.SPP_FSSI_NAME_BR_LIST, </v>
      </c>
    </row>
    <row r="905" spans="1:3" x14ac:dyDescent="0.25">
      <c r="A905" s="18" t="s">
        <v>553</v>
      </c>
      <c r="B905" t="s">
        <v>510</v>
      </c>
      <c r="C905" s="18" t="str">
        <f t="shared" si="18"/>
        <v xml:space="preserve">CCD_CRUISE_SUMM_V.NUM_SPP_MMPA, </v>
      </c>
    </row>
    <row r="906" spans="1:3" x14ac:dyDescent="0.25">
      <c r="A906" s="18" t="s">
        <v>553</v>
      </c>
      <c r="B906" t="s">
        <v>511</v>
      </c>
      <c r="C906" s="18" t="str">
        <f t="shared" si="18"/>
        <v xml:space="preserve">CCD_CRUISE_SUMM_V.SPP_MMPA_NAME_CD_LIST, </v>
      </c>
    </row>
    <row r="907" spans="1:3" x14ac:dyDescent="0.25">
      <c r="A907" s="18" t="s">
        <v>553</v>
      </c>
      <c r="B907" t="s">
        <v>512</v>
      </c>
      <c r="C907" s="18" t="str">
        <f t="shared" si="18"/>
        <v xml:space="preserve">CCD_CRUISE_SUMM_V.SPP_MMPA_NAME_SCD_LIST, </v>
      </c>
    </row>
    <row r="908" spans="1:3" x14ac:dyDescent="0.25">
      <c r="A908" s="18" t="s">
        <v>553</v>
      </c>
      <c r="B908" t="s">
        <v>513</v>
      </c>
      <c r="C908" s="18" t="str">
        <f t="shared" si="18"/>
        <v xml:space="preserve">CCD_CRUISE_SUMM_V.SPP_MMPA_NAME_RC_LIST, </v>
      </c>
    </row>
    <row r="909" spans="1:3" x14ac:dyDescent="0.25">
      <c r="A909" s="18" t="s">
        <v>553</v>
      </c>
      <c r="B909" t="s">
        <v>514</v>
      </c>
      <c r="C909" s="18" t="str">
        <f t="shared" si="18"/>
        <v xml:space="preserve">CCD_CRUISE_SUMM_V.SPP_MMPA_NAME_BR_LIST, </v>
      </c>
    </row>
    <row r="910" spans="1:3" x14ac:dyDescent="0.25">
      <c r="A910" s="18" t="s">
        <v>553</v>
      </c>
      <c r="B910" t="s">
        <v>515</v>
      </c>
      <c r="C910" s="18" t="str">
        <f t="shared" si="18"/>
        <v xml:space="preserve">CCD_CRUISE_SUMM_V.NUM_PRIM_SVY_CATS, </v>
      </c>
    </row>
    <row r="911" spans="1:3" x14ac:dyDescent="0.25">
      <c r="A911" s="18" t="s">
        <v>553</v>
      </c>
      <c r="B911" t="s">
        <v>516</v>
      </c>
      <c r="C911" s="18" t="str">
        <f t="shared" si="18"/>
        <v xml:space="preserve">CCD_CRUISE_SUMM_V.PRIM_SVY_CAT_NAME_CD_LIST, </v>
      </c>
    </row>
    <row r="912" spans="1:3" x14ac:dyDescent="0.25">
      <c r="A912" s="18" t="s">
        <v>553</v>
      </c>
      <c r="B912" t="s">
        <v>517</v>
      </c>
      <c r="C912" s="18" t="str">
        <f t="shared" ref="C912:C957" si="19">CONCATENATE(A912, ".", B912, ", ")</f>
        <v xml:space="preserve">CCD_CRUISE_SUMM_V.PRIM_SVY_CAT_NAME_SCD_LIST, </v>
      </c>
    </row>
    <row r="913" spans="1:3" x14ac:dyDescent="0.25">
      <c r="A913" s="18" t="s">
        <v>553</v>
      </c>
      <c r="B913" t="s">
        <v>518</v>
      </c>
      <c r="C913" s="18" t="str">
        <f t="shared" si="19"/>
        <v xml:space="preserve">CCD_CRUISE_SUMM_V.PRIM_SVY_CAT_NAME_RC_LIST, </v>
      </c>
    </row>
    <row r="914" spans="1:3" x14ac:dyDescent="0.25">
      <c r="A914" s="18" t="s">
        <v>553</v>
      </c>
      <c r="B914" t="s">
        <v>519</v>
      </c>
      <c r="C914" s="18" t="str">
        <f t="shared" si="19"/>
        <v xml:space="preserve">CCD_CRUISE_SUMM_V.PRIM_SVY_CAT_NAME_BR_LIST, </v>
      </c>
    </row>
    <row r="915" spans="1:3" x14ac:dyDescent="0.25">
      <c r="A915" s="18" t="s">
        <v>553</v>
      </c>
      <c r="B915" t="s">
        <v>520</v>
      </c>
      <c r="C915" s="18" t="str">
        <f t="shared" si="19"/>
        <v xml:space="preserve">CCD_CRUISE_SUMM_V.NUM_SEC_SVY_CATS, </v>
      </c>
    </row>
    <row r="916" spans="1:3" x14ac:dyDescent="0.25">
      <c r="A916" s="18" t="s">
        <v>553</v>
      </c>
      <c r="B916" t="s">
        <v>521</v>
      </c>
      <c r="C916" s="18" t="str">
        <f t="shared" si="19"/>
        <v xml:space="preserve">CCD_CRUISE_SUMM_V.SEC_SVY_CAT_NAME_CD_LIST, </v>
      </c>
    </row>
    <row r="917" spans="1:3" x14ac:dyDescent="0.25">
      <c r="A917" s="18" t="s">
        <v>553</v>
      </c>
      <c r="B917" t="s">
        <v>522</v>
      </c>
      <c r="C917" s="18" t="str">
        <f t="shared" si="19"/>
        <v xml:space="preserve">CCD_CRUISE_SUMM_V.SEC_SVY_CAT_NAME_SCD_LIST, </v>
      </c>
    </row>
    <row r="918" spans="1:3" x14ac:dyDescent="0.25">
      <c r="A918" s="18" t="s">
        <v>553</v>
      </c>
      <c r="B918" t="s">
        <v>523</v>
      </c>
      <c r="C918" s="18" t="str">
        <f t="shared" si="19"/>
        <v xml:space="preserve">CCD_CRUISE_SUMM_V.SEC_SVY_CAT_NAME_RC_LIST, </v>
      </c>
    </row>
    <row r="919" spans="1:3" x14ac:dyDescent="0.25">
      <c r="A919" s="18" t="s">
        <v>553</v>
      </c>
      <c r="B919" t="s">
        <v>524</v>
      </c>
      <c r="C919" s="18" t="str">
        <f t="shared" si="19"/>
        <v xml:space="preserve">CCD_CRUISE_SUMM_V.SEC_SVY_CAT_NAME_BR_LIST, </v>
      </c>
    </row>
    <row r="920" spans="1:3" x14ac:dyDescent="0.25">
      <c r="A920" s="18" t="s">
        <v>553</v>
      </c>
      <c r="B920" t="s">
        <v>525</v>
      </c>
      <c r="C920" s="18" t="str">
        <f t="shared" si="19"/>
        <v xml:space="preserve">CCD_CRUISE_SUMM_V.NUM_EXP_SPP, </v>
      </c>
    </row>
    <row r="921" spans="1:3" x14ac:dyDescent="0.25">
      <c r="A921" s="18" t="s">
        <v>553</v>
      </c>
      <c r="B921" t="s">
        <v>526</v>
      </c>
      <c r="C921" s="18" t="str">
        <f t="shared" si="19"/>
        <v xml:space="preserve">CCD_CRUISE_SUMM_V.EXP_SPP_NAME_CD_LIST, </v>
      </c>
    </row>
    <row r="922" spans="1:3" x14ac:dyDescent="0.25">
      <c r="A922" s="18" t="s">
        <v>553</v>
      </c>
      <c r="B922" t="s">
        <v>527</v>
      </c>
      <c r="C922" s="18" t="str">
        <f t="shared" si="19"/>
        <v xml:space="preserve">CCD_CRUISE_SUMM_V.EXP_SPP_NAME_SCD_LIST, </v>
      </c>
    </row>
    <row r="923" spans="1:3" x14ac:dyDescent="0.25">
      <c r="A923" s="18" t="s">
        <v>553</v>
      </c>
      <c r="B923" t="s">
        <v>528</v>
      </c>
      <c r="C923" s="18" t="str">
        <f t="shared" si="19"/>
        <v xml:space="preserve">CCD_CRUISE_SUMM_V.EXP_SPP_NAME_RC_LIST, </v>
      </c>
    </row>
    <row r="924" spans="1:3" x14ac:dyDescent="0.25">
      <c r="A924" s="18" t="s">
        <v>553</v>
      </c>
      <c r="B924" t="s">
        <v>529</v>
      </c>
      <c r="C924" s="18" t="str">
        <f t="shared" si="19"/>
        <v xml:space="preserve">CCD_CRUISE_SUMM_V.EXP_SPP_NAME_BR_LIST, </v>
      </c>
    </row>
    <row r="925" spans="1:3" x14ac:dyDescent="0.25">
      <c r="A925" s="18" t="s">
        <v>553</v>
      </c>
      <c r="B925" t="s">
        <v>530</v>
      </c>
      <c r="C925" s="18" t="str">
        <f t="shared" si="19"/>
        <v xml:space="preserve">CCD_CRUISE_SUMM_V.NUM_SPP_OTH, </v>
      </c>
    </row>
    <row r="926" spans="1:3" x14ac:dyDescent="0.25">
      <c r="A926" s="18" t="s">
        <v>553</v>
      </c>
      <c r="B926" t="s">
        <v>531</v>
      </c>
      <c r="C926" s="18" t="str">
        <f t="shared" si="19"/>
        <v xml:space="preserve">CCD_CRUISE_SUMM_V.OTH_SPP_CNAME_CD_LIST, </v>
      </c>
    </row>
    <row r="927" spans="1:3" x14ac:dyDescent="0.25">
      <c r="A927" s="18" t="s">
        <v>553</v>
      </c>
      <c r="B927" t="s">
        <v>532</v>
      </c>
      <c r="C927" s="18" t="str">
        <f t="shared" si="19"/>
        <v xml:space="preserve">CCD_CRUISE_SUMM_V.OTH_SPP_CNAME_SCD_LIST, </v>
      </c>
    </row>
    <row r="928" spans="1:3" x14ac:dyDescent="0.25">
      <c r="A928" s="18" t="s">
        <v>553</v>
      </c>
      <c r="B928" t="s">
        <v>533</v>
      </c>
      <c r="C928" s="18" t="str">
        <f t="shared" si="19"/>
        <v xml:space="preserve">CCD_CRUISE_SUMM_V.OTH_SPP_CNAME_RC_LIST, </v>
      </c>
    </row>
    <row r="929" spans="1:3" x14ac:dyDescent="0.25">
      <c r="A929" s="18" t="s">
        <v>553</v>
      </c>
      <c r="B929" t="s">
        <v>534</v>
      </c>
      <c r="C929" s="18" t="str">
        <f t="shared" si="19"/>
        <v xml:space="preserve">CCD_CRUISE_SUMM_V.OTH_SPP_CNAME_BR_LIST, </v>
      </c>
    </row>
    <row r="930" spans="1:3" x14ac:dyDescent="0.25">
      <c r="A930" s="18" t="s">
        <v>553</v>
      </c>
      <c r="B930" t="s">
        <v>535</v>
      </c>
      <c r="C930" s="18" t="str">
        <f t="shared" si="19"/>
        <v xml:space="preserve">CCD_CRUISE_SUMM_V.OTH_SPP_SNAME_CD_LIST, </v>
      </c>
    </row>
    <row r="931" spans="1:3" x14ac:dyDescent="0.25">
      <c r="A931" s="18" t="s">
        <v>553</v>
      </c>
      <c r="B931" t="s">
        <v>536</v>
      </c>
      <c r="C931" s="18" t="str">
        <f t="shared" si="19"/>
        <v xml:space="preserve">CCD_CRUISE_SUMM_V.OTH_SPP_SNAME_SCD_LIST, </v>
      </c>
    </row>
    <row r="932" spans="1:3" x14ac:dyDescent="0.25">
      <c r="A932" s="18" t="s">
        <v>553</v>
      </c>
      <c r="B932" t="s">
        <v>537</v>
      </c>
      <c r="C932" s="18" t="str">
        <f t="shared" si="19"/>
        <v xml:space="preserve">CCD_CRUISE_SUMM_V.OTH_SPP_SNAME_RC_LIST, </v>
      </c>
    </row>
    <row r="933" spans="1:3" x14ac:dyDescent="0.25">
      <c r="A933" s="18" t="s">
        <v>553</v>
      </c>
      <c r="B933" t="s">
        <v>538</v>
      </c>
      <c r="C933" s="18" t="str">
        <f t="shared" si="19"/>
        <v xml:space="preserve">CCD_CRUISE_SUMM_V.OTH_SPP_SNAME_BR_LIST, </v>
      </c>
    </row>
    <row r="934" spans="1:3" x14ac:dyDescent="0.25">
      <c r="A934" s="18" t="s">
        <v>553</v>
      </c>
      <c r="B934" t="s">
        <v>425</v>
      </c>
      <c r="C934" s="18" t="str">
        <f t="shared" si="19"/>
        <v xml:space="preserve">CCD_CRUISE_SUMM_V.NUM_REGIONS, </v>
      </c>
    </row>
    <row r="935" spans="1:3" x14ac:dyDescent="0.25">
      <c r="A935" s="18" t="s">
        <v>553</v>
      </c>
      <c r="B935" t="s">
        <v>426</v>
      </c>
      <c r="C935" s="18" t="str">
        <f t="shared" si="19"/>
        <v xml:space="preserve">CCD_CRUISE_SUMM_V.REGION_CODE_CD_LIST, </v>
      </c>
    </row>
    <row r="936" spans="1:3" x14ac:dyDescent="0.25">
      <c r="A936" s="18" t="s">
        <v>553</v>
      </c>
      <c r="B936" t="s">
        <v>427</v>
      </c>
      <c r="C936" s="18" t="str">
        <f t="shared" si="19"/>
        <v xml:space="preserve">CCD_CRUISE_SUMM_V.REGION_CODE_SCD_LIST, </v>
      </c>
    </row>
    <row r="937" spans="1:3" x14ac:dyDescent="0.25">
      <c r="A937" s="18" t="s">
        <v>553</v>
      </c>
      <c r="B937" t="s">
        <v>428</v>
      </c>
      <c r="C937" s="18" t="str">
        <f t="shared" si="19"/>
        <v xml:space="preserve">CCD_CRUISE_SUMM_V.REGION_CODE_RC_LIST, </v>
      </c>
    </row>
    <row r="938" spans="1:3" x14ac:dyDescent="0.25">
      <c r="A938" s="18" t="s">
        <v>553</v>
      </c>
      <c r="B938" t="s">
        <v>429</v>
      </c>
      <c r="C938" s="18" t="str">
        <f t="shared" si="19"/>
        <v xml:space="preserve">CCD_CRUISE_SUMM_V.REGION_CODE_BR_LIST, </v>
      </c>
    </row>
    <row r="939" spans="1:3" x14ac:dyDescent="0.25">
      <c r="A939" s="18" t="s">
        <v>553</v>
      </c>
      <c r="B939" t="s">
        <v>430</v>
      </c>
      <c r="C939" s="18" t="str">
        <f t="shared" si="19"/>
        <v xml:space="preserve">CCD_CRUISE_SUMM_V.REGION_NAME_CD_LIST, </v>
      </c>
    </row>
    <row r="940" spans="1:3" x14ac:dyDescent="0.25">
      <c r="A940" s="18" t="s">
        <v>553</v>
      </c>
      <c r="B940" t="s">
        <v>431</v>
      </c>
      <c r="C940" s="18" t="str">
        <f t="shared" si="19"/>
        <v xml:space="preserve">CCD_CRUISE_SUMM_V.REGION_NAME_SCD_LIST, </v>
      </c>
    </row>
    <row r="941" spans="1:3" x14ac:dyDescent="0.25">
      <c r="A941" s="18" t="s">
        <v>553</v>
      </c>
      <c r="B941" t="s">
        <v>432</v>
      </c>
      <c r="C941" s="18" t="str">
        <f t="shared" si="19"/>
        <v xml:space="preserve">CCD_CRUISE_SUMM_V.REGION_NAME_RC_LIST, </v>
      </c>
    </row>
    <row r="942" spans="1:3" x14ac:dyDescent="0.25">
      <c r="A942" s="18" t="s">
        <v>553</v>
      </c>
      <c r="B942" t="s">
        <v>433</v>
      </c>
      <c r="C942" s="18" t="str">
        <f t="shared" si="19"/>
        <v xml:space="preserve">CCD_CRUISE_SUMM_V.REGION_NAME_BR_LIST, </v>
      </c>
    </row>
    <row r="943" spans="1:3" x14ac:dyDescent="0.25">
      <c r="A943" s="18" t="s">
        <v>553</v>
      </c>
      <c r="B943" t="s">
        <v>540</v>
      </c>
      <c r="C943" s="18" t="str">
        <f t="shared" si="19"/>
        <v xml:space="preserve">CCD_CRUISE_SUMM_V.NUM_ECOSYSTEMS, </v>
      </c>
    </row>
    <row r="944" spans="1:3" x14ac:dyDescent="0.25">
      <c r="A944" s="18" t="s">
        <v>553</v>
      </c>
      <c r="B944" t="s">
        <v>541</v>
      </c>
      <c r="C944" s="18" t="str">
        <f t="shared" si="19"/>
        <v xml:space="preserve">CCD_CRUISE_SUMM_V.ECOSYSTEM_CD_LIST, </v>
      </c>
    </row>
    <row r="945" spans="1:3" x14ac:dyDescent="0.25">
      <c r="A945" s="18" t="s">
        <v>553</v>
      </c>
      <c r="B945" t="s">
        <v>542</v>
      </c>
      <c r="C945" s="18" t="str">
        <f t="shared" si="19"/>
        <v xml:space="preserve">CCD_CRUISE_SUMM_V.ECOSYSTEM_SCD_LIST, </v>
      </c>
    </row>
    <row r="946" spans="1:3" x14ac:dyDescent="0.25">
      <c r="A946" s="18" t="s">
        <v>553</v>
      </c>
      <c r="B946" t="s">
        <v>543</v>
      </c>
      <c r="C946" s="18" t="str">
        <f t="shared" si="19"/>
        <v xml:space="preserve">CCD_CRUISE_SUMM_V.ECOSYSTEM_RC_LIST, </v>
      </c>
    </row>
    <row r="947" spans="1:3" x14ac:dyDescent="0.25">
      <c r="A947" s="18" t="s">
        <v>553</v>
      </c>
      <c r="B947" t="s">
        <v>544</v>
      </c>
      <c r="C947" s="18" t="str">
        <f t="shared" si="19"/>
        <v xml:space="preserve">CCD_CRUISE_SUMM_V.ECOSYSTEM_BR_LIST, </v>
      </c>
    </row>
    <row r="948" spans="1:3" x14ac:dyDescent="0.25">
      <c r="A948" s="18" t="s">
        <v>553</v>
      </c>
      <c r="B948" t="s">
        <v>420</v>
      </c>
      <c r="C948" s="18" t="str">
        <f t="shared" si="19"/>
        <v xml:space="preserve">CCD_CRUISE_SUMM_V.NUM_GEAR, </v>
      </c>
    </row>
    <row r="949" spans="1:3" x14ac:dyDescent="0.25">
      <c r="A949" s="18" t="s">
        <v>553</v>
      </c>
      <c r="B949" t="s">
        <v>545</v>
      </c>
      <c r="C949" s="18" t="str">
        <f t="shared" si="19"/>
        <v xml:space="preserve">CCD_CRUISE_SUMM_V.GEAR_CD_LIST, </v>
      </c>
    </row>
    <row r="950" spans="1:3" x14ac:dyDescent="0.25">
      <c r="A950" s="18" t="s">
        <v>553</v>
      </c>
      <c r="B950" t="s">
        <v>546</v>
      </c>
      <c r="C950" s="18" t="str">
        <f t="shared" si="19"/>
        <v xml:space="preserve">CCD_CRUISE_SUMM_V.GEAR_SCD_LIST, </v>
      </c>
    </row>
    <row r="951" spans="1:3" x14ac:dyDescent="0.25">
      <c r="A951" s="18" t="s">
        <v>553</v>
      </c>
      <c r="B951" t="s">
        <v>547</v>
      </c>
      <c r="C951" s="18" t="str">
        <f t="shared" si="19"/>
        <v xml:space="preserve">CCD_CRUISE_SUMM_V.GEAR_RC_LIST, </v>
      </c>
    </row>
    <row r="952" spans="1:3" x14ac:dyDescent="0.25">
      <c r="A952" s="18" t="s">
        <v>553</v>
      </c>
      <c r="B952" t="s">
        <v>548</v>
      </c>
      <c r="C952" s="18" t="str">
        <f t="shared" si="19"/>
        <v xml:space="preserve">CCD_CRUISE_SUMM_V.GEAR_BR_LIST, </v>
      </c>
    </row>
    <row r="953" spans="1:3" x14ac:dyDescent="0.25">
      <c r="A953" s="18" t="s">
        <v>553</v>
      </c>
      <c r="B953" t="s">
        <v>439</v>
      </c>
      <c r="C953" s="18" t="str">
        <f t="shared" si="19"/>
        <v xml:space="preserve">CCD_CRUISE_SUMM_V.NUM_DATA_SETS, </v>
      </c>
    </row>
    <row r="954" spans="1:3" x14ac:dyDescent="0.25">
      <c r="A954" s="18" t="s">
        <v>553</v>
      </c>
      <c r="B954" t="s">
        <v>549</v>
      </c>
      <c r="C954" s="18" t="str">
        <f t="shared" si="19"/>
        <v xml:space="preserve">CCD_CRUISE_SUMM_V.DATA_SET_CD_LIST, </v>
      </c>
    </row>
    <row r="955" spans="1:3" x14ac:dyDescent="0.25">
      <c r="A955" s="18" t="s">
        <v>553</v>
      </c>
      <c r="B955" t="s">
        <v>550</v>
      </c>
      <c r="C955" s="18" t="str">
        <f t="shared" si="19"/>
        <v xml:space="preserve">CCD_CRUISE_SUMM_V.DATA_SET_SCD_LIST, </v>
      </c>
    </row>
    <row r="956" spans="1:3" x14ac:dyDescent="0.25">
      <c r="A956" s="18" t="s">
        <v>553</v>
      </c>
      <c r="B956" t="s">
        <v>551</v>
      </c>
      <c r="C956" s="18" t="str">
        <f t="shared" si="19"/>
        <v xml:space="preserve">CCD_CRUISE_SUMM_V.DATA_SET_RC_LIST, </v>
      </c>
    </row>
    <row r="957" spans="1:3" x14ac:dyDescent="0.25">
      <c r="A957" s="18" t="s">
        <v>553</v>
      </c>
      <c r="B957" t="s">
        <v>552</v>
      </c>
      <c r="C957" s="18" t="str">
        <f t="shared" si="19"/>
        <v xml:space="preserve">CCD_CRUISE_SUMM_V.DATA_SET_BR_LIST, </v>
      </c>
    </row>
    <row r="967" spans="1:3" x14ac:dyDescent="0.25">
      <c r="A967" t="s">
        <v>499</v>
      </c>
      <c r="B967" t="s">
        <v>203</v>
      </c>
      <c r="C967" s="18" t="str">
        <f t="shared" ref="C967:C1013" si="20">CONCATENATE(A967, ".", B967, ", ")</f>
        <v xml:space="preserve">CCD_CRUISE_AGG_V.CRUISE_ID, </v>
      </c>
    </row>
    <row r="968" spans="1:3" x14ac:dyDescent="0.25">
      <c r="A968" s="18" t="s">
        <v>499</v>
      </c>
      <c r="B968" t="s">
        <v>204</v>
      </c>
      <c r="C968" s="18" t="str">
        <f t="shared" si="20"/>
        <v xml:space="preserve">CCD_CRUISE_AGG_V.CRUISE_NAME, </v>
      </c>
    </row>
    <row r="969" spans="1:3" x14ac:dyDescent="0.25">
      <c r="A969" s="18" t="s">
        <v>499</v>
      </c>
      <c r="B969" t="s">
        <v>205</v>
      </c>
      <c r="C969" s="18" t="str">
        <f t="shared" si="20"/>
        <v xml:space="preserve">CCD_CRUISE_AGG_V.CRUISE_NOTES, </v>
      </c>
    </row>
    <row r="970" spans="1:3" x14ac:dyDescent="0.25">
      <c r="A970" s="18" t="s">
        <v>499</v>
      </c>
      <c r="B970" t="s">
        <v>408</v>
      </c>
      <c r="C970" s="18" t="str">
        <f t="shared" si="20"/>
        <v xml:space="preserve">CCD_CRUISE_AGG_V.CRUISE_DESC, </v>
      </c>
    </row>
    <row r="971" spans="1:3" x14ac:dyDescent="0.25">
      <c r="A971" s="18" t="s">
        <v>499</v>
      </c>
      <c r="B971" t="s">
        <v>409</v>
      </c>
      <c r="C971" s="18" t="str">
        <f t="shared" si="20"/>
        <v xml:space="preserve">CCD_CRUISE_AGG_V.OBJ_BASED_METRICS, </v>
      </c>
    </row>
    <row r="972" spans="1:3" x14ac:dyDescent="0.25">
      <c r="A972" s="18" t="s">
        <v>499</v>
      </c>
      <c r="B972" t="s">
        <v>117</v>
      </c>
      <c r="C972" s="18" t="str">
        <f t="shared" si="20"/>
        <v xml:space="preserve">CCD_CRUISE_AGG_V.SCI_CENTER_DIV_ID, </v>
      </c>
    </row>
    <row r="973" spans="1:3" x14ac:dyDescent="0.25">
      <c r="A973" s="18" t="s">
        <v>499</v>
      </c>
      <c r="B973" t="s">
        <v>410</v>
      </c>
      <c r="C973" s="18" t="str">
        <f t="shared" si="20"/>
        <v xml:space="preserve">CCD_CRUISE_AGG_V.SCI_CENTER_DIV_CODE, </v>
      </c>
    </row>
    <row r="974" spans="1:3" x14ac:dyDescent="0.25">
      <c r="A974" s="18" t="s">
        <v>499</v>
      </c>
      <c r="B974" t="s">
        <v>411</v>
      </c>
      <c r="C974" s="18" t="str">
        <f t="shared" si="20"/>
        <v xml:space="preserve">CCD_CRUISE_AGG_V.SCI_CENTER_DIV_NAME, </v>
      </c>
    </row>
    <row r="975" spans="1:3" x14ac:dyDescent="0.25">
      <c r="A975" s="18" t="s">
        <v>499</v>
      </c>
      <c r="B975" t="s">
        <v>412</v>
      </c>
      <c r="C975" s="18" t="str">
        <f t="shared" si="20"/>
        <v xml:space="preserve">CCD_CRUISE_AGG_V.SCI_CENTER_DIV_DESC, </v>
      </c>
    </row>
    <row r="976" spans="1:3" x14ac:dyDescent="0.25">
      <c r="A976" s="18" t="s">
        <v>499</v>
      </c>
      <c r="B976" t="s">
        <v>106</v>
      </c>
      <c r="C976" s="18" t="str">
        <f t="shared" si="20"/>
        <v xml:space="preserve">CCD_CRUISE_AGG_V.SCI_CENTER_ID, </v>
      </c>
    </row>
    <row r="977" spans="1:3" x14ac:dyDescent="0.25">
      <c r="A977" s="18" t="s">
        <v>499</v>
      </c>
      <c r="B977" t="s">
        <v>206</v>
      </c>
      <c r="C977" s="18" t="str">
        <f t="shared" si="20"/>
        <v xml:space="preserve">CCD_CRUISE_AGG_V.SCI_CENTER_NAME, </v>
      </c>
    </row>
    <row r="978" spans="1:3" x14ac:dyDescent="0.25">
      <c r="A978" s="18" t="s">
        <v>499</v>
      </c>
      <c r="B978" t="s">
        <v>207</v>
      </c>
      <c r="C978" s="18" t="str">
        <f t="shared" si="20"/>
        <v xml:space="preserve">CCD_CRUISE_AGG_V.SCI_CENTER_DESC, </v>
      </c>
    </row>
    <row r="979" spans="1:3" x14ac:dyDescent="0.25">
      <c r="A979" s="18" t="s">
        <v>499</v>
      </c>
      <c r="B979" t="s">
        <v>208</v>
      </c>
      <c r="C979" s="18" t="str">
        <f t="shared" si="20"/>
        <v xml:space="preserve">CCD_CRUISE_AGG_V.STD_SVY_NAME_ID, </v>
      </c>
    </row>
    <row r="980" spans="1:3" x14ac:dyDescent="0.25">
      <c r="A980" s="18" t="s">
        <v>499</v>
      </c>
      <c r="B980" t="s">
        <v>209</v>
      </c>
      <c r="C980" s="18" t="str">
        <f t="shared" si="20"/>
        <v xml:space="preserve">CCD_CRUISE_AGG_V.STD_SVY_NAME, </v>
      </c>
    </row>
    <row r="981" spans="1:3" x14ac:dyDescent="0.25">
      <c r="A981" s="18" t="s">
        <v>499</v>
      </c>
      <c r="B981" t="s">
        <v>210</v>
      </c>
      <c r="C981" s="18" t="str">
        <f t="shared" si="20"/>
        <v xml:space="preserve">CCD_CRUISE_AGG_V.STD_SVY_DESC, </v>
      </c>
    </row>
    <row r="982" spans="1:3" x14ac:dyDescent="0.25">
      <c r="A982" s="18" t="s">
        <v>499</v>
      </c>
      <c r="B982" t="s">
        <v>211</v>
      </c>
      <c r="C982" s="18" t="str">
        <f t="shared" si="20"/>
        <v xml:space="preserve">CCD_CRUISE_AGG_V.SVY_FREQ_ID, </v>
      </c>
    </row>
    <row r="983" spans="1:3" x14ac:dyDescent="0.25">
      <c r="A983" s="18" t="s">
        <v>499</v>
      </c>
      <c r="B983" t="s">
        <v>212</v>
      </c>
      <c r="C983" s="18" t="str">
        <f t="shared" si="20"/>
        <v xml:space="preserve">CCD_CRUISE_AGG_V.SVY_FREQ_NAME, </v>
      </c>
    </row>
    <row r="984" spans="1:3" x14ac:dyDescent="0.25">
      <c r="A984" s="18" t="s">
        <v>499</v>
      </c>
      <c r="B984" t="s">
        <v>213</v>
      </c>
      <c r="C984" s="18" t="str">
        <f t="shared" si="20"/>
        <v xml:space="preserve">CCD_CRUISE_AGG_V.SVY_FREQ_DESC, </v>
      </c>
    </row>
    <row r="985" spans="1:3" x14ac:dyDescent="0.25">
      <c r="A985" s="18" t="s">
        <v>499</v>
      </c>
      <c r="B985" t="s">
        <v>214</v>
      </c>
      <c r="C985" s="18" t="str">
        <f t="shared" si="20"/>
        <v xml:space="preserve">CCD_CRUISE_AGG_V.STD_SVY_NAME_OTH, </v>
      </c>
    </row>
    <row r="986" spans="1:3" x14ac:dyDescent="0.25">
      <c r="A986" s="18" t="s">
        <v>499</v>
      </c>
      <c r="B986" t="s">
        <v>215</v>
      </c>
      <c r="C986" s="18" t="str">
        <f t="shared" si="20"/>
        <v xml:space="preserve">CCD_CRUISE_AGG_V.STD_SVY_NAME_VAL, </v>
      </c>
    </row>
    <row r="987" spans="1:3" x14ac:dyDescent="0.25">
      <c r="A987" s="18" t="s">
        <v>499</v>
      </c>
      <c r="B987" t="s">
        <v>216</v>
      </c>
      <c r="C987" s="18" t="str">
        <f t="shared" si="20"/>
        <v xml:space="preserve">CCD_CRUISE_AGG_V.SVY_TYPE_ID, </v>
      </c>
    </row>
    <row r="988" spans="1:3" x14ac:dyDescent="0.25">
      <c r="A988" s="18" t="s">
        <v>499</v>
      </c>
      <c r="B988" t="s">
        <v>217</v>
      </c>
      <c r="C988" s="18" t="str">
        <f t="shared" si="20"/>
        <v xml:space="preserve">CCD_CRUISE_AGG_V.SVY_TYPE_NAME, </v>
      </c>
    </row>
    <row r="989" spans="1:3" x14ac:dyDescent="0.25">
      <c r="A989" s="18" t="s">
        <v>499</v>
      </c>
      <c r="B989" t="s">
        <v>218</v>
      </c>
      <c r="C989" s="18" t="str">
        <f t="shared" si="20"/>
        <v xml:space="preserve">CCD_CRUISE_AGG_V.SVY_TYPE_DESC, </v>
      </c>
    </row>
    <row r="990" spans="1:3" x14ac:dyDescent="0.25">
      <c r="A990" s="18" t="s">
        <v>499</v>
      </c>
      <c r="B990" t="s">
        <v>219</v>
      </c>
      <c r="C990" s="18" t="str">
        <f t="shared" si="20"/>
        <v xml:space="preserve">CCD_CRUISE_AGG_V.CRUISE_URL, </v>
      </c>
    </row>
    <row r="991" spans="1:3" x14ac:dyDescent="0.25">
      <c r="A991" s="18" t="s">
        <v>499</v>
      </c>
      <c r="B991" t="s">
        <v>220</v>
      </c>
      <c r="C991" s="18" t="str">
        <f t="shared" si="20"/>
        <v xml:space="preserve">CCD_CRUISE_AGG_V.CRUISE_CONT_EMAIL, </v>
      </c>
    </row>
    <row r="992" spans="1:3" x14ac:dyDescent="0.25">
      <c r="A992" s="18" t="s">
        <v>499</v>
      </c>
      <c r="B992" t="s">
        <v>413</v>
      </c>
      <c r="C992" s="18" t="str">
        <f t="shared" si="20"/>
        <v xml:space="preserve">CCD_CRUISE_AGG_V.PTA_ISS_ID, </v>
      </c>
    </row>
    <row r="993" spans="1:3" x14ac:dyDescent="0.25">
      <c r="A993" s="18" t="s">
        <v>499</v>
      </c>
      <c r="B993" t="s">
        <v>221</v>
      </c>
      <c r="C993" s="18" t="str">
        <f t="shared" si="20"/>
        <v xml:space="preserve">CCD_CRUISE_AGG_V.NUM_LEGS, </v>
      </c>
    </row>
    <row r="994" spans="1:3" x14ac:dyDescent="0.25">
      <c r="A994" s="18" t="s">
        <v>499</v>
      </c>
      <c r="B994" t="s">
        <v>222</v>
      </c>
      <c r="C994" s="18" t="str">
        <f t="shared" si="20"/>
        <v xml:space="preserve">CCD_CRUISE_AGG_V.CRUISE_START_DATE, </v>
      </c>
    </row>
    <row r="995" spans="1:3" x14ac:dyDescent="0.25">
      <c r="A995" s="18" t="s">
        <v>499</v>
      </c>
      <c r="B995" t="s">
        <v>223</v>
      </c>
      <c r="C995" s="18" t="str">
        <f t="shared" si="20"/>
        <v xml:space="preserve">CCD_CRUISE_AGG_V.FORMAT_CRUISE_START_DATE, </v>
      </c>
    </row>
    <row r="996" spans="1:3" x14ac:dyDescent="0.25">
      <c r="A996" s="18" t="s">
        <v>499</v>
      </c>
      <c r="B996" t="s">
        <v>224</v>
      </c>
      <c r="C996" s="18" t="str">
        <f t="shared" si="20"/>
        <v xml:space="preserve">CCD_CRUISE_AGG_V.CRUISE_END_DATE, </v>
      </c>
    </row>
    <row r="997" spans="1:3" x14ac:dyDescent="0.25">
      <c r="A997" s="18" t="s">
        <v>499</v>
      </c>
      <c r="B997" t="s">
        <v>225</v>
      </c>
      <c r="C997" s="18" t="str">
        <f t="shared" si="20"/>
        <v xml:space="preserve">CCD_CRUISE_AGG_V.FORMAT_CRUISE_END_DATE, </v>
      </c>
    </row>
    <row r="998" spans="1:3" x14ac:dyDescent="0.25">
      <c r="A998" s="18" t="s">
        <v>499</v>
      </c>
      <c r="B998" t="s">
        <v>226</v>
      </c>
      <c r="C998" s="18" t="str">
        <f t="shared" si="20"/>
        <v xml:space="preserve">CCD_CRUISE_AGG_V.CRUISE_DAS, </v>
      </c>
    </row>
    <row r="999" spans="1:3" x14ac:dyDescent="0.25">
      <c r="A999" s="18" t="s">
        <v>499</v>
      </c>
      <c r="B999" t="s">
        <v>414</v>
      </c>
      <c r="C999" s="18" t="str">
        <f t="shared" si="20"/>
        <v xml:space="preserve">CCD_CRUISE_AGG_V.CRUISE_LEN_DAYS, </v>
      </c>
    </row>
    <row r="1000" spans="1:3" x14ac:dyDescent="0.25">
      <c r="A1000" s="18" t="s">
        <v>499</v>
      </c>
      <c r="B1000" t="s">
        <v>227</v>
      </c>
      <c r="C1000" s="18" t="str">
        <f t="shared" si="20"/>
        <v xml:space="preserve">CCD_CRUISE_AGG_V.CRUISE_YEAR, </v>
      </c>
    </row>
    <row r="1001" spans="1:3" x14ac:dyDescent="0.25">
      <c r="A1001" s="18" t="s">
        <v>499</v>
      </c>
      <c r="B1001" t="s">
        <v>228</v>
      </c>
      <c r="C1001" s="18" t="str">
        <f t="shared" si="20"/>
        <v xml:space="preserve">CCD_CRUISE_AGG_V.CRUISE_FISC_YEAR, </v>
      </c>
    </row>
    <row r="1002" spans="1:3" x14ac:dyDescent="0.25">
      <c r="A1002" s="18" t="s">
        <v>499</v>
      </c>
      <c r="B1002" t="s">
        <v>229</v>
      </c>
      <c r="C1002" s="18" t="str">
        <f t="shared" si="20"/>
        <v xml:space="preserve">CCD_CRUISE_AGG_V.LEG_NAME_CD_LIST, </v>
      </c>
    </row>
    <row r="1003" spans="1:3" x14ac:dyDescent="0.25">
      <c r="A1003" s="18" t="s">
        <v>499</v>
      </c>
      <c r="B1003" t="s">
        <v>230</v>
      </c>
      <c r="C1003" s="18" t="str">
        <f t="shared" si="20"/>
        <v xml:space="preserve">CCD_CRUISE_AGG_V.LEG_NAME_SCD_LIST, </v>
      </c>
    </row>
    <row r="1004" spans="1:3" x14ac:dyDescent="0.25">
      <c r="A1004" s="18" t="s">
        <v>499</v>
      </c>
      <c r="B1004" t="s">
        <v>231</v>
      </c>
      <c r="C1004" s="18" t="str">
        <f t="shared" si="20"/>
        <v xml:space="preserve">CCD_CRUISE_AGG_V.LEG_NAME_RC_LIST, </v>
      </c>
    </row>
    <row r="1005" spans="1:3" x14ac:dyDescent="0.25">
      <c r="A1005" s="18" t="s">
        <v>499</v>
      </c>
      <c r="B1005" t="s">
        <v>232</v>
      </c>
      <c r="C1005" s="18" t="str">
        <f t="shared" si="20"/>
        <v xml:space="preserve">CCD_CRUISE_AGG_V.LEG_NAME_BR_LIST, </v>
      </c>
    </row>
    <row r="1006" spans="1:3" x14ac:dyDescent="0.25">
      <c r="A1006" s="18" t="s">
        <v>499</v>
      </c>
      <c r="B1006" t="s">
        <v>233</v>
      </c>
      <c r="C1006" s="18" t="str">
        <f t="shared" si="20"/>
        <v xml:space="preserve">CCD_CRUISE_AGG_V.LEG_NAME_DATES_CD_LIST, </v>
      </c>
    </row>
    <row r="1007" spans="1:3" x14ac:dyDescent="0.25">
      <c r="A1007" s="18" t="s">
        <v>499</v>
      </c>
      <c r="B1007" t="s">
        <v>234</v>
      </c>
      <c r="C1007" s="18" t="str">
        <f t="shared" si="20"/>
        <v xml:space="preserve">CCD_CRUISE_AGG_V.LEG_NAME_DATES_SCD_LIST, </v>
      </c>
    </row>
    <row r="1008" spans="1:3" x14ac:dyDescent="0.25">
      <c r="A1008" s="18" t="s">
        <v>499</v>
      </c>
      <c r="B1008" t="s">
        <v>235</v>
      </c>
      <c r="C1008" s="18" t="str">
        <f t="shared" si="20"/>
        <v xml:space="preserve">CCD_CRUISE_AGG_V.LEG_NAME_DATES_RC_LIST, </v>
      </c>
    </row>
    <row r="1009" spans="1:3" x14ac:dyDescent="0.25">
      <c r="A1009" s="18" t="s">
        <v>499</v>
      </c>
      <c r="B1009" t="s">
        <v>236</v>
      </c>
      <c r="C1009" s="18" t="str">
        <f t="shared" si="20"/>
        <v xml:space="preserve">CCD_CRUISE_AGG_V.LEG_NAME_DATES_BR_LIST, </v>
      </c>
    </row>
    <row r="1010" spans="1:3" x14ac:dyDescent="0.25">
      <c r="A1010" s="18" t="s">
        <v>499</v>
      </c>
      <c r="B1010" t="s">
        <v>495</v>
      </c>
      <c r="C1010" s="18" t="str">
        <f t="shared" si="20"/>
        <v xml:space="preserve">CCD_CRUISE_AGG_V.LEG_VESS_NAME_DATES_CD_LIST, </v>
      </c>
    </row>
    <row r="1011" spans="1:3" x14ac:dyDescent="0.25">
      <c r="A1011" s="18" t="s">
        <v>499</v>
      </c>
      <c r="B1011" t="s">
        <v>496</v>
      </c>
      <c r="C1011" s="18" t="str">
        <f t="shared" si="20"/>
        <v xml:space="preserve">CCD_CRUISE_AGG_V.LEG_VESS_NAME_DATES_SCD_LIST, </v>
      </c>
    </row>
    <row r="1012" spans="1:3" x14ac:dyDescent="0.25">
      <c r="A1012" s="18" t="s">
        <v>499</v>
      </c>
      <c r="B1012" t="s">
        <v>497</v>
      </c>
      <c r="C1012" s="18" t="str">
        <f t="shared" si="20"/>
        <v xml:space="preserve">CCD_CRUISE_AGG_V.LEG_VESS_NAME_DATES_RC_LIST, </v>
      </c>
    </row>
    <row r="1013" spans="1:3" x14ac:dyDescent="0.25">
      <c r="A1013" s="18" t="s">
        <v>499</v>
      </c>
      <c r="B1013" t="s">
        <v>498</v>
      </c>
      <c r="C1013" s="18" t="str">
        <f t="shared" si="20"/>
        <v xml:space="preserve">CCD_CRUISE_AGG_V.LEG_VESS_NAME_DATES_BR_LIST, </v>
      </c>
    </row>
    <row r="1021" spans="1:3" x14ac:dyDescent="0.25">
      <c r="A1021" t="s">
        <v>202</v>
      </c>
      <c r="B1021" t="s">
        <v>203</v>
      </c>
      <c r="C1021" s="18" t="str">
        <f t="shared" ref="C1021:C1084" si="21">CONCATENATE(A1021, ".", B1021, ", ")</f>
        <v xml:space="preserve">CCD_CRUISE_LEG_DATA_SETS_V.CRUISE_ID, </v>
      </c>
    </row>
    <row r="1022" spans="1:3" x14ac:dyDescent="0.25">
      <c r="A1022" s="18" t="s">
        <v>202</v>
      </c>
      <c r="B1022" t="s">
        <v>204</v>
      </c>
      <c r="C1022" s="18" t="str">
        <f t="shared" si="21"/>
        <v xml:space="preserve">CCD_CRUISE_LEG_DATA_SETS_V.CRUISE_NAME, </v>
      </c>
    </row>
    <row r="1023" spans="1:3" x14ac:dyDescent="0.25">
      <c r="A1023" s="18" t="s">
        <v>202</v>
      </c>
      <c r="B1023" t="s">
        <v>205</v>
      </c>
      <c r="C1023" s="18" t="str">
        <f t="shared" si="21"/>
        <v xml:space="preserve">CCD_CRUISE_LEG_DATA_SETS_V.CRUISE_NOTES, </v>
      </c>
    </row>
    <row r="1024" spans="1:3" x14ac:dyDescent="0.25">
      <c r="A1024" s="18" t="s">
        <v>202</v>
      </c>
      <c r="B1024" t="s">
        <v>408</v>
      </c>
      <c r="C1024" s="18" t="str">
        <f t="shared" si="21"/>
        <v xml:space="preserve">CCD_CRUISE_LEG_DATA_SETS_V.CRUISE_DESC, </v>
      </c>
    </row>
    <row r="1025" spans="1:3" x14ac:dyDescent="0.25">
      <c r="A1025" s="18" t="s">
        <v>202</v>
      </c>
      <c r="B1025" t="s">
        <v>409</v>
      </c>
      <c r="C1025" s="18" t="str">
        <f t="shared" si="21"/>
        <v xml:space="preserve">CCD_CRUISE_LEG_DATA_SETS_V.OBJ_BASED_METRICS, </v>
      </c>
    </row>
    <row r="1026" spans="1:3" x14ac:dyDescent="0.25">
      <c r="A1026" s="18" t="s">
        <v>202</v>
      </c>
      <c r="B1026" t="s">
        <v>117</v>
      </c>
      <c r="C1026" s="18" t="str">
        <f t="shared" si="21"/>
        <v xml:space="preserve">CCD_CRUISE_LEG_DATA_SETS_V.SCI_CENTER_DIV_ID, </v>
      </c>
    </row>
    <row r="1027" spans="1:3" x14ac:dyDescent="0.25">
      <c r="A1027" s="18" t="s">
        <v>202</v>
      </c>
      <c r="B1027" t="s">
        <v>410</v>
      </c>
      <c r="C1027" s="18" t="str">
        <f t="shared" si="21"/>
        <v xml:space="preserve">CCD_CRUISE_LEG_DATA_SETS_V.SCI_CENTER_DIV_CODE, </v>
      </c>
    </row>
    <row r="1028" spans="1:3" x14ac:dyDescent="0.25">
      <c r="A1028" s="18" t="s">
        <v>202</v>
      </c>
      <c r="B1028" t="s">
        <v>411</v>
      </c>
      <c r="C1028" s="18" t="str">
        <f t="shared" si="21"/>
        <v xml:space="preserve">CCD_CRUISE_LEG_DATA_SETS_V.SCI_CENTER_DIV_NAME, </v>
      </c>
    </row>
    <row r="1029" spans="1:3" x14ac:dyDescent="0.25">
      <c r="A1029" s="18" t="s">
        <v>202</v>
      </c>
      <c r="B1029" t="s">
        <v>412</v>
      </c>
      <c r="C1029" s="18" t="str">
        <f t="shared" si="21"/>
        <v xml:space="preserve">CCD_CRUISE_LEG_DATA_SETS_V.SCI_CENTER_DIV_DESC, </v>
      </c>
    </row>
    <row r="1030" spans="1:3" x14ac:dyDescent="0.25">
      <c r="A1030" s="18" t="s">
        <v>202</v>
      </c>
      <c r="B1030" t="s">
        <v>106</v>
      </c>
      <c r="C1030" s="18" t="str">
        <f t="shared" si="21"/>
        <v xml:space="preserve">CCD_CRUISE_LEG_DATA_SETS_V.SCI_CENTER_ID, </v>
      </c>
    </row>
    <row r="1031" spans="1:3" x14ac:dyDescent="0.25">
      <c r="A1031" s="18" t="s">
        <v>202</v>
      </c>
      <c r="B1031" t="s">
        <v>206</v>
      </c>
      <c r="C1031" s="18" t="str">
        <f t="shared" si="21"/>
        <v xml:space="preserve">CCD_CRUISE_LEG_DATA_SETS_V.SCI_CENTER_NAME, </v>
      </c>
    </row>
    <row r="1032" spans="1:3" x14ac:dyDescent="0.25">
      <c r="A1032" s="18" t="s">
        <v>202</v>
      </c>
      <c r="B1032" t="s">
        <v>207</v>
      </c>
      <c r="C1032" s="18" t="str">
        <f t="shared" si="21"/>
        <v xml:space="preserve">CCD_CRUISE_LEG_DATA_SETS_V.SCI_CENTER_DESC, </v>
      </c>
    </row>
    <row r="1033" spans="1:3" x14ac:dyDescent="0.25">
      <c r="A1033" s="18" t="s">
        <v>202</v>
      </c>
      <c r="B1033" t="s">
        <v>208</v>
      </c>
      <c r="C1033" s="18" t="str">
        <f t="shared" si="21"/>
        <v xml:space="preserve">CCD_CRUISE_LEG_DATA_SETS_V.STD_SVY_NAME_ID, </v>
      </c>
    </row>
    <row r="1034" spans="1:3" x14ac:dyDescent="0.25">
      <c r="A1034" s="18" t="s">
        <v>202</v>
      </c>
      <c r="B1034" t="s">
        <v>209</v>
      </c>
      <c r="C1034" s="18" t="str">
        <f t="shared" si="21"/>
        <v xml:space="preserve">CCD_CRUISE_LEG_DATA_SETS_V.STD_SVY_NAME, </v>
      </c>
    </row>
    <row r="1035" spans="1:3" x14ac:dyDescent="0.25">
      <c r="A1035" s="18" t="s">
        <v>202</v>
      </c>
      <c r="B1035" t="s">
        <v>210</v>
      </c>
      <c r="C1035" s="18" t="str">
        <f t="shared" si="21"/>
        <v xml:space="preserve">CCD_CRUISE_LEG_DATA_SETS_V.STD_SVY_DESC, </v>
      </c>
    </row>
    <row r="1036" spans="1:3" x14ac:dyDescent="0.25">
      <c r="A1036" s="18" t="s">
        <v>202</v>
      </c>
      <c r="B1036" t="s">
        <v>211</v>
      </c>
      <c r="C1036" s="18" t="str">
        <f t="shared" si="21"/>
        <v xml:space="preserve">CCD_CRUISE_LEG_DATA_SETS_V.SVY_FREQ_ID, </v>
      </c>
    </row>
    <row r="1037" spans="1:3" x14ac:dyDescent="0.25">
      <c r="A1037" s="18" t="s">
        <v>202</v>
      </c>
      <c r="B1037" t="s">
        <v>212</v>
      </c>
      <c r="C1037" s="18" t="str">
        <f t="shared" si="21"/>
        <v xml:space="preserve">CCD_CRUISE_LEG_DATA_SETS_V.SVY_FREQ_NAME, </v>
      </c>
    </row>
    <row r="1038" spans="1:3" x14ac:dyDescent="0.25">
      <c r="A1038" s="18" t="s">
        <v>202</v>
      </c>
      <c r="B1038" t="s">
        <v>213</v>
      </c>
      <c r="C1038" s="18" t="str">
        <f t="shared" si="21"/>
        <v xml:space="preserve">CCD_CRUISE_LEG_DATA_SETS_V.SVY_FREQ_DESC, </v>
      </c>
    </row>
    <row r="1039" spans="1:3" x14ac:dyDescent="0.25">
      <c r="A1039" s="18" t="s">
        <v>202</v>
      </c>
      <c r="B1039" t="s">
        <v>214</v>
      </c>
      <c r="C1039" s="18" t="str">
        <f t="shared" si="21"/>
        <v xml:space="preserve">CCD_CRUISE_LEG_DATA_SETS_V.STD_SVY_NAME_OTH, </v>
      </c>
    </row>
    <row r="1040" spans="1:3" x14ac:dyDescent="0.25">
      <c r="A1040" s="18" t="s">
        <v>202</v>
      </c>
      <c r="B1040" t="s">
        <v>215</v>
      </c>
      <c r="C1040" s="18" t="str">
        <f t="shared" si="21"/>
        <v xml:space="preserve">CCD_CRUISE_LEG_DATA_SETS_V.STD_SVY_NAME_VAL, </v>
      </c>
    </row>
    <row r="1041" spans="1:3" x14ac:dyDescent="0.25">
      <c r="A1041" s="18" t="s">
        <v>202</v>
      </c>
      <c r="B1041" t="s">
        <v>216</v>
      </c>
      <c r="C1041" s="18" t="str">
        <f t="shared" si="21"/>
        <v xml:space="preserve">CCD_CRUISE_LEG_DATA_SETS_V.SVY_TYPE_ID, </v>
      </c>
    </row>
    <row r="1042" spans="1:3" x14ac:dyDescent="0.25">
      <c r="A1042" s="18" t="s">
        <v>202</v>
      </c>
      <c r="B1042" t="s">
        <v>217</v>
      </c>
      <c r="C1042" s="18" t="str">
        <f t="shared" si="21"/>
        <v xml:space="preserve">CCD_CRUISE_LEG_DATA_SETS_V.SVY_TYPE_NAME, </v>
      </c>
    </row>
    <row r="1043" spans="1:3" x14ac:dyDescent="0.25">
      <c r="A1043" s="18" t="s">
        <v>202</v>
      </c>
      <c r="B1043" t="s">
        <v>218</v>
      </c>
      <c r="C1043" s="18" t="str">
        <f t="shared" si="21"/>
        <v xml:space="preserve">CCD_CRUISE_LEG_DATA_SETS_V.SVY_TYPE_DESC, </v>
      </c>
    </row>
    <row r="1044" spans="1:3" x14ac:dyDescent="0.25">
      <c r="A1044" s="18" t="s">
        <v>202</v>
      </c>
      <c r="B1044" t="s">
        <v>219</v>
      </c>
      <c r="C1044" s="18" t="str">
        <f t="shared" si="21"/>
        <v xml:space="preserve">CCD_CRUISE_LEG_DATA_SETS_V.CRUISE_URL, </v>
      </c>
    </row>
    <row r="1045" spans="1:3" x14ac:dyDescent="0.25">
      <c r="A1045" s="18" t="s">
        <v>202</v>
      </c>
      <c r="B1045" t="s">
        <v>220</v>
      </c>
      <c r="C1045" s="18" t="str">
        <f t="shared" si="21"/>
        <v xml:space="preserve">CCD_CRUISE_LEG_DATA_SETS_V.CRUISE_CONT_EMAIL, </v>
      </c>
    </row>
    <row r="1046" spans="1:3" x14ac:dyDescent="0.25">
      <c r="A1046" s="18" t="s">
        <v>202</v>
      </c>
      <c r="B1046" t="s">
        <v>413</v>
      </c>
      <c r="C1046" s="18" t="str">
        <f t="shared" si="21"/>
        <v xml:space="preserve">CCD_CRUISE_LEG_DATA_SETS_V.PTA_ISS_ID, </v>
      </c>
    </row>
    <row r="1047" spans="1:3" x14ac:dyDescent="0.25">
      <c r="A1047" s="18" t="s">
        <v>202</v>
      </c>
      <c r="B1047" t="s">
        <v>221</v>
      </c>
      <c r="C1047" s="18" t="str">
        <f t="shared" si="21"/>
        <v xml:space="preserve">CCD_CRUISE_LEG_DATA_SETS_V.NUM_LEGS, </v>
      </c>
    </row>
    <row r="1048" spans="1:3" x14ac:dyDescent="0.25">
      <c r="A1048" s="18" t="s">
        <v>202</v>
      </c>
      <c r="B1048" t="s">
        <v>222</v>
      </c>
      <c r="C1048" s="18" t="str">
        <f t="shared" si="21"/>
        <v xml:space="preserve">CCD_CRUISE_LEG_DATA_SETS_V.CRUISE_START_DATE, </v>
      </c>
    </row>
    <row r="1049" spans="1:3" x14ac:dyDescent="0.25">
      <c r="A1049" s="18" t="s">
        <v>202</v>
      </c>
      <c r="B1049" t="s">
        <v>223</v>
      </c>
      <c r="C1049" s="18" t="str">
        <f t="shared" si="21"/>
        <v xml:space="preserve">CCD_CRUISE_LEG_DATA_SETS_V.FORMAT_CRUISE_START_DATE, </v>
      </c>
    </row>
    <row r="1050" spans="1:3" x14ac:dyDescent="0.25">
      <c r="A1050" s="18" t="s">
        <v>202</v>
      </c>
      <c r="B1050" t="s">
        <v>224</v>
      </c>
      <c r="C1050" s="18" t="str">
        <f t="shared" si="21"/>
        <v xml:space="preserve">CCD_CRUISE_LEG_DATA_SETS_V.CRUISE_END_DATE, </v>
      </c>
    </row>
    <row r="1051" spans="1:3" x14ac:dyDescent="0.25">
      <c r="A1051" s="18" t="s">
        <v>202</v>
      </c>
      <c r="B1051" t="s">
        <v>225</v>
      </c>
      <c r="C1051" s="18" t="str">
        <f t="shared" si="21"/>
        <v xml:space="preserve">CCD_CRUISE_LEG_DATA_SETS_V.FORMAT_CRUISE_END_DATE, </v>
      </c>
    </row>
    <row r="1052" spans="1:3" x14ac:dyDescent="0.25">
      <c r="A1052" s="18" t="s">
        <v>202</v>
      </c>
      <c r="B1052" t="s">
        <v>226</v>
      </c>
      <c r="C1052" s="18" t="str">
        <f t="shared" si="21"/>
        <v xml:space="preserve">CCD_CRUISE_LEG_DATA_SETS_V.CRUISE_DAS, </v>
      </c>
    </row>
    <row r="1053" spans="1:3" x14ac:dyDescent="0.25">
      <c r="A1053" s="18" t="s">
        <v>202</v>
      </c>
      <c r="B1053" t="s">
        <v>414</v>
      </c>
      <c r="C1053" s="18" t="str">
        <f t="shared" si="21"/>
        <v xml:space="preserve">CCD_CRUISE_LEG_DATA_SETS_V.CRUISE_LEN_DAYS, </v>
      </c>
    </row>
    <row r="1054" spans="1:3" x14ac:dyDescent="0.25">
      <c r="A1054" s="18" t="s">
        <v>202</v>
      </c>
      <c r="B1054" t="s">
        <v>227</v>
      </c>
      <c r="C1054" s="18" t="str">
        <f t="shared" si="21"/>
        <v xml:space="preserve">CCD_CRUISE_LEG_DATA_SETS_V.CRUISE_YEAR, </v>
      </c>
    </row>
    <row r="1055" spans="1:3" x14ac:dyDescent="0.25">
      <c r="A1055" s="18" t="s">
        <v>202</v>
      </c>
      <c r="B1055" t="s">
        <v>228</v>
      </c>
      <c r="C1055" s="18" t="str">
        <f t="shared" si="21"/>
        <v xml:space="preserve">CCD_CRUISE_LEG_DATA_SETS_V.CRUISE_FISC_YEAR, </v>
      </c>
    </row>
    <row r="1056" spans="1:3" x14ac:dyDescent="0.25">
      <c r="A1056" s="18" t="s">
        <v>202</v>
      </c>
      <c r="B1056" t="s">
        <v>229</v>
      </c>
      <c r="C1056" s="18" t="str">
        <f t="shared" si="21"/>
        <v xml:space="preserve">CCD_CRUISE_LEG_DATA_SETS_V.LEG_NAME_CD_LIST, </v>
      </c>
    </row>
    <row r="1057" spans="1:3" x14ac:dyDescent="0.25">
      <c r="A1057" s="18" t="s">
        <v>202</v>
      </c>
      <c r="B1057" t="s">
        <v>230</v>
      </c>
      <c r="C1057" s="18" t="str">
        <f t="shared" si="21"/>
        <v xml:space="preserve">CCD_CRUISE_LEG_DATA_SETS_V.LEG_NAME_SCD_LIST, </v>
      </c>
    </row>
    <row r="1058" spans="1:3" x14ac:dyDescent="0.25">
      <c r="A1058" s="18" t="s">
        <v>202</v>
      </c>
      <c r="B1058" t="s">
        <v>231</v>
      </c>
      <c r="C1058" s="18" t="str">
        <f t="shared" si="21"/>
        <v xml:space="preserve">CCD_CRUISE_LEG_DATA_SETS_V.LEG_NAME_RC_LIST, </v>
      </c>
    </row>
    <row r="1059" spans="1:3" x14ac:dyDescent="0.25">
      <c r="A1059" s="18" t="s">
        <v>202</v>
      </c>
      <c r="B1059" t="s">
        <v>232</v>
      </c>
      <c r="C1059" s="18" t="str">
        <f t="shared" si="21"/>
        <v xml:space="preserve">CCD_CRUISE_LEG_DATA_SETS_V.LEG_NAME_BR_LIST, </v>
      </c>
    </row>
    <row r="1060" spans="1:3" x14ac:dyDescent="0.25">
      <c r="A1060" s="18" t="s">
        <v>202</v>
      </c>
      <c r="B1060" t="s">
        <v>233</v>
      </c>
      <c r="C1060" s="18" t="str">
        <f t="shared" si="21"/>
        <v xml:space="preserve">CCD_CRUISE_LEG_DATA_SETS_V.LEG_NAME_DATES_CD_LIST, </v>
      </c>
    </row>
    <row r="1061" spans="1:3" x14ac:dyDescent="0.25">
      <c r="A1061" s="18" t="s">
        <v>202</v>
      </c>
      <c r="B1061" t="s">
        <v>234</v>
      </c>
      <c r="C1061" s="18" t="str">
        <f t="shared" si="21"/>
        <v xml:space="preserve">CCD_CRUISE_LEG_DATA_SETS_V.LEG_NAME_DATES_SCD_LIST, </v>
      </c>
    </row>
    <row r="1062" spans="1:3" x14ac:dyDescent="0.25">
      <c r="A1062" s="18" t="s">
        <v>202</v>
      </c>
      <c r="B1062" t="s">
        <v>235</v>
      </c>
      <c r="C1062" s="18" t="str">
        <f t="shared" si="21"/>
        <v xml:space="preserve">CCD_CRUISE_LEG_DATA_SETS_V.LEG_NAME_DATES_RC_LIST, </v>
      </c>
    </row>
    <row r="1063" spans="1:3" x14ac:dyDescent="0.25">
      <c r="A1063" s="18" t="s">
        <v>202</v>
      </c>
      <c r="B1063" t="s">
        <v>236</v>
      </c>
      <c r="C1063" s="18" t="str">
        <f t="shared" si="21"/>
        <v xml:space="preserve">CCD_CRUISE_LEG_DATA_SETS_V.LEG_NAME_DATES_BR_LIST, </v>
      </c>
    </row>
    <row r="1064" spans="1:3" x14ac:dyDescent="0.25">
      <c r="A1064" s="18" t="s">
        <v>202</v>
      </c>
      <c r="B1064" t="s">
        <v>495</v>
      </c>
      <c r="C1064" s="18" t="str">
        <f t="shared" si="21"/>
        <v xml:space="preserve">CCD_CRUISE_LEG_DATA_SETS_V.LEG_VESS_NAME_DATES_CD_LIST, </v>
      </c>
    </row>
    <row r="1065" spans="1:3" x14ac:dyDescent="0.25">
      <c r="A1065" s="18" t="s">
        <v>202</v>
      </c>
      <c r="B1065" t="s">
        <v>496</v>
      </c>
      <c r="C1065" s="18" t="str">
        <f t="shared" si="21"/>
        <v xml:space="preserve">CCD_CRUISE_LEG_DATA_SETS_V.LEG_VESS_NAME_DATES_SCD_LIST, </v>
      </c>
    </row>
    <row r="1066" spans="1:3" x14ac:dyDescent="0.25">
      <c r="A1066" s="18" t="s">
        <v>202</v>
      </c>
      <c r="B1066" t="s">
        <v>497</v>
      </c>
      <c r="C1066" s="18" t="str">
        <f t="shared" si="21"/>
        <v xml:space="preserve">CCD_CRUISE_LEG_DATA_SETS_V.LEG_VESS_NAME_DATES_RC_LIST, </v>
      </c>
    </row>
    <row r="1067" spans="1:3" x14ac:dyDescent="0.25">
      <c r="A1067" s="18" t="s">
        <v>202</v>
      </c>
      <c r="B1067" t="s">
        <v>498</v>
      </c>
      <c r="C1067" s="18" t="str">
        <f t="shared" si="21"/>
        <v xml:space="preserve">CCD_CRUISE_LEG_DATA_SETS_V.LEG_VESS_NAME_DATES_BR_LIST, </v>
      </c>
    </row>
    <row r="1068" spans="1:3" x14ac:dyDescent="0.25">
      <c r="A1068" s="18" t="s">
        <v>202</v>
      </c>
      <c r="B1068" t="s">
        <v>125</v>
      </c>
      <c r="C1068" s="18" t="str">
        <f t="shared" si="21"/>
        <v xml:space="preserve">CCD_CRUISE_LEG_DATA_SETS_V.CRUISE_LEG_ID, </v>
      </c>
    </row>
    <row r="1069" spans="1:3" x14ac:dyDescent="0.25">
      <c r="A1069" s="18" t="s">
        <v>202</v>
      </c>
      <c r="B1069" t="s">
        <v>237</v>
      </c>
      <c r="C1069" s="18" t="str">
        <f t="shared" si="21"/>
        <v xml:space="preserve">CCD_CRUISE_LEG_DATA_SETS_V.LEG_NAME, </v>
      </c>
    </row>
    <row r="1070" spans="1:3" x14ac:dyDescent="0.25">
      <c r="A1070" s="18" t="s">
        <v>202</v>
      </c>
      <c r="B1070" t="s">
        <v>238</v>
      </c>
      <c r="C1070" s="18" t="str">
        <f t="shared" si="21"/>
        <v xml:space="preserve">CCD_CRUISE_LEG_DATA_SETS_V.LEG_START_DATE, </v>
      </c>
    </row>
    <row r="1071" spans="1:3" x14ac:dyDescent="0.25">
      <c r="A1071" s="18" t="s">
        <v>202</v>
      </c>
      <c r="B1071" t="s">
        <v>239</v>
      </c>
      <c r="C1071" s="18" t="str">
        <f t="shared" si="21"/>
        <v xml:space="preserve">CCD_CRUISE_LEG_DATA_SETS_V.FORMAT_LEG_START_DATE, </v>
      </c>
    </row>
    <row r="1072" spans="1:3" x14ac:dyDescent="0.25">
      <c r="A1072" s="18" t="s">
        <v>202</v>
      </c>
      <c r="B1072" t="s">
        <v>240</v>
      </c>
      <c r="C1072" s="18" t="str">
        <f t="shared" si="21"/>
        <v xml:space="preserve">CCD_CRUISE_LEG_DATA_SETS_V.LEG_END_DATE, </v>
      </c>
    </row>
    <row r="1073" spans="1:3" x14ac:dyDescent="0.25">
      <c r="A1073" s="18" t="s">
        <v>202</v>
      </c>
      <c r="B1073" t="s">
        <v>241</v>
      </c>
      <c r="C1073" s="18" t="str">
        <f t="shared" si="21"/>
        <v xml:space="preserve">CCD_CRUISE_LEG_DATA_SETS_V.FORMAT_LEG_END_DATE, </v>
      </c>
    </row>
    <row r="1074" spans="1:3" x14ac:dyDescent="0.25">
      <c r="A1074" s="18" t="s">
        <v>202</v>
      </c>
      <c r="B1074" t="s">
        <v>243</v>
      </c>
      <c r="C1074" s="18" t="str">
        <f t="shared" si="21"/>
        <v xml:space="preserve">CCD_CRUISE_LEG_DATA_SETS_V.LEG_DAS, </v>
      </c>
    </row>
    <row r="1075" spans="1:3" x14ac:dyDescent="0.25">
      <c r="A1075" s="18" t="s">
        <v>202</v>
      </c>
      <c r="B1075" t="s">
        <v>242</v>
      </c>
      <c r="C1075" s="18" t="str">
        <f t="shared" si="21"/>
        <v xml:space="preserve">CCD_CRUISE_LEG_DATA_SETS_V.LEG_YEAR, </v>
      </c>
    </row>
    <row r="1076" spans="1:3" x14ac:dyDescent="0.25">
      <c r="A1076" s="18" t="s">
        <v>202</v>
      </c>
      <c r="B1076" t="s">
        <v>244</v>
      </c>
      <c r="C1076" s="18" t="str">
        <f t="shared" si="21"/>
        <v xml:space="preserve">CCD_CRUISE_LEG_DATA_SETS_V.LEG_FISC_YEAR, </v>
      </c>
    </row>
    <row r="1077" spans="1:3" x14ac:dyDescent="0.25">
      <c r="A1077" s="18" t="s">
        <v>202</v>
      </c>
      <c r="B1077" t="s">
        <v>245</v>
      </c>
      <c r="C1077" s="18" t="str">
        <f t="shared" si="21"/>
        <v xml:space="preserve">CCD_CRUISE_LEG_DATA_SETS_V.LEG_DESC, </v>
      </c>
    </row>
    <row r="1078" spans="1:3" x14ac:dyDescent="0.25">
      <c r="A1078" s="18" t="s">
        <v>202</v>
      </c>
      <c r="B1078" t="s">
        <v>246</v>
      </c>
      <c r="C1078" s="18" t="str">
        <f t="shared" si="21"/>
        <v xml:space="preserve">CCD_CRUISE_LEG_DATA_SETS_V.TZ_NAME, </v>
      </c>
    </row>
    <row r="1079" spans="1:3" x14ac:dyDescent="0.25">
      <c r="A1079" s="18" t="s">
        <v>202</v>
      </c>
      <c r="B1079" t="s">
        <v>247</v>
      </c>
      <c r="C1079" s="18" t="str">
        <f t="shared" si="21"/>
        <v xml:space="preserve">CCD_CRUISE_LEG_DATA_SETS_V.VESSEL_ID, </v>
      </c>
    </row>
    <row r="1080" spans="1:3" x14ac:dyDescent="0.25">
      <c r="A1080" s="18" t="s">
        <v>202</v>
      </c>
      <c r="B1080" t="s">
        <v>248</v>
      </c>
      <c r="C1080" s="18" t="str">
        <f t="shared" si="21"/>
        <v xml:space="preserve">CCD_CRUISE_LEG_DATA_SETS_V.VESSEL_NAME, </v>
      </c>
    </row>
    <row r="1081" spans="1:3" x14ac:dyDescent="0.25">
      <c r="A1081" s="18" t="s">
        <v>202</v>
      </c>
      <c r="B1081" t="s">
        <v>249</v>
      </c>
      <c r="C1081" s="18" t="str">
        <f t="shared" si="21"/>
        <v xml:space="preserve">CCD_CRUISE_LEG_DATA_SETS_V.VESSEL_DESC, </v>
      </c>
    </row>
    <row r="1082" spans="1:3" x14ac:dyDescent="0.25">
      <c r="A1082" s="18" t="s">
        <v>202</v>
      </c>
      <c r="B1082" t="s">
        <v>92</v>
      </c>
      <c r="C1082" s="18" t="str">
        <f t="shared" si="21"/>
        <v xml:space="preserve">CCD_CRUISE_LEG_DATA_SETS_V.PLAT_TYPE_ID, </v>
      </c>
    </row>
    <row r="1083" spans="1:3" x14ac:dyDescent="0.25">
      <c r="A1083" s="18" t="s">
        <v>202</v>
      </c>
      <c r="B1083" t="s">
        <v>250</v>
      </c>
      <c r="C1083" s="18" t="str">
        <f t="shared" si="21"/>
        <v xml:space="preserve">CCD_CRUISE_LEG_DATA_SETS_V.PLAT_TYPE_NAME, </v>
      </c>
    </row>
    <row r="1084" spans="1:3" x14ac:dyDescent="0.25">
      <c r="A1084" s="18" t="s">
        <v>202</v>
      </c>
      <c r="B1084" t="s">
        <v>251</v>
      </c>
      <c r="C1084" s="18" t="str">
        <f t="shared" si="21"/>
        <v xml:space="preserve">CCD_CRUISE_LEG_DATA_SETS_V.PLAT_TYPE_DESC, </v>
      </c>
    </row>
    <row r="1085" spans="1:3" x14ac:dyDescent="0.25">
      <c r="A1085" s="18" t="s">
        <v>202</v>
      </c>
      <c r="B1085" t="s">
        <v>415</v>
      </c>
      <c r="C1085" s="18" t="str">
        <f t="shared" ref="C1085:C1129" si="22">CONCATENATE(A1085, ".", B1085, ", ")</f>
        <v xml:space="preserve">CCD_CRUISE_LEG_DATA_SETS_V.NUM_REG_ECOSYSTEMS, </v>
      </c>
    </row>
    <row r="1086" spans="1:3" x14ac:dyDescent="0.25">
      <c r="A1086" s="18" t="s">
        <v>202</v>
      </c>
      <c r="B1086" t="s">
        <v>416</v>
      </c>
      <c r="C1086" s="18" t="str">
        <f t="shared" si="22"/>
        <v xml:space="preserve">CCD_CRUISE_LEG_DATA_SETS_V.REG_ECOSYSTEM_CD_LIST, </v>
      </c>
    </row>
    <row r="1087" spans="1:3" x14ac:dyDescent="0.25">
      <c r="A1087" s="18" t="s">
        <v>202</v>
      </c>
      <c r="B1087" t="s">
        <v>417</v>
      </c>
      <c r="C1087" s="18" t="str">
        <f t="shared" si="22"/>
        <v xml:space="preserve">CCD_CRUISE_LEG_DATA_SETS_V.REG_ECOSYSTEM_SCD_LIST, </v>
      </c>
    </row>
    <row r="1088" spans="1:3" x14ac:dyDescent="0.25">
      <c r="A1088" s="18" t="s">
        <v>202</v>
      </c>
      <c r="B1088" t="s">
        <v>418</v>
      </c>
      <c r="C1088" s="18" t="str">
        <f t="shared" si="22"/>
        <v xml:space="preserve">CCD_CRUISE_LEG_DATA_SETS_V.REG_ECOSYSTEM_RC_LIST, </v>
      </c>
    </row>
    <row r="1089" spans="1:3" x14ac:dyDescent="0.25">
      <c r="A1089" s="18" t="s">
        <v>202</v>
      </c>
      <c r="B1089" t="s">
        <v>419</v>
      </c>
      <c r="C1089" s="18" t="str">
        <f t="shared" si="22"/>
        <v xml:space="preserve">CCD_CRUISE_LEG_DATA_SETS_V.REG_ECOSYSTEM_BR_LIST, </v>
      </c>
    </row>
    <row r="1090" spans="1:3" x14ac:dyDescent="0.25">
      <c r="A1090" s="18" t="s">
        <v>202</v>
      </c>
      <c r="B1090" t="s">
        <v>420</v>
      </c>
      <c r="C1090" s="18" t="str">
        <f t="shared" si="22"/>
        <v xml:space="preserve">CCD_CRUISE_LEG_DATA_SETS_V.NUM_GEAR, </v>
      </c>
    </row>
    <row r="1091" spans="1:3" x14ac:dyDescent="0.25">
      <c r="A1091" s="18" t="s">
        <v>202</v>
      </c>
      <c r="B1091" t="s">
        <v>421</v>
      </c>
      <c r="C1091" s="18" t="str">
        <f t="shared" si="22"/>
        <v xml:space="preserve">CCD_CRUISE_LEG_DATA_SETS_V.GEAR_NAME_CD_LIST, </v>
      </c>
    </row>
    <row r="1092" spans="1:3" x14ac:dyDescent="0.25">
      <c r="A1092" s="18" t="s">
        <v>202</v>
      </c>
      <c r="B1092" t="s">
        <v>422</v>
      </c>
      <c r="C1092" s="18" t="str">
        <f t="shared" si="22"/>
        <v xml:space="preserve">CCD_CRUISE_LEG_DATA_SETS_V.GEAR_NAME_SCD_LIST, </v>
      </c>
    </row>
    <row r="1093" spans="1:3" x14ac:dyDescent="0.25">
      <c r="A1093" s="18" t="s">
        <v>202</v>
      </c>
      <c r="B1093" t="s">
        <v>423</v>
      </c>
      <c r="C1093" s="18" t="str">
        <f t="shared" si="22"/>
        <v xml:space="preserve">CCD_CRUISE_LEG_DATA_SETS_V.GEAR_NAME_RC_LIST, </v>
      </c>
    </row>
    <row r="1094" spans="1:3" x14ac:dyDescent="0.25">
      <c r="A1094" s="18" t="s">
        <v>202</v>
      </c>
      <c r="B1094" t="s">
        <v>424</v>
      </c>
      <c r="C1094" s="18" t="str">
        <f t="shared" si="22"/>
        <v xml:space="preserve">CCD_CRUISE_LEG_DATA_SETS_V.GEAR_NAME_BR_LIST, </v>
      </c>
    </row>
    <row r="1095" spans="1:3" x14ac:dyDescent="0.25">
      <c r="A1095" s="18" t="s">
        <v>202</v>
      </c>
      <c r="B1095" t="s">
        <v>425</v>
      </c>
      <c r="C1095" s="18" t="str">
        <f t="shared" si="22"/>
        <v xml:space="preserve">CCD_CRUISE_LEG_DATA_SETS_V.NUM_REGIONS, </v>
      </c>
    </row>
    <row r="1096" spans="1:3" x14ac:dyDescent="0.25">
      <c r="A1096" s="18" t="s">
        <v>202</v>
      </c>
      <c r="B1096" t="s">
        <v>426</v>
      </c>
      <c r="C1096" s="18" t="str">
        <f t="shared" si="22"/>
        <v xml:space="preserve">CCD_CRUISE_LEG_DATA_SETS_V.REGION_CODE_CD_LIST, </v>
      </c>
    </row>
    <row r="1097" spans="1:3" x14ac:dyDescent="0.25">
      <c r="A1097" s="18" t="s">
        <v>202</v>
      </c>
      <c r="B1097" t="s">
        <v>427</v>
      </c>
      <c r="C1097" s="18" t="str">
        <f t="shared" si="22"/>
        <v xml:space="preserve">CCD_CRUISE_LEG_DATA_SETS_V.REGION_CODE_SCD_LIST, </v>
      </c>
    </row>
    <row r="1098" spans="1:3" x14ac:dyDescent="0.25">
      <c r="A1098" s="18" t="s">
        <v>202</v>
      </c>
      <c r="B1098" t="s">
        <v>428</v>
      </c>
      <c r="C1098" s="18" t="str">
        <f t="shared" si="22"/>
        <v xml:space="preserve">CCD_CRUISE_LEG_DATA_SETS_V.REGION_CODE_RC_LIST, </v>
      </c>
    </row>
    <row r="1099" spans="1:3" x14ac:dyDescent="0.25">
      <c r="A1099" s="18" t="s">
        <v>202</v>
      </c>
      <c r="B1099" t="s">
        <v>429</v>
      </c>
      <c r="C1099" s="18" t="str">
        <f t="shared" si="22"/>
        <v xml:space="preserve">CCD_CRUISE_LEG_DATA_SETS_V.REGION_CODE_BR_LIST, </v>
      </c>
    </row>
    <row r="1100" spans="1:3" x14ac:dyDescent="0.25">
      <c r="A1100" s="18" t="s">
        <v>202</v>
      </c>
      <c r="B1100" t="s">
        <v>430</v>
      </c>
      <c r="C1100" s="18" t="str">
        <f t="shared" si="22"/>
        <v xml:space="preserve">CCD_CRUISE_LEG_DATA_SETS_V.REGION_NAME_CD_LIST, </v>
      </c>
    </row>
    <row r="1101" spans="1:3" x14ac:dyDescent="0.25">
      <c r="A1101" s="18" t="s">
        <v>202</v>
      </c>
      <c r="B1101" t="s">
        <v>431</v>
      </c>
      <c r="C1101" s="18" t="str">
        <f t="shared" si="22"/>
        <v xml:space="preserve">CCD_CRUISE_LEG_DATA_SETS_V.REGION_NAME_SCD_LIST, </v>
      </c>
    </row>
    <row r="1102" spans="1:3" x14ac:dyDescent="0.25">
      <c r="A1102" s="18" t="s">
        <v>202</v>
      </c>
      <c r="B1102" t="s">
        <v>432</v>
      </c>
      <c r="C1102" s="18" t="str">
        <f t="shared" si="22"/>
        <v xml:space="preserve">CCD_CRUISE_LEG_DATA_SETS_V.REGION_NAME_RC_LIST, </v>
      </c>
    </row>
    <row r="1103" spans="1:3" x14ac:dyDescent="0.25">
      <c r="A1103" s="18" t="s">
        <v>202</v>
      </c>
      <c r="B1103" t="s">
        <v>433</v>
      </c>
      <c r="C1103" s="18" t="str">
        <f t="shared" si="22"/>
        <v xml:space="preserve">CCD_CRUISE_LEG_DATA_SETS_V.REGION_NAME_BR_LIST, </v>
      </c>
    </row>
    <row r="1104" spans="1:3" x14ac:dyDescent="0.25">
      <c r="A1104" s="18" t="s">
        <v>202</v>
      </c>
      <c r="B1104" t="s">
        <v>434</v>
      </c>
      <c r="C1104" s="18" t="str">
        <f t="shared" si="22"/>
        <v xml:space="preserve">CCD_CRUISE_LEG_DATA_SETS_V.NUM_LEG_ALIASES, </v>
      </c>
    </row>
    <row r="1105" spans="1:3" x14ac:dyDescent="0.25">
      <c r="A1105" s="18" t="s">
        <v>202</v>
      </c>
      <c r="B1105" t="s">
        <v>435</v>
      </c>
      <c r="C1105" s="18" t="str">
        <f t="shared" si="22"/>
        <v xml:space="preserve">CCD_CRUISE_LEG_DATA_SETS_V.LEG_ALIAS_CD_LIST, </v>
      </c>
    </row>
    <row r="1106" spans="1:3" x14ac:dyDescent="0.25">
      <c r="A1106" s="18" t="s">
        <v>202</v>
      </c>
      <c r="B1106" t="s">
        <v>436</v>
      </c>
      <c r="C1106" s="18" t="str">
        <f t="shared" si="22"/>
        <v xml:space="preserve">CCD_CRUISE_LEG_DATA_SETS_V.LEG_ALIAS_SCD_LIST, </v>
      </c>
    </row>
    <row r="1107" spans="1:3" x14ac:dyDescent="0.25">
      <c r="A1107" s="18" t="s">
        <v>202</v>
      </c>
      <c r="B1107" t="s">
        <v>437</v>
      </c>
      <c r="C1107" s="18" t="str">
        <f t="shared" si="22"/>
        <v xml:space="preserve">CCD_CRUISE_LEG_DATA_SETS_V.LEG_ALIAS_RC_LIST, </v>
      </c>
    </row>
    <row r="1108" spans="1:3" x14ac:dyDescent="0.25">
      <c r="A1108" s="18" t="s">
        <v>202</v>
      </c>
      <c r="B1108" t="s">
        <v>438</v>
      </c>
      <c r="C1108" s="18" t="str">
        <f t="shared" si="22"/>
        <v xml:space="preserve">CCD_CRUISE_LEG_DATA_SETS_V.LEG_ALIAS_BR_LIST, </v>
      </c>
    </row>
    <row r="1109" spans="1:3" x14ac:dyDescent="0.25">
      <c r="A1109" s="18" t="s">
        <v>202</v>
      </c>
      <c r="B1109" t="s">
        <v>439</v>
      </c>
      <c r="C1109" s="18" t="str">
        <f t="shared" si="22"/>
        <v xml:space="preserve">CCD_CRUISE_LEG_DATA_SETS_V.NUM_DATA_SETS, </v>
      </c>
    </row>
    <row r="1110" spans="1:3" x14ac:dyDescent="0.25">
      <c r="A1110" s="18" t="s">
        <v>202</v>
      </c>
      <c r="B1110" t="s">
        <v>440</v>
      </c>
      <c r="C1110" s="18" t="str">
        <f t="shared" si="22"/>
        <v xml:space="preserve">CCD_CRUISE_LEG_DATA_SETS_V.DATA_SET_NAME_CD_LIST, </v>
      </c>
    </row>
    <row r="1111" spans="1:3" x14ac:dyDescent="0.25">
      <c r="A1111" s="18" t="s">
        <v>202</v>
      </c>
      <c r="B1111" t="s">
        <v>441</v>
      </c>
      <c r="C1111" s="18" t="str">
        <f t="shared" si="22"/>
        <v xml:space="preserve">CCD_CRUISE_LEG_DATA_SETS_V.DATA_SET_NAME_SCD_LIST, </v>
      </c>
    </row>
    <row r="1112" spans="1:3" x14ac:dyDescent="0.25">
      <c r="A1112" s="18" t="s">
        <v>202</v>
      </c>
      <c r="B1112" t="s">
        <v>442</v>
      </c>
      <c r="C1112" s="18" t="str">
        <f t="shared" si="22"/>
        <v xml:space="preserve">CCD_CRUISE_LEG_DATA_SETS_V.DATA_SET_NAME_RC_LIST, </v>
      </c>
    </row>
    <row r="1113" spans="1:3" x14ac:dyDescent="0.25">
      <c r="A1113" s="18" t="s">
        <v>202</v>
      </c>
      <c r="B1113" t="s">
        <v>443</v>
      </c>
      <c r="C1113" s="18" t="str">
        <f t="shared" si="22"/>
        <v xml:space="preserve">CCD_CRUISE_LEG_DATA_SETS_V.DATA_SET_NAME_BR_LIST, </v>
      </c>
    </row>
    <row r="1114" spans="1:3" x14ac:dyDescent="0.25">
      <c r="A1114" s="18" t="s">
        <v>202</v>
      </c>
      <c r="B1114" t="s">
        <v>124</v>
      </c>
      <c r="C1114" s="18" t="str">
        <f t="shared" si="22"/>
        <v xml:space="preserve">CCD_CRUISE_LEG_DATA_SETS_V.LEG_DATA_SET_ID, </v>
      </c>
    </row>
    <row r="1115" spans="1:3" x14ac:dyDescent="0.25">
      <c r="A1115" s="18" t="s">
        <v>202</v>
      </c>
      <c r="B1115" t="s">
        <v>126</v>
      </c>
      <c r="C1115" s="18" t="str">
        <f t="shared" si="22"/>
        <v xml:space="preserve">CCD_CRUISE_LEG_DATA_SETS_V.DATA_SET_ID, </v>
      </c>
    </row>
    <row r="1116" spans="1:3" x14ac:dyDescent="0.25">
      <c r="A1116" s="18" t="s">
        <v>202</v>
      </c>
      <c r="B1116" t="s">
        <v>127</v>
      </c>
      <c r="C1116" s="18" t="str">
        <f t="shared" si="22"/>
        <v xml:space="preserve">CCD_CRUISE_LEG_DATA_SETS_V.LEG_DATA_SET_NOTES, </v>
      </c>
    </row>
    <row r="1117" spans="1:3" x14ac:dyDescent="0.25">
      <c r="A1117" s="18" t="s">
        <v>202</v>
      </c>
      <c r="B1117" t="s">
        <v>135</v>
      </c>
      <c r="C1117" s="18" t="str">
        <f t="shared" si="22"/>
        <v xml:space="preserve">CCD_CRUISE_LEG_DATA_SETS_V.DATA_SET_NAME, </v>
      </c>
    </row>
    <row r="1118" spans="1:3" x14ac:dyDescent="0.25">
      <c r="A1118" s="18" t="s">
        <v>202</v>
      </c>
      <c r="B1118" t="s">
        <v>136</v>
      </c>
      <c r="C1118" s="18" t="str">
        <f t="shared" si="22"/>
        <v xml:space="preserve">CCD_CRUISE_LEG_DATA_SETS_V.DATA_SET_DESC, </v>
      </c>
    </row>
    <row r="1119" spans="1:3" x14ac:dyDescent="0.25">
      <c r="A1119" s="18" t="s">
        <v>202</v>
      </c>
      <c r="B1119" t="s">
        <v>137</v>
      </c>
      <c r="C1119" s="18" t="str">
        <f t="shared" si="22"/>
        <v xml:space="preserve">CCD_CRUISE_LEG_DATA_SETS_V.DATA_SET_INPORT_CAT_ID, </v>
      </c>
    </row>
    <row r="1120" spans="1:3" x14ac:dyDescent="0.25">
      <c r="A1120" s="18" t="s">
        <v>202</v>
      </c>
      <c r="B1120" t="s">
        <v>138</v>
      </c>
      <c r="C1120" s="18" t="str">
        <f t="shared" si="22"/>
        <v xml:space="preserve">CCD_CRUISE_LEG_DATA_SETS_V.DATA_SET_INPORT_URL, </v>
      </c>
    </row>
    <row r="1121" spans="1:3" x14ac:dyDescent="0.25">
      <c r="A1121" s="18" t="s">
        <v>202</v>
      </c>
      <c r="B1121" t="s">
        <v>139</v>
      </c>
      <c r="C1121" s="18" t="str">
        <f t="shared" si="22"/>
        <v xml:space="preserve">CCD_CRUISE_LEG_DATA_SETS_V.DATA_SET_TYPE_ID, </v>
      </c>
    </row>
    <row r="1122" spans="1:3" x14ac:dyDescent="0.25">
      <c r="A1122" s="18" t="s">
        <v>202</v>
      </c>
      <c r="B1122" t="s">
        <v>140</v>
      </c>
      <c r="C1122" s="18" t="str">
        <f t="shared" si="22"/>
        <v xml:space="preserve">CCD_CRUISE_LEG_DATA_SETS_V.DATA_SET_TYPE_NAME, </v>
      </c>
    </row>
    <row r="1123" spans="1:3" x14ac:dyDescent="0.25">
      <c r="A1123" s="18" t="s">
        <v>202</v>
      </c>
      <c r="B1123" t="s">
        <v>141</v>
      </c>
      <c r="C1123" s="18" t="str">
        <f t="shared" si="22"/>
        <v xml:space="preserve">CCD_CRUISE_LEG_DATA_SETS_V.DATA_SET_TYPE_DESC, </v>
      </c>
    </row>
    <row r="1124" spans="1:3" x14ac:dyDescent="0.25">
      <c r="A1124" s="18" t="s">
        <v>202</v>
      </c>
      <c r="B1124" t="s">
        <v>142</v>
      </c>
      <c r="C1124" s="18" t="str">
        <f t="shared" si="22"/>
        <v xml:space="preserve">CCD_CRUISE_LEG_DATA_SETS_V.DATA_SET_TYPE_DOC_URL, </v>
      </c>
    </row>
    <row r="1125" spans="1:3" x14ac:dyDescent="0.25">
      <c r="A1125" s="18" t="s">
        <v>202</v>
      </c>
      <c r="B1125" t="s">
        <v>143</v>
      </c>
      <c r="C1125" s="18" t="str">
        <f t="shared" si="22"/>
        <v xml:space="preserve">CCD_CRUISE_LEG_DATA_SETS_V.DATA_SET_STATUS_ID, </v>
      </c>
    </row>
    <row r="1126" spans="1:3" x14ac:dyDescent="0.25">
      <c r="A1126" s="18" t="s">
        <v>202</v>
      </c>
      <c r="B1126" t="s">
        <v>144</v>
      </c>
      <c r="C1126" s="18" t="str">
        <f t="shared" si="22"/>
        <v xml:space="preserve">CCD_CRUISE_LEG_DATA_SETS_V.STATUS_CODE, </v>
      </c>
    </row>
    <row r="1127" spans="1:3" x14ac:dyDescent="0.25">
      <c r="A1127" s="18" t="s">
        <v>202</v>
      </c>
      <c r="B1127" t="s">
        <v>145</v>
      </c>
      <c r="C1127" s="18" t="str">
        <f t="shared" si="22"/>
        <v xml:space="preserve">CCD_CRUISE_LEG_DATA_SETS_V.STATUS_NAME, </v>
      </c>
    </row>
    <row r="1128" spans="1:3" x14ac:dyDescent="0.25">
      <c r="A1128" s="18" t="s">
        <v>202</v>
      </c>
      <c r="B1128" t="s">
        <v>146</v>
      </c>
      <c r="C1128" s="18" t="str">
        <f t="shared" si="22"/>
        <v xml:space="preserve">CCD_CRUISE_LEG_DATA_SETS_V.STATUS_DESC, </v>
      </c>
    </row>
    <row r="1129" spans="1:3" x14ac:dyDescent="0.25">
      <c r="A1129" s="18" t="s">
        <v>202</v>
      </c>
      <c r="B1129" t="s">
        <v>147</v>
      </c>
      <c r="C1129" s="18" t="str">
        <f t="shared" si="22"/>
        <v xml:space="preserve">CCD_CRUISE_LEG_DATA_SETS_V.STATUS_COLOR, </v>
      </c>
    </row>
    <row r="1137" spans="1:3" x14ac:dyDescent="0.25">
      <c r="A1137" t="s">
        <v>499</v>
      </c>
      <c r="B1137" t="s">
        <v>203</v>
      </c>
      <c r="C1137" s="18" t="str">
        <f t="shared" ref="C1137:C1183" si="23">CONCATENATE(A1137, ".", B1137, ", ")</f>
        <v xml:space="preserve">CCD_CRUISE_AGG_V.CRUISE_ID, </v>
      </c>
    </row>
    <row r="1138" spans="1:3" x14ac:dyDescent="0.25">
      <c r="A1138" s="18" t="s">
        <v>499</v>
      </c>
      <c r="B1138" t="s">
        <v>204</v>
      </c>
      <c r="C1138" s="18" t="str">
        <f t="shared" si="23"/>
        <v xml:space="preserve">CCD_CRUISE_AGG_V.CRUISE_NAME, </v>
      </c>
    </row>
    <row r="1139" spans="1:3" x14ac:dyDescent="0.25">
      <c r="A1139" s="18" t="s">
        <v>499</v>
      </c>
      <c r="B1139" t="s">
        <v>205</v>
      </c>
      <c r="C1139" s="18" t="str">
        <f t="shared" si="23"/>
        <v xml:space="preserve">CCD_CRUISE_AGG_V.CRUISE_NOTES, </v>
      </c>
    </row>
    <row r="1140" spans="1:3" x14ac:dyDescent="0.25">
      <c r="A1140" s="18" t="s">
        <v>499</v>
      </c>
      <c r="B1140" t="s">
        <v>408</v>
      </c>
      <c r="C1140" s="18" t="str">
        <f t="shared" si="23"/>
        <v xml:space="preserve">CCD_CRUISE_AGG_V.CRUISE_DESC, </v>
      </c>
    </row>
    <row r="1141" spans="1:3" x14ac:dyDescent="0.25">
      <c r="A1141" s="18" t="s">
        <v>499</v>
      </c>
      <c r="B1141" t="s">
        <v>409</v>
      </c>
      <c r="C1141" s="18" t="str">
        <f t="shared" si="23"/>
        <v xml:space="preserve">CCD_CRUISE_AGG_V.OBJ_BASED_METRICS, </v>
      </c>
    </row>
    <row r="1142" spans="1:3" x14ac:dyDescent="0.25">
      <c r="A1142" s="18" t="s">
        <v>499</v>
      </c>
      <c r="B1142" t="s">
        <v>117</v>
      </c>
      <c r="C1142" s="18" t="str">
        <f t="shared" si="23"/>
        <v xml:space="preserve">CCD_CRUISE_AGG_V.SCI_CENTER_DIV_ID, </v>
      </c>
    </row>
    <row r="1143" spans="1:3" x14ac:dyDescent="0.25">
      <c r="A1143" s="18" t="s">
        <v>499</v>
      </c>
      <c r="B1143" t="s">
        <v>410</v>
      </c>
      <c r="C1143" s="18" t="str">
        <f t="shared" si="23"/>
        <v xml:space="preserve">CCD_CRUISE_AGG_V.SCI_CENTER_DIV_CODE, </v>
      </c>
    </row>
    <row r="1144" spans="1:3" x14ac:dyDescent="0.25">
      <c r="A1144" s="18" t="s">
        <v>499</v>
      </c>
      <c r="B1144" t="s">
        <v>411</v>
      </c>
      <c r="C1144" s="18" t="str">
        <f t="shared" si="23"/>
        <v xml:space="preserve">CCD_CRUISE_AGG_V.SCI_CENTER_DIV_NAME, </v>
      </c>
    </row>
    <row r="1145" spans="1:3" x14ac:dyDescent="0.25">
      <c r="A1145" s="18" t="s">
        <v>499</v>
      </c>
      <c r="B1145" t="s">
        <v>412</v>
      </c>
      <c r="C1145" s="18" t="str">
        <f t="shared" si="23"/>
        <v xml:space="preserve">CCD_CRUISE_AGG_V.SCI_CENTER_DIV_DESC, </v>
      </c>
    </row>
    <row r="1146" spans="1:3" x14ac:dyDescent="0.25">
      <c r="A1146" s="18" t="s">
        <v>499</v>
      </c>
      <c r="B1146" t="s">
        <v>106</v>
      </c>
      <c r="C1146" s="18" t="str">
        <f t="shared" si="23"/>
        <v xml:space="preserve">CCD_CRUISE_AGG_V.SCI_CENTER_ID, </v>
      </c>
    </row>
    <row r="1147" spans="1:3" x14ac:dyDescent="0.25">
      <c r="A1147" s="18" t="s">
        <v>499</v>
      </c>
      <c r="B1147" t="s">
        <v>206</v>
      </c>
      <c r="C1147" s="18" t="str">
        <f t="shared" si="23"/>
        <v xml:space="preserve">CCD_CRUISE_AGG_V.SCI_CENTER_NAME, </v>
      </c>
    </row>
    <row r="1148" spans="1:3" x14ac:dyDescent="0.25">
      <c r="A1148" s="18" t="s">
        <v>499</v>
      </c>
      <c r="B1148" t="s">
        <v>207</v>
      </c>
      <c r="C1148" s="18" t="str">
        <f t="shared" si="23"/>
        <v xml:space="preserve">CCD_CRUISE_AGG_V.SCI_CENTER_DESC, </v>
      </c>
    </row>
    <row r="1149" spans="1:3" x14ac:dyDescent="0.25">
      <c r="A1149" s="18" t="s">
        <v>499</v>
      </c>
      <c r="B1149" t="s">
        <v>208</v>
      </c>
      <c r="C1149" s="18" t="str">
        <f t="shared" si="23"/>
        <v xml:space="preserve">CCD_CRUISE_AGG_V.STD_SVY_NAME_ID, </v>
      </c>
    </row>
    <row r="1150" spans="1:3" x14ac:dyDescent="0.25">
      <c r="A1150" s="18" t="s">
        <v>499</v>
      </c>
      <c r="B1150" t="s">
        <v>209</v>
      </c>
      <c r="C1150" s="18" t="str">
        <f t="shared" si="23"/>
        <v xml:space="preserve">CCD_CRUISE_AGG_V.STD_SVY_NAME, </v>
      </c>
    </row>
    <row r="1151" spans="1:3" x14ac:dyDescent="0.25">
      <c r="A1151" s="18" t="s">
        <v>499</v>
      </c>
      <c r="B1151" t="s">
        <v>210</v>
      </c>
      <c r="C1151" s="18" t="str">
        <f t="shared" si="23"/>
        <v xml:space="preserve">CCD_CRUISE_AGG_V.STD_SVY_DESC, </v>
      </c>
    </row>
    <row r="1152" spans="1:3" x14ac:dyDescent="0.25">
      <c r="A1152" s="18" t="s">
        <v>499</v>
      </c>
      <c r="B1152" t="s">
        <v>211</v>
      </c>
      <c r="C1152" s="18" t="str">
        <f t="shared" si="23"/>
        <v xml:space="preserve">CCD_CRUISE_AGG_V.SVY_FREQ_ID, </v>
      </c>
    </row>
    <row r="1153" spans="1:3" x14ac:dyDescent="0.25">
      <c r="A1153" s="18" t="s">
        <v>499</v>
      </c>
      <c r="B1153" t="s">
        <v>212</v>
      </c>
      <c r="C1153" s="18" t="str">
        <f t="shared" si="23"/>
        <v xml:space="preserve">CCD_CRUISE_AGG_V.SVY_FREQ_NAME, </v>
      </c>
    </row>
    <row r="1154" spans="1:3" x14ac:dyDescent="0.25">
      <c r="A1154" s="18" t="s">
        <v>499</v>
      </c>
      <c r="B1154" t="s">
        <v>213</v>
      </c>
      <c r="C1154" s="18" t="str">
        <f t="shared" si="23"/>
        <v xml:space="preserve">CCD_CRUISE_AGG_V.SVY_FREQ_DESC, </v>
      </c>
    </row>
    <row r="1155" spans="1:3" x14ac:dyDescent="0.25">
      <c r="A1155" s="18" t="s">
        <v>499</v>
      </c>
      <c r="B1155" t="s">
        <v>214</v>
      </c>
      <c r="C1155" s="18" t="str">
        <f t="shared" si="23"/>
        <v xml:space="preserve">CCD_CRUISE_AGG_V.STD_SVY_NAME_OTH, </v>
      </c>
    </row>
    <row r="1156" spans="1:3" x14ac:dyDescent="0.25">
      <c r="A1156" s="18" t="s">
        <v>499</v>
      </c>
      <c r="B1156" t="s">
        <v>215</v>
      </c>
      <c r="C1156" s="18" t="str">
        <f t="shared" si="23"/>
        <v xml:space="preserve">CCD_CRUISE_AGG_V.STD_SVY_NAME_VAL, </v>
      </c>
    </row>
    <row r="1157" spans="1:3" x14ac:dyDescent="0.25">
      <c r="A1157" s="18" t="s">
        <v>499</v>
      </c>
      <c r="B1157" t="s">
        <v>216</v>
      </c>
      <c r="C1157" s="18" t="str">
        <f t="shared" si="23"/>
        <v xml:space="preserve">CCD_CRUISE_AGG_V.SVY_TYPE_ID, </v>
      </c>
    </row>
    <row r="1158" spans="1:3" x14ac:dyDescent="0.25">
      <c r="A1158" s="18" t="s">
        <v>499</v>
      </c>
      <c r="B1158" t="s">
        <v>217</v>
      </c>
      <c r="C1158" s="18" t="str">
        <f t="shared" si="23"/>
        <v xml:space="preserve">CCD_CRUISE_AGG_V.SVY_TYPE_NAME, </v>
      </c>
    </row>
    <row r="1159" spans="1:3" x14ac:dyDescent="0.25">
      <c r="A1159" s="18" t="s">
        <v>499</v>
      </c>
      <c r="B1159" t="s">
        <v>218</v>
      </c>
      <c r="C1159" s="18" t="str">
        <f t="shared" si="23"/>
        <v xml:space="preserve">CCD_CRUISE_AGG_V.SVY_TYPE_DESC, </v>
      </c>
    </row>
    <row r="1160" spans="1:3" x14ac:dyDescent="0.25">
      <c r="A1160" s="18" t="s">
        <v>499</v>
      </c>
      <c r="B1160" t="s">
        <v>219</v>
      </c>
      <c r="C1160" s="18" t="str">
        <f t="shared" si="23"/>
        <v xml:space="preserve">CCD_CRUISE_AGG_V.CRUISE_URL, </v>
      </c>
    </row>
    <row r="1161" spans="1:3" x14ac:dyDescent="0.25">
      <c r="A1161" s="18" t="s">
        <v>499</v>
      </c>
      <c r="B1161" t="s">
        <v>220</v>
      </c>
      <c r="C1161" s="18" t="str">
        <f t="shared" si="23"/>
        <v xml:space="preserve">CCD_CRUISE_AGG_V.CRUISE_CONT_EMAIL, </v>
      </c>
    </row>
    <row r="1162" spans="1:3" x14ac:dyDescent="0.25">
      <c r="A1162" s="18" t="s">
        <v>499</v>
      </c>
      <c r="B1162" t="s">
        <v>413</v>
      </c>
      <c r="C1162" s="18" t="str">
        <f t="shared" si="23"/>
        <v xml:space="preserve">CCD_CRUISE_AGG_V.PTA_ISS_ID, </v>
      </c>
    </row>
    <row r="1163" spans="1:3" x14ac:dyDescent="0.25">
      <c r="A1163" s="18" t="s">
        <v>499</v>
      </c>
      <c r="B1163" t="s">
        <v>221</v>
      </c>
      <c r="C1163" s="18" t="str">
        <f t="shared" si="23"/>
        <v xml:space="preserve">CCD_CRUISE_AGG_V.NUM_LEGS, </v>
      </c>
    </row>
    <row r="1164" spans="1:3" x14ac:dyDescent="0.25">
      <c r="A1164" s="18" t="s">
        <v>499</v>
      </c>
      <c r="B1164" t="s">
        <v>222</v>
      </c>
      <c r="C1164" s="18" t="str">
        <f t="shared" si="23"/>
        <v xml:space="preserve">CCD_CRUISE_AGG_V.CRUISE_START_DATE, </v>
      </c>
    </row>
    <row r="1165" spans="1:3" x14ac:dyDescent="0.25">
      <c r="A1165" s="18" t="s">
        <v>499</v>
      </c>
      <c r="B1165" t="s">
        <v>223</v>
      </c>
      <c r="C1165" s="18" t="str">
        <f t="shared" si="23"/>
        <v xml:space="preserve">CCD_CRUISE_AGG_V.FORMAT_CRUISE_START_DATE, </v>
      </c>
    </row>
    <row r="1166" spans="1:3" x14ac:dyDescent="0.25">
      <c r="A1166" s="18" t="s">
        <v>499</v>
      </c>
      <c r="B1166" t="s">
        <v>224</v>
      </c>
      <c r="C1166" s="18" t="str">
        <f t="shared" si="23"/>
        <v xml:space="preserve">CCD_CRUISE_AGG_V.CRUISE_END_DATE, </v>
      </c>
    </row>
    <row r="1167" spans="1:3" x14ac:dyDescent="0.25">
      <c r="A1167" s="18" t="s">
        <v>499</v>
      </c>
      <c r="B1167" t="s">
        <v>225</v>
      </c>
      <c r="C1167" s="18" t="str">
        <f t="shared" si="23"/>
        <v xml:space="preserve">CCD_CRUISE_AGG_V.FORMAT_CRUISE_END_DATE, </v>
      </c>
    </row>
    <row r="1168" spans="1:3" x14ac:dyDescent="0.25">
      <c r="A1168" s="18" t="s">
        <v>499</v>
      </c>
      <c r="B1168" t="s">
        <v>226</v>
      </c>
      <c r="C1168" s="18" t="str">
        <f t="shared" si="23"/>
        <v xml:space="preserve">CCD_CRUISE_AGG_V.CRUISE_DAS, </v>
      </c>
    </row>
    <row r="1169" spans="1:3" x14ac:dyDescent="0.25">
      <c r="A1169" s="18" t="s">
        <v>499</v>
      </c>
      <c r="B1169" t="s">
        <v>414</v>
      </c>
      <c r="C1169" s="18" t="str">
        <f t="shared" si="23"/>
        <v xml:space="preserve">CCD_CRUISE_AGG_V.CRUISE_LEN_DAYS, </v>
      </c>
    </row>
    <row r="1170" spans="1:3" x14ac:dyDescent="0.25">
      <c r="A1170" s="18" t="s">
        <v>499</v>
      </c>
      <c r="B1170" t="s">
        <v>227</v>
      </c>
      <c r="C1170" s="18" t="str">
        <f t="shared" si="23"/>
        <v xml:space="preserve">CCD_CRUISE_AGG_V.CRUISE_YEAR, </v>
      </c>
    </row>
    <row r="1171" spans="1:3" x14ac:dyDescent="0.25">
      <c r="A1171" s="18" t="s">
        <v>499</v>
      </c>
      <c r="B1171" t="s">
        <v>228</v>
      </c>
      <c r="C1171" s="18" t="str">
        <f t="shared" si="23"/>
        <v xml:space="preserve">CCD_CRUISE_AGG_V.CRUISE_FISC_YEAR, </v>
      </c>
    </row>
    <row r="1172" spans="1:3" x14ac:dyDescent="0.25">
      <c r="A1172" s="18" t="s">
        <v>499</v>
      </c>
      <c r="B1172" t="s">
        <v>229</v>
      </c>
      <c r="C1172" s="18" t="str">
        <f t="shared" si="23"/>
        <v xml:space="preserve">CCD_CRUISE_AGG_V.LEG_NAME_CD_LIST, </v>
      </c>
    </row>
    <row r="1173" spans="1:3" x14ac:dyDescent="0.25">
      <c r="A1173" s="18" t="s">
        <v>499</v>
      </c>
      <c r="B1173" t="s">
        <v>230</v>
      </c>
      <c r="C1173" s="18" t="str">
        <f t="shared" si="23"/>
        <v xml:space="preserve">CCD_CRUISE_AGG_V.LEG_NAME_SCD_LIST, </v>
      </c>
    </row>
    <row r="1174" spans="1:3" x14ac:dyDescent="0.25">
      <c r="A1174" s="18" t="s">
        <v>499</v>
      </c>
      <c r="B1174" t="s">
        <v>231</v>
      </c>
      <c r="C1174" s="18" t="str">
        <f t="shared" si="23"/>
        <v xml:space="preserve">CCD_CRUISE_AGG_V.LEG_NAME_RC_LIST, </v>
      </c>
    </row>
    <row r="1175" spans="1:3" x14ac:dyDescent="0.25">
      <c r="A1175" s="18" t="s">
        <v>499</v>
      </c>
      <c r="B1175" t="s">
        <v>232</v>
      </c>
      <c r="C1175" s="18" t="str">
        <f t="shared" si="23"/>
        <v xml:space="preserve">CCD_CRUISE_AGG_V.LEG_NAME_BR_LIST, </v>
      </c>
    </row>
    <row r="1176" spans="1:3" x14ac:dyDescent="0.25">
      <c r="A1176" s="18" t="s">
        <v>499</v>
      </c>
      <c r="B1176" t="s">
        <v>233</v>
      </c>
      <c r="C1176" s="18" t="str">
        <f t="shared" si="23"/>
        <v xml:space="preserve">CCD_CRUISE_AGG_V.LEG_NAME_DATES_CD_LIST, </v>
      </c>
    </row>
    <row r="1177" spans="1:3" x14ac:dyDescent="0.25">
      <c r="A1177" s="18" t="s">
        <v>499</v>
      </c>
      <c r="B1177" t="s">
        <v>234</v>
      </c>
      <c r="C1177" s="18" t="str">
        <f t="shared" si="23"/>
        <v xml:space="preserve">CCD_CRUISE_AGG_V.LEG_NAME_DATES_SCD_LIST, </v>
      </c>
    </row>
    <row r="1178" spans="1:3" x14ac:dyDescent="0.25">
      <c r="A1178" s="18" t="s">
        <v>499</v>
      </c>
      <c r="B1178" t="s">
        <v>235</v>
      </c>
      <c r="C1178" s="18" t="str">
        <f t="shared" si="23"/>
        <v xml:space="preserve">CCD_CRUISE_AGG_V.LEG_NAME_DATES_RC_LIST, </v>
      </c>
    </row>
    <row r="1179" spans="1:3" x14ac:dyDescent="0.25">
      <c r="A1179" s="18" t="s">
        <v>499</v>
      </c>
      <c r="B1179" t="s">
        <v>236</v>
      </c>
      <c r="C1179" s="18" t="str">
        <f t="shared" si="23"/>
        <v xml:space="preserve">CCD_CRUISE_AGG_V.LEG_NAME_DATES_BR_LIST, </v>
      </c>
    </row>
    <row r="1180" spans="1:3" x14ac:dyDescent="0.25">
      <c r="A1180" s="18" t="s">
        <v>499</v>
      </c>
      <c r="B1180" t="s">
        <v>495</v>
      </c>
      <c r="C1180" s="18" t="str">
        <f t="shared" si="23"/>
        <v xml:space="preserve">CCD_CRUISE_AGG_V.LEG_VESS_NAME_DATES_CD_LIST, </v>
      </c>
    </row>
    <row r="1181" spans="1:3" x14ac:dyDescent="0.25">
      <c r="A1181" s="18" t="s">
        <v>499</v>
      </c>
      <c r="B1181" t="s">
        <v>496</v>
      </c>
      <c r="C1181" s="18" t="str">
        <f t="shared" si="23"/>
        <v xml:space="preserve">CCD_CRUISE_AGG_V.LEG_VESS_NAME_DATES_SCD_LIST, </v>
      </c>
    </row>
    <row r="1182" spans="1:3" x14ac:dyDescent="0.25">
      <c r="A1182" s="18" t="s">
        <v>499</v>
      </c>
      <c r="B1182" t="s">
        <v>497</v>
      </c>
      <c r="C1182" s="18" t="str">
        <f t="shared" si="23"/>
        <v xml:space="preserve">CCD_CRUISE_AGG_V.LEG_VESS_NAME_DATES_RC_LIST, </v>
      </c>
    </row>
    <row r="1183" spans="1:3" x14ac:dyDescent="0.25">
      <c r="A1183" s="18" t="s">
        <v>499</v>
      </c>
      <c r="B1183" t="s">
        <v>498</v>
      </c>
      <c r="C1183" s="18" t="str">
        <f t="shared" si="23"/>
        <v xml:space="preserve">CCD_CRUISE_AGG_V.LEG_VESS_NAME_DATES_BR_LIST,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2023-10-19T01:32:41Z</dcterms:modified>
</cp:coreProperties>
</file>