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jesse.abdul\Documents\Version Control\Git\centralized-cruise-database\docs\"/>
    </mc:Choice>
  </mc:AlternateContent>
  <bookViews>
    <workbookView xWindow="120" yWindow="45" windowWidth="19080" windowHeight="6855" tabRatio="759" activeTab="1"/>
  </bookViews>
  <sheets>
    <sheet name="CORE DDL" sheetId="1" r:id="rId1"/>
    <sheet name="View Comments" sheetId="5" r:id="rId2"/>
    <sheet name="Field Conversions" sheetId="6" r:id="rId3"/>
    <sheet name="View Query Builder" sheetId="8" r:id="rId4"/>
    <sheet name="Lookup Values" sheetId="7" r:id="rId5"/>
    <sheet name="Naming Worksheet" sheetId="2" state="hidden" r:id="rId6"/>
    <sheet name="Column Names" sheetId="3" state="hidden" r:id="rId7"/>
  </sheets>
  <calcPr calcId="162913"/>
</workbook>
</file>

<file path=xl/calcChain.xml><?xml version="1.0" encoding="utf-8"?>
<calcChain xmlns="http://schemas.openxmlformats.org/spreadsheetml/2006/main">
  <c r="D487" i="5" l="1"/>
  <c r="D486" i="5"/>
  <c r="D485" i="5"/>
  <c r="D484" i="5"/>
  <c r="D483" i="5"/>
  <c r="D482" i="5"/>
  <c r="D481" i="5"/>
  <c r="D480" i="5"/>
  <c r="D479" i="5"/>
  <c r="D478" i="5"/>
  <c r="D477" i="5"/>
  <c r="D476" i="5"/>
  <c r="D475" i="5"/>
  <c r="D474" i="5"/>
  <c r="D473" i="5"/>
  <c r="D472" i="5"/>
  <c r="D471" i="5"/>
  <c r="D470" i="5"/>
  <c r="D469" i="5"/>
  <c r="D468" i="5"/>
  <c r="D467" i="5"/>
  <c r="D466" i="5"/>
  <c r="D465" i="5"/>
  <c r="D464" i="5"/>
  <c r="D463" i="5"/>
  <c r="D462" i="5"/>
  <c r="D461" i="5"/>
  <c r="D460" i="5"/>
  <c r="D459" i="5"/>
  <c r="D458" i="5"/>
  <c r="D457" i="5"/>
  <c r="D456" i="5"/>
  <c r="D455" i="5"/>
  <c r="D454" i="5"/>
  <c r="D453" i="5"/>
  <c r="D452" i="5"/>
  <c r="D451" i="5"/>
  <c r="D450" i="5"/>
  <c r="D449" i="5"/>
  <c r="D448" i="5"/>
  <c r="D447" i="5"/>
  <c r="D446" i="5"/>
  <c r="C1238" i="8"/>
  <c r="C1237" i="8"/>
  <c r="C1236" i="8"/>
  <c r="C1235" i="8"/>
  <c r="C1234" i="8"/>
  <c r="C1233" i="8"/>
  <c r="C1232" i="8"/>
  <c r="C1231" i="8"/>
  <c r="C1230" i="8"/>
  <c r="C1229" i="8"/>
  <c r="C1228" i="8"/>
  <c r="C1227" i="8"/>
  <c r="C1226" i="8"/>
  <c r="C1225" i="8"/>
  <c r="C1224" i="8"/>
  <c r="C1223" i="8"/>
  <c r="C1222" i="8"/>
  <c r="C1221" i="8"/>
  <c r="C1220" i="8"/>
  <c r="C1219" i="8"/>
  <c r="C1218" i="8"/>
  <c r="C1217" i="8"/>
  <c r="C1216" i="8"/>
  <c r="C1215" i="8"/>
  <c r="C1214" i="8"/>
  <c r="C1213" i="8"/>
  <c r="C1212" i="8"/>
  <c r="C1211" i="8"/>
  <c r="C1210" i="8"/>
  <c r="C1209" i="8"/>
  <c r="C1208" i="8"/>
  <c r="C1207" i="8"/>
  <c r="C1206" i="8"/>
  <c r="C1205" i="8"/>
  <c r="C1204" i="8"/>
  <c r="C1203" i="8"/>
  <c r="C1202" i="8"/>
  <c r="C1201" i="8"/>
  <c r="C1200" i="8"/>
  <c r="C1199" i="8"/>
  <c r="C1198" i="8"/>
  <c r="C1197" i="8"/>
  <c r="C1196" i="8"/>
  <c r="D433" i="5" l="1"/>
  <c r="D432" i="5"/>
  <c r="D431" i="5"/>
  <c r="D430" i="5"/>
  <c r="D429" i="5"/>
  <c r="D428" i="5"/>
  <c r="D427" i="5"/>
  <c r="D426" i="5"/>
  <c r="D425" i="5"/>
  <c r="D424" i="5"/>
  <c r="D423" i="5"/>
  <c r="D422" i="5"/>
  <c r="D421" i="5"/>
  <c r="D420" i="5"/>
  <c r="D419" i="5"/>
  <c r="D418" i="5"/>
  <c r="D417" i="5"/>
  <c r="D416" i="5"/>
  <c r="D415" i="5"/>
  <c r="D414" i="5"/>
  <c r="D413" i="5"/>
  <c r="D412" i="5"/>
  <c r="D411" i="5"/>
  <c r="D410" i="5"/>
  <c r="D409" i="5"/>
  <c r="D408" i="5"/>
  <c r="D407" i="5"/>
  <c r="D406" i="5"/>
  <c r="D405" i="5"/>
  <c r="D404" i="5"/>
  <c r="D403" i="5"/>
  <c r="D402" i="5"/>
  <c r="D401" i="5"/>
  <c r="D400" i="5"/>
  <c r="D399" i="5"/>
  <c r="D398" i="5"/>
  <c r="D397" i="5"/>
  <c r="D396" i="5"/>
  <c r="D395" i="5"/>
  <c r="D394" i="5"/>
  <c r="D393" i="5"/>
  <c r="D392" i="5"/>
  <c r="D391" i="5"/>
  <c r="D390" i="5"/>
  <c r="D389" i="5"/>
  <c r="D388" i="5"/>
  <c r="D387" i="5"/>
  <c r="D386" i="5"/>
  <c r="D385" i="5"/>
  <c r="C1183" i="8"/>
  <c r="C1182" i="8"/>
  <c r="C1181" i="8"/>
  <c r="C1180" i="8"/>
  <c r="C1179" i="8"/>
  <c r="C1178" i="8"/>
  <c r="C1177" i="8"/>
  <c r="C1176" i="8"/>
  <c r="C1175" i="8"/>
  <c r="C1174" i="8"/>
  <c r="C1173" i="8"/>
  <c r="C1172" i="8"/>
  <c r="C1171" i="8"/>
  <c r="C1170" i="8"/>
  <c r="C1169" i="8"/>
  <c r="C1168" i="8"/>
  <c r="C1167" i="8"/>
  <c r="C1166" i="8"/>
  <c r="C1165" i="8"/>
  <c r="C1164" i="8"/>
  <c r="C1163" i="8"/>
  <c r="C1162" i="8"/>
  <c r="C1161" i="8"/>
  <c r="C1160" i="8"/>
  <c r="C1159" i="8"/>
  <c r="C1158" i="8"/>
  <c r="C1157" i="8"/>
  <c r="C1156" i="8"/>
  <c r="C1155" i="8"/>
  <c r="C1154" i="8"/>
  <c r="C1153" i="8"/>
  <c r="C1152" i="8"/>
  <c r="C1151" i="8"/>
  <c r="C1150" i="8"/>
  <c r="C1149" i="8"/>
  <c r="C1148" i="8"/>
  <c r="C1147" i="8"/>
  <c r="C1146" i="8"/>
  <c r="C1145" i="8"/>
  <c r="C1144" i="8"/>
  <c r="C1143" i="8"/>
  <c r="C1142" i="8"/>
  <c r="C1141" i="8"/>
  <c r="C1140" i="8"/>
  <c r="C1139" i="8"/>
  <c r="C1138" i="8"/>
  <c r="C1137" i="8"/>
  <c r="C1129" i="8" l="1"/>
  <c r="C1128" i="8"/>
  <c r="C1127" i="8"/>
  <c r="C1126" i="8"/>
  <c r="C1125" i="8"/>
  <c r="C1124" i="8"/>
  <c r="C1123" i="8"/>
  <c r="C1122" i="8"/>
  <c r="C1121" i="8"/>
  <c r="C1120" i="8"/>
  <c r="C1119" i="8"/>
  <c r="C1118" i="8"/>
  <c r="C1117" i="8"/>
  <c r="C1116" i="8"/>
  <c r="C1115" i="8"/>
  <c r="C1114" i="8"/>
  <c r="C1113" i="8"/>
  <c r="C1112" i="8"/>
  <c r="C1111" i="8"/>
  <c r="C1110" i="8"/>
  <c r="C1109" i="8"/>
  <c r="C1108" i="8"/>
  <c r="C1107" i="8"/>
  <c r="C1106" i="8"/>
  <c r="C1105" i="8"/>
  <c r="C1104" i="8"/>
  <c r="C1103" i="8"/>
  <c r="C1102" i="8"/>
  <c r="C1101" i="8"/>
  <c r="C1100" i="8"/>
  <c r="C1099" i="8"/>
  <c r="C1098" i="8"/>
  <c r="C1097" i="8"/>
  <c r="C1096" i="8"/>
  <c r="C1095" i="8"/>
  <c r="C1094" i="8"/>
  <c r="C1093" i="8"/>
  <c r="C1092" i="8"/>
  <c r="C1091" i="8"/>
  <c r="C1090" i="8"/>
  <c r="C1089" i="8"/>
  <c r="C1088" i="8"/>
  <c r="C1087" i="8"/>
  <c r="C1086" i="8"/>
  <c r="C1085" i="8"/>
  <c r="C1084" i="8"/>
  <c r="C1083" i="8"/>
  <c r="C1082" i="8"/>
  <c r="C1081" i="8"/>
  <c r="C1080" i="8"/>
  <c r="C1079" i="8"/>
  <c r="C1078" i="8"/>
  <c r="C1077" i="8"/>
  <c r="C1076" i="8"/>
  <c r="C1075" i="8"/>
  <c r="C1074" i="8"/>
  <c r="C1073" i="8"/>
  <c r="C1072" i="8"/>
  <c r="C1071" i="8"/>
  <c r="C1070" i="8"/>
  <c r="C1069" i="8"/>
  <c r="C1068" i="8"/>
  <c r="C1067" i="8"/>
  <c r="C1066" i="8"/>
  <c r="C1065" i="8"/>
  <c r="C1064" i="8"/>
  <c r="C1063" i="8"/>
  <c r="C1062" i="8"/>
  <c r="C1061" i="8"/>
  <c r="C1060" i="8"/>
  <c r="C1059" i="8"/>
  <c r="C1058" i="8"/>
  <c r="C1057" i="8"/>
  <c r="C1056" i="8"/>
  <c r="C1055" i="8"/>
  <c r="C1054" i="8"/>
  <c r="C1053" i="8"/>
  <c r="C1052" i="8"/>
  <c r="C1051" i="8"/>
  <c r="C1050" i="8"/>
  <c r="C1049" i="8"/>
  <c r="C1048" i="8"/>
  <c r="C1047" i="8"/>
  <c r="C1046" i="8"/>
  <c r="C1045" i="8"/>
  <c r="C1044" i="8"/>
  <c r="C1043" i="8"/>
  <c r="C1042" i="8"/>
  <c r="C1041" i="8"/>
  <c r="C1040" i="8"/>
  <c r="C1039" i="8"/>
  <c r="C1038" i="8"/>
  <c r="C1037" i="8"/>
  <c r="C1036" i="8"/>
  <c r="C1035" i="8"/>
  <c r="C1034" i="8"/>
  <c r="C1033" i="8"/>
  <c r="C1032" i="8"/>
  <c r="C1031" i="8"/>
  <c r="C1030" i="8"/>
  <c r="C1029" i="8"/>
  <c r="C1028" i="8"/>
  <c r="C1027" i="8"/>
  <c r="C1026" i="8"/>
  <c r="C1025" i="8"/>
  <c r="C1024" i="8"/>
  <c r="C1023" i="8"/>
  <c r="C1022" i="8"/>
  <c r="C1021" i="8"/>
  <c r="D379" i="5"/>
  <c r="D378" i="5"/>
  <c r="D377" i="5"/>
  <c r="D376" i="5"/>
  <c r="D375" i="5"/>
  <c r="D374" i="5"/>
  <c r="D373" i="5"/>
  <c r="D372" i="5"/>
  <c r="D371" i="5"/>
  <c r="D370" i="5"/>
  <c r="D369" i="5"/>
  <c r="D368" i="5"/>
  <c r="D367" i="5"/>
  <c r="D366" i="5"/>
  <c r="D365" i="5"/>
  <c r="D364" i="5"/>
  <c r="D363" i="5"/>
  <c r="D362" i="5"/>
  <c r="D361" i="5"/>
  <c r="D360" i="5"/>
  <c r="D359" i="5"/>
  <c r="D358" i="5"/>
  <c r="D357" i="5"/>
  <c r="D356" i="5"/>
  <c r="D355" i="5"/>
  <c r="D354" i="5"/>
  <c r="D353" i="5"/>
  <c r="D352" i="5"/>
  <c r="D351" i="5"/>
  <c r="D350" i="5"/>
  <c r="D349" i="5"/>
  <c r="D348" i="5"/>
  <c r="D347" i="5"/>
  <c r="D346" i="5"/>
  <c r="D345" i="5"/>
  <c r="D344" i="5"/>
  <c r="D343" i="5"/>
  <c r="D342" i="5"/>
  <c r="D341" i="5"/>
  <c r="D340" i="5"/>
  <c r="D339" i="5"/>
  <c r="D338" i="5"/>
  <c r="D337" i="5"/>
  <c r="D336" i="5"/>
  <c r="D335" i="5"/>
  <c r="D334" i="5"/>
  <c r="D333" i="5"/>
  <c r="C1013" i="8"/>
  <c r="C1012" i="8"/>
  <c r="C1011" i="8"/>
  <c r="C1010" i="8"/>
  <c r="C1009" i="8"/>
  <c r="C1008" i="8"/>
  <c r="C1007" i="8"/>
  <c r="C1006" i="8"/>
  <c r="C1005" i="8"/>
  <c r="C1004" i="8"/>
  <c r="C1003" i="8"/>
  <c r="C1002" i="8"/>
  <c r="C1001" i="8"/>
  <c r="C1000" i="8"/>
  <c r="C999" i="8"/>
  <c r="C998" i="8"/>
  <c r="C997" i="8"/>
  <c r="C996" i="8"/>
  <c r="C995" i="8"/>
  <c r="C994" i="8"/>
  <c r="C993" i="8"/>
  <c r="C992" i="8"/>
  <c r="C991" i="8"/>
  <c r="C990" i="8"/>
  <c r="C989" i="8"/>
  <c r="C988" i="8"/>
  <c r="C987" i="8"/>
  <c r="C986" i="8"/>
  <c r="C985" i="8"/>
  <c r="C984" i="8"/>
  <c r="C983" i="8"/>
  <c r="C982" i="8"/>
  <c r="C981" i="8"/>
  <c r="C980" i="8"/>
  <c r="C979" i="8"/>
  <c r="C978" i="8"/>
  <c r="C977" i="8"/>
  <c r="C976" i="8"/>
  <c r="C975" i="8"/>
  <c r="C974" i="8"/>
  <c r="C973" i="8"/>
  <c r="C972" i="8"/>
  <c r="C971" i="8"/>
  <c r="C970" i="8"/>
  <c r="C969" i="8"/>
  <c r="C968" i="8"/>
  <c r="C967" i="8"/>
  <c r="C957" i="8"/>
  <c r="C956" i="8"/>
  <c r="C955" i="8"/>
  <c r="C954" i="8"/>
  <c r="C953" i="8"/>
  <c r="C952" i="8"/>
  <c r="C951" i="8"/>
  <c r="C950" i="8"/>
  <c r="C949" i="8"/>
  <c r="C948" i="8"/>
  <c r="C947" i="8"/>
  <c r="C946" i="8"/>
  <c r="C945" i="8"/>
  <c r="C944" i="8"/>
  <c r="C943" i="8"/>
  <c r="C942" i="8"/>
  <c r="C941" i="8"/>
  <c r="C940" i="8"/>
  <c r="C939" i="8"/>
  <c r="C938" i="8"/>
  <c r="C937" i="8"/>
  <c r="C936" i="8"/>
  <c r="C935" i="8"/>
  <c r="C934" i="8"/>
  <c r="C933" i="8"/>
  <c r="C932" i="8"/>
  <c r="C931" i="8"/>
  <c r="C930" i="8"/>
  <c r="C929" i="8"/>
  <c r="C928" i="8"/>
  <c r="C927" i="8"/>
  <c r="C926" i="8"/>
  <c r="C925" i="8"/>
  <c r="C924" i="8"/>
  <c r="C923" i="8"/>
  <c r="C922" i="8"/>
  <c r="C921" i="8"/>
  <c r="C920" i="8"/>
  <c r="C919" i="8"/>
  <c r="C918" i="8"/>
  <c r="C917" i="8"/>
  <c r="C916" i="8"/>
  <c r="C915" i="8"/>
  <c r="C914" i="8"/>
  <c r="C913" i="8"/>
  <c r="C912" i="8"/>
  <c r="C911" i="8"/>
  <c r="C910" i="8"/>
  <c r="C909" i="8"/>
  <c r="C908" i="8"/>
  <c r="C907" i="8"/>
  <c r="C906" i="8"/>
  <c r="C905" i="8"/>
  <c r="C904" i="8"/>
  <c r="C903" i="8"/>
  <c r="C902" i="8"/>
  <c r="C901" i="8"/>
  <c r="C900" i="8"/>
  <c r="C899" i="8"/>
  <c r="C898" i="8"/>
  <c r="C897" i="8"/>
  <c r="C896" i="8"/>
  <c r="C895" i="8"/>
  <c r="C894" i="8"/>
  <c r="C893" i="8"/>
  <c r="C892" i="8"/>
  <c r="C891" i="8"/>
  <c r="C890" i="8"/>
  <c r="C889" i="8"/>
  <c r="C888" i="8"/>
  <c r="C887" i="8"/>
  <c r="C886" i="8"/>
  <c r="C885" i="8"/>
  <c r="C884" i="8"/>
  <c r="C883" i="8"/>
  <c r="C882" i="8"/>
  <c r="C881" i="8"/>
  <c r="C880" i="8"/>
  <c r="C879" i="8"/>
  <c r="C878" i="8"/>
  <c r="C877" i="8"/>
  <c r="C876" i="8"/>
  <c r="C875" i="8"/>
  <c r="C874" i="8"/>
  <c r="C873" i="8"/>
  <c r="C872" i="8"/>
  <c r="C871" i="8"/>
  <c r="C870" i="8"/>
  <c r="C869" i="8"/>
  <c r="C868" i="8"/>
  <c r="C867" i="8"/>
  <c r="C866" i="8"/>
  <c r="C865" i="8"/>
  <c r="C864" i="8"/>
  <c r="C863" i="8"/>
  <c r="C862" i="8"/>
  <c r="C861" i="8"/>
  <c r="C860" i="8"/>
  <c r="C859" i="8"/>
  <c r="C858" i="8"/>
  <c r="C857" i="8"/>
  <c r="C856" i="8"/>
  <c r="C855" i="8"/>
  <c r="C854" i="8"/>
  <c r="C853" i="8"/>
  <c r="C852" i="8"/>
  <c r="C851" i="8"/>
  <c r="C850" i="8"/>
  <c r="C849" i="8"/>
  <c r="C848" i="8"/>
  <c r="C839" i="8"/>
  <c r="C838" i="8"/>
  <c r="C837" i="8"/>
  <c r="C836" i="8"/>
  <c r="C835" i="8"/>
  <c r="C834" i="8"/>
  <c r="C833" i="8"/>
  <c r="C832" i="8"/>
  <c r="C831" i="8"/>
  <c r="C830" i="8"/>
  <c r="C829" i="8"/>
  <c r="C828" i="8"/>
  <c r="C827" i="8"/>
  <c r="C826" i="8"/>
  <c r="C825" i="8"/>
  <c r="C824" i="8"/>
  <c r="C823" i="8"/>
  <c r="C822" i="8"/>
  <c r="C821" i="8"/>
  <c r="C820" i="8"/>
  <c r="C819" i="8"/>
  <c r="C818" i="8"/>
  <c r="C817" i="8"/>
  <c r="C816" i="8"/>
  <c r="C815" i="8"/>
  <c r="C814" i="8"/>
  <c r="C813" i="8"/>
  <c r="C812" i="8"/>
  <c r="C811" i="8"/>
  <c r="C810" i="8"/>
  <c r="C809" i="8"/>
  <c r="C808" i="8"/>
  <c r="C807" i="8"/>
  <c r="C806" i="8"/>
  <c r="C805" i="8"/>
  <c r="C804" i="8"/>
  <c r="C803" i="8"/>
  <c r="C802" i="8"/>
  <c r="C801" i="8"/>
  <c r="C800" i="8"/>
  <c r="C799" i="8"/>
  <c r="C798" i="8"/>
  <c r="C797" i="8"/>
  <c r="C796" i="8"/>
  <c r="C795" i="8"/>
  <c r="C794" i="8"/>
  <c r="C793" i="8"/>
  <c r="C792" i="8"/>
  <c r="C791" i="8"/>
  <c r="C790" i="8"/>
  <c r="C789" i="8"/>
  <c r="C788" i="8"/>
  <c r="C787" i="8"/>
  <c r="C786" i="8"/>
  <c r="C785" i="8"/>
  <c r="C784" i="8"/>
  <c r="C783" i="8"/>
  <c r="C782" i="8"/>
  <c r="C781" i="8"/>
  <c r="C780" i="8"/>
  <c r="C779" i="8"/>
  <c r="C778" i="8"/>
  <c r="C777" i="8"/>
  <c r="C776" i="8"/>
  <c r="C775" i="8"/>
  <c r="C774" i="8"/>
  <c r="C773" i="8"/>
  <c r="C772" i="8"/>
  <c r="C771" i="8"/>
  <c r="C770" i="8"/>
  <c r="C769" i="8"/>
  <c r="C768" i="8"/>
  <c r="C767" i="8"/>
  <c r="C766" i="8"/>
  <c r="C765" i="8"/>
  <c r="C764" i="8"/>
  <c r="C763" i="8"/>
  <c r="C762" i="8"/>
  <c r="C761" i="8"/>
  <c r="C760" i="8"/>
  <c r="C759" i="8"/>
  <c r="C758" i="8"/>
  <c r="C757" i="8"/>
  <c r="C756" i="8"/>
  <c r="C755" i="8"/>
  <c r="C754" i="8"/>
  <c r="C743" i="8"/>
  <c r="C742" i="8"/>
  <c r="C741" i="8"/>
  <c r="C740" i="8"/>
  <c r="C739" i="8"/>
  <c r="C738" i="8"/>
  <c r="C737" i="8"/>
  <c r="C736" i="8"/>
  <c r="C735" i="8"/>
  <c r="C734" i="8"/>
  <c r="C733" i="8"/>
  <c r="C732" i="8"/>
  <c r="C731" i="8"/>
  <c r="C730" i="8"/>
  <c r="C729" i="8"/>
  <c r="C728" i="8"/>
  <c r="C727" i="8"/>
  <c r="C726" i="8"/>
  <c r="C725" i="8"/>
  <c r="C724" i="8"/>
  <c r="C723" i="8"/>
  <c r="C722" i="8"/>
  <c r="C721" i="8"/>
  <c r="C720" i="8"/>
  <c r="C719" i="8"/>
  <c r="C718" i="8"/>
  <c r="C717" i="8"/>
  <c r="C716" i="8"/>
  <c r="C715" i="8"/>
  <c r="C714" i="8"/>
  <c r="C713" i="8"/>
  <c r="C712" i="8"/>
  <c r="C711" i="8"/>
  <c r="C710" i="8"/>
  <c r="C709" i="8"/>
  <c r="C708" i="8"/>
  <c r="C707" i="8"/>
  <c r="C706" i="8"/>
  <c r="C705" i="8"/>
  <c r="C704" i="8"/>
  <c r="C703" i="8"/>
  <c r="C702" i="8"/>
  <c r="C701" i="8"/>
  <c r="C700" i="8"/>
  <c r="C699" i="8"/>
  <c r="C698" i="8"/>
  <c r="C697" i="8"/>
  <c r="C696" i="8"/>
  <c r="C695" i="8"/>
  <c r="C694" i="8"/>
  <c r="C693" i="8"/>
  <c r="C692" i="8"/>
  <c r="C691" i="8"/>
  <c r="C690" i="8"/>
  <c r="C689" i="8"/>
  <c r="C688" i="8"/>
  <c r="C687" i="8"/>
  <c r="C686" i="8"/>
  <c r="C685" i="8"/>
  <c r="C684" i="8"/>
  <c r="C683" i="8"/>
  <c r="C682" i="8"/>
  <c r="C681" i="8"/>
  <c r="C680" i="8"/>
  <c r="C679" i="8"/>
  <c r="C678" i="8"/>
  <c r="C677" i="8"/>
  <c r="C676" i="8"/>
  <c r="C675" i="8"/>
  <c r="C674" i="8"/>
  <c r="C673" i="8"/>
  <c r="C672" i="8"/>
  <c r="C671" i="8"/>
  <c r="C670" i="8"/>
  <c r="C669" i="8"/>
  <c r="C668" i="8"/>
  <c r="C667" i="8"/>
  <c r="C666" i="8"/>
  <c r="C665" i="8"/>
  <c r="C664" i="8"/>
  <c r="C663" i="8"/>
  <c r="C662" i="8"/>
  <c r="C661" i="8"/>
  <c r="C660" i="8"/>
  <c r="C659" i="8"/>
  <c r="C658" i="8"/>
  <c r="C657" i="8"/>
  <c r="C656" i="8"/>
  <c r="C655" i="8"/>
  <c r="C654" i="8"/>
  <c r="C653" i="8"/>
  <c r="C652" i="8"/>
  <c r="C651" i="8"/>
  <c r="C650" i="8"/>
  <c r="C649" i="8"/>
  <c r="C648" i="8"/>
  <c r="C647" i="8"/>
  <c r="C646" i="8"/>
  <c r="C645" i="8"/>
  <c r="C644" i="8"/>
  <c r="C643" i="8"/>
  <c r="C642" i="8"/>
  <c r="C641" i="8"/>
  <c r="C640" i="8"/>
  <c r="C639" i="8"/>
  <c r="C638" i="8"/>
  <c r="C637" i="8"/>
  <c r="C636" i="8"/>
  <c r="C635" i="8"/>
  <c r="C634" i="8"/>
  <c r="C633" i="8"/>
  <c r="C632" i="8"/>
  <c r="C631" i="8"/>
  <c r="C630" i="8"/>
  <c r="C629" i="8"/>
  <c r="C628" i="8"/>
  <c r="C627" i="8"/>
  <c r="C626" i="8"/>
  <c r="C625" i="8"/>
  <c r="C624" i="8"/>
  <c r="C623" i="8"/>
  <c r="C622" i="8"/>
  <c r="C621" i="8"/>
  <c r="C620" i="8"/>
  <c r="C619" i="8"/>
  <c r="C618" i="8"/>
  <c r="C617" i="8"/>
  <c r="C616" i="8"/>
  <c r="C615" i="8"/>
  <c r="C614" i="8"/>
  <c r="C613" i="8"/>
  <c r="C612" i="8"/>
  <c r="C611" i="8"/>
  <c r="C603" i="8"/>
  <c r="C602" i="8"/>
  <c r="C601" i="8"/>
  <c r="C600" i="8"/>
  <c r="C599" i="8"/>
  <c r="C598" i="8"/>
  <c r="C597" i="8"/>
  <c r="C596" i="8"/>
  <c r="C595" i="8"/>
  <c r="C594" i="8"/>
  <c r="C593" i="8"/>
  <c r="C592" i="8"/>
  <c r="C591" i="8"/>
  <c r="C590" i="8"/>
  <c r="C589" i="8"/>
  <c r="C588" i="8"/>
  <c r="C587" i="8"/>
  <c r="C586" i="8"/>
  <c r="C585" i="8"/>
  <c r="C584" i="8"/>
  <c r="C583" i="8"/>
  <c r="C582" i="8"/>
  <c r="C581" i="8"/>
  <c r="C580" i="8"/>
  <c r="C579" i="8"/>
  <c r="C578" i="8"/>
  <c r="C577" i="8"/>
  <c r="C576" i="8"/>
  <c r="C575" i="8"/>
  <c r="C574" i="8"/>
  <c r="C573" i="8"/>
  <c r="C572" i="8"/>
  <c r="C571" i="8"/>
  <c r="C570" i="8"/>
  <c r="C569" i="8"/>
  <c r="C568" i="8"/>
  <c r="C567" i="8"/>
  <c r="C566" i="8"/>
  <c r="C565" i="8"/>
  <c r="C564" i="8"/>
  <c r="C563" i="8"/>
  <c r="C562" i="8"/>
  <c r="C561" i="8"/>
  <c r="C560" i="8"/>
  <c r="C559" i="8"/>
  <c r="C558" i="8"/>
  <c r="C557" i="8"/>
  <c r="C554" i="8"/>
  <c r="C553" i="8"/>
  <c r="C552" i="8"/>
  <c r="C551" i="8"/>
  <c r="C550" i="8"/>
  <c r="C549" i="8"/>
  <c r="C548" i="8"/>
  <c r="C547" i="8"/>
  <c r="C546" i="8"/>
  <c r="C545" i="8"/>
  <c r="C544" i="8"/>
  <c r="C543" i="8"/>
  <c r="C542" i="8"/>
  <c r="C541" i="8"/>
  <c r="C540" i="8"/>
  <c r="C539" i="8"/>
  <c r="C538" i="8"/>
  <c r="C537" i="8"/>
  <c r="C536" i="8"/>
  <c r="C535" i="8"/>
  <c r="C534" i="8"/>
  <c r="C533" i="8"/>
  <c r="C532" i="8"/>
  <c r="C531" i="8"/>
  <c r="C530" i="8"/>
  <c r="C529" i="8"/>
  <c r="C528" i="8"/>
  <c r="C527" i="8"/>
  <c r="C526" i="8"/>
  <c r="C525" i="8"/>
  <c r="C524" i="8"/>
  <c r="C523" i="8"/>
  <c r="C522" i="8"/>
  <c r="C521" i="8"/>
  <c r="C520" i="8"/>
  <c r="C519" i="8"/>
  <c r="C518" i="8"/>
  <c r="C517" i="8"/>
  <c r="C516" i="8"/>
  <c r="C515" i="8"/>
  <c r="C514" i="8"/>
  <c r="C513" i="8"/>
  <c r="C512" i="8"/>
  <c r="C511" i="8"/>
  <c r="D329" i="5" l="1"/>
  <c r="D328" i="5"/>
  <c r="D327" i="5"/>
  <c r="D326" i="5"/>
  <c r="D325" i="5"/>
  <c r="D324" i="5"/>
  <c r="D323" i="5"/>
  <c r="D322" i="5"/>
  <c r="D321" i="5"/>
  <c r="D320" i="5"/>
  <c r="D319" i="5"/>
  <c r="D318" i="5"/>
  <c r="D317" i="5"/>
  <c r="D316" i="5"/>
  <c r="D315" i="5"/>
  <c r="D314" i="5"/>
  <c r="D313" i="5"/>
  <c r="D312" i="5"/>
  <c r="D311" i="5"/>
  <c r="D310" i="5"/>
  <c r="D309" i="5"/>
  <c r="D308" i="5"/>
  <c r="C501" i="8"/>
  <c r="C500" i="8"/>
  <c r="C499" i="8"/>
  <c r="C498" i="8"/>
  <c r="C497" i="8"/>
  <c r="C496" i="8"/>
  <c r="C495" i="8"/>
  <c r="C494" i="8"/>
  <c r="C493" i="8"/>
  <c r="C492" i="8"/>
  <c r="C491" i="8"/>
  <c r="C490" i="8"/>
  <c r="C489" i="8"/>
  <c r="C488" i="8"/>
  <c r="C487" i="8"/>
  <c r="C486" i="8"/>
  <c r="C485" i="8"/>
  <c r="C484" i="8"/>
  <c r="C483" i="8"/>
  <c r="C482" i="8"/>
  <c r="C481" i="8"/>
  <c r="C480" i="8"/>
  <c r="C479" i="8"/>
  <c r="C478" i="8"/>
  <c r="C477" i="8"/>
  <c r="C476" i="8"/>
  <c r="C475" i="8"/>
  <c r="C474" i="8"/>
  <c r="C473" i="8"/>
  <c r="C472" i="8"/>
  <c r="C471" i="8"/>
  <c r="C470" i="8"/>
  <c r="C469" i="8"/>
  <c r="C468" i="8"/>
  <c r="C467" i="8"/>
  <c r="C466" i="8"/>
  <c r="C465" i="8"/>
  <c r="C464" i="8"/>
  <c r="C463" i="8"/>
  <c r="C462" i="8"/>
  <c r="C461" i="8"/>
  <c r="C460" i="8"/>
  <c r="C459" i="8"/>
  <c r="C458" i="8"/>
  <c r="C457" i="8"/>
  <c r="C456" i="8"/>
  <c r="C455" i="8"/>
  <c r="C454" i="8"/>
  <c r="C453" i="8"/>
  <c r="C452" i="8"/>
  <c r="C451" i="8"/>
  <c r="C450" i="8"/>
  <c r="C449" i="8"/>
  <c r="C448" i="8"/>
  <c r="C447" i="8"/>
  <c r="C446" i="8"/>
  <c r="C445" i="8"/>
  <c r="C444" i="8"/>
  <c r="C443" i="8"/>
  <c r="C442" i="8"/>
  <c r="C441" i="8"/>
  <c r="C440" i="8"/>
  <c r="C439" i="8"/>
  <c r="C438" i="8"/>
  <c r="C437" i="8"/>
  <c r="C436" i="8"/>
  <c r="C435" i="8"/>
  <c r="C434" i="8"/>
  <c r="C433" i="8"/>
  <c r="C432" i="8"/>
  <c r="C431" i="8"/>
  <c r="C430" i="8"/>
  <c r="C429" i="8"/>
  <c r="C428" i="8"/>
  <c r="C427" i="8"/>
  <c r="C426" i="8"/>
  <c r="C425" i="8"/>
  <c r="C424" i="8"/>
  <c r="C423" i="8"/>
  <c r="C422" i="8"/>
  <c r="C421" i="8"/>
  <c r="C420" i="8"/>
  <c r="C419" i="8"/>
  <c r="C418" i="8"/>
  <c r="C417" i="8"/>
  <c r="C416" i="8"/>
  <c r="C415" i="8"/>
  <c r="C414" i="8"/>
  <c r="C413" i="8"/>
  <c r="C412" i="8"/>
  <c r="C411" i="8"/>
  <c r="C410" i="8"/>
  <c r="C409" i="8"/>
  <c r="C408" i="8"/>
  <c r="C407" i="8"/>
  <c r="C406" i="8"/>
  <c r="C405" i="8"/>
  <c r="C404" i="8"/>
  <c r="C403" i="8"/>
  <c r="C402" i="8"/>
  <c r="C401" i="8"/>
  <c r="C400" i="8"/>
  <c r="C399" i="8"/>
  <c r="C398" i="8"/>
  <c r="C397" i="8"/>
  <c r="D300" i="5"/>
  <c r="D299" i="5"/>
  <c r="D298" i="5"/>
  <c r="D297" i="5"/>
  <c r="D296" i="5"/>
  <c r="D295" i="5"/>
  <c r="D294" i="5"/>
  <c r="D293" i="5"/>
  <c r="D292" i="5"/>
  <c r="D291" i="5"/>
  <c r="D290" i="5"/>
  <c r="D289" i="5"/>
  <c r="D288" i="5"/>
  <c r="D287" i="5"/>
  <c r="D286" i="5"/>
  <c r="D285" i="5"/>
  <c r="D284" i="5"/>
  <c r="D283" i="5"/>
  <c r="D282" i="5"/>
  <c r="D281" i="5"/>
  <c r="D280" i="5"/>
  <c r="D279" i="5"/>
  <c r="D278" i="5"/>
  <c r="D277" i="5"/>
  <c r="D276" i="5"/>
  <c r="D275" i="5"/>
  <c r="D274" i="5"/>
  <c r="D273" i="5"/>
  <c r="D272" i="5"/>
  <c r="D271" i="5"/>
  <c r="D270" i="5"/>
  <c r="D269" i="5"/>
  <c r="D268" i="5"/>
  <c r="D267" i="5"/>
  <c r="D266" i="5"/>
  <c r="D265" i="5"/>
  <c r="D264" i="5"/>
  <c r="D263" i="5"/>
  <c r="D262" i="5"/>
  <c r="D261" i="5"/>
  <c r="D260" i="5"/>
  <c r="D259" i="5"/>
  <c r="D258" i="5"/>
  <c r="D257" i="5"/>
  <c r="D256" i="5"/>
  <c r="D255" i="5"/>
  <c r="D254" i="5"/>
  <c r="D253" i="5"/>
  <c r="D252" i="5"/>
  <c r="D251" i="5"/>
  <c r="D250" i="5"/>
  <c r="D249" i="5"/>
  <c r="D248" i="5"/>
  <c r="D247" i="5"/>
  <c r="D246" i="5"/>
  <c r="D245" i="5"/>
  <c r="D244" i="5"/>
  <c r="D243" i="5"/>
  <c r="D242" i="5"/>
  <c r="D241" i="5"/>
  <c r="D240" i="5"/>
  <c r="D239" i="5"/>
  <c r="D238" i="5"/>
  <c r="D237" i="5"/>
  <c r="D236" i="5"/>
  <c r="D235" i="5"/>
  <c r="D234" i="5"/>
  <c r="D233" i="5"/>
  <c r="D232" i="5"/>
  <c r="D231" i="5"/>
  <c r="D230" i="5"/>
  <c r="D229" i="5"/>
  <c r="D228" i="5"/>
  <c r="D227" i="5"/>
  <c r="D226" i="5"/>
  <c r="D225" i="5"/>
  <c r="D224" i="5"/>
  <c r="D223" i="5"/>
  <c r="D222" i="5"/>
  <c r="D221" i="5"/>
  <c r="D220" i="5"/>
  <c r="D219" i="5"/>
  <c r="D218" i="5"/>
  <c r="D217" i="5"/>
  <c r="D216" i="5"/>
  <c r="D215" i="5"/>
  <c r="D214" i="5"/>
  <c r="D213" i="5"/>
  <c r="D212" i="5"/>
  <c r="D211" i="5"/>
  <c r="D210" i="5"/>
  <c r="D209" i="5"/>
  <c r="D208" i="5"/>
  <c r="D207" i="5"/>
  <c r="D206" i="5"/>
  <c r="D205" i="5"/>
  <c r="D204" i="5"/>
  <c r="D203" i="5"/>
  <c r="D202" i="5"/>
  <c r="D201" i="5"/>
  <c r="D200" i="5"/>
  <c r="D199" i="5"/>
  <c r="D198" i="5"/>
  <c r="D197" i="5"/>
  <c r="D196" i="5"/>
  <c r="C388" i="8"/>
  <c r="C387" i="8"/>
  <c r="C386" i="8"/>
  <c r="C385" i="8"/>
  <c r="C384" i="8"/>
  <c r="C383" i="8"/>
  <c r="C382" i="8"/>
  <c r="C381" i="8"/>
  <c r="C380" i="8"/>
  <c r="C379" i="8"/>
  <c r="C378" i="8"/>
  <c r="C377" i="8"/>
  <c r="C376" i="8"/>
  <c r="C375" i="8"/>
  <c r="C374" i="8"/>
  <c r="C373" i="8"/>
  <c r="C372" i="8"/>
  <c r="C371" i="8"/>
  <c r="C370" i="8"/>
  <c r="C369" i="8"/>
  <c r="C368" i="8"/>
  <c r="C367" i="8"/>
  <c r="C366" i="8"/>
  <c r="C365" i="8"/>
  <c r="C364" i="8"/>
  <c r="C363" i="8"/>
  <c r="C362" i="8"/>
  <c r="C361" i="8"/>
  <c r="C360" i="8"/>
  <c r="C359" i="8"/>
  <c r="C358" i="8"/>
  <c r="C357" i="8"/>
  <c r="C356" i="8"/>
  <c r="C355" i="8"/>
  <c r="C354" i="8"/>
  <c r="C353" i="8"/>
  <c r="C352" i="8"/>
  <c r="C351" i="8"/>
  <c r="C350" i="8"/>
  <c r="C349" i="8"/>
  <c r="C348" i="8"/>
  <c r="C347" i="8"/>
  <c r="C346" i="8"/>
  <c r="C345" i="8"/>
  <c r="C344" i="8"/>
  <c r="C343" i="8"/>
  <c r="C342" i="8"/>
  <c r="C341" i="8"/>
  <c r="C340" i="8"/>
  <c r="C339" i="8"/>
  <c r="C338" i="8"/>
  <c r="C337" i="8"/>
  <c r="C336" i="8"/>
  <c r="C335" i="8"/>
  <c r="C334" i="8"/>
  <c r="C333" i="8"/>
  <c r="C332" i="8"/>
  <c r="C331" i="8"/>
  <c r="C330" i="8"/>
  <c r="C329" i="8"/>
  <c r="C328" i="8"/>
  <c r="C327" i="8"/>
  <c r="C326" i="8"/>
  <c r="C325" i="8"/>
  <c r="C324" i="8"/>
  <c r="C323" i="8"/>
  <c r="C322" i="8"/>
  <c r="C321" i="8"/>
  <c r="C320" i="8"/>
  <c r="C319" i="8"/>
  <c r="C318" i="8"/>
  <c r="C317" i="8"/>
  <c r="C316" i="8"/>
  <c r="C315" i="8"/>
  <c r="C314" i="8"/>
  <c r="C313" i="8"/>
  <c r="C312" i="8"/>
  <c r="C311" i="8"/>
  <c r="C310" i="8"/>
  <c r="C309" i="8"/>
  <c r="C308" i="8"/>
  <c r="C307" i="8"/>
  <c r="C306" i="8"/>
  <c r="C305" i="8"/>
  <c r="C304" i="8"/>
  <c r="C303" i="8"/>
  <c r="C302" i="8"/>
  <c r="C301" i="8"/>
  <c r="D188" i="5" l="1"/>
  <c r="D187" i="5"/>
  <c r="D186" i="5"/>
  <c r="D185" i="5"/>
  <c r="D184" i="5"/>
  <c r="D183" i="5"/>
  <c r="D182" i="5"/>
  <c r="D181" i="5"/>
  <c r="D180" i="5"/>
  <c r="D179" i="5"/>
  <c r="D178" i="5"/>
  <c r="D177" i="5"/>
  <c r="D176" i="5"/>
  <c r="D175" i="5"/>
  <c r="D174" i="5"/>
  <c r="D173" i="5"/>
  <c r="D172" i="5"/>
  <c r="D171" i="5"/>
  <c r="D170" i="5"/>
  <c r="C300" i="8"/>
  <c r="C299" i="8"/>
  <c r="C298" i="8"/>
  <c r="C297" i="8"/>
  <c r="C296" i="8"/>
  <c r="C295" i="8"/>
  <c r="C294" i="8"/>
  <c r="C293" i="8"/>
  <c r="C292" i="8"/>
  <c r="C291" i="8"/>
  <c r="C290" i="8"/>
  <c r="C289" i="8"/>
  <c r="C288" i="8"/>
  <c r="C287" i="8"/>
  <c r="C286" i="8"/>
  <c r="C285" i="8"/>
  <c r="C284" i="8"/>
  <c r="C283" i="8"/>
  <c r="C282" i="8"/>
  <c r="C281" i="8"/>
  <c r="C280" i="8"/>
  <c r="C279" i="8"/>
  <c r="C278" i="8"/>
  <c r="C277" i="8"/>
  <c r="C276" i="8"/>
  <c r="C275" i="8"/>
  <c r="C274" i="8"/>
  <c r="C273" i="8"/>
  <c r="C272" i="8"/>
  <c r="C271" i="8"/>
  <c r="C270" i="8"/>
  <c r="C269" i="8"/>
  <c r="C268" i="8"/>
  <c r="C267" i="8"/>
  <c r="C266" i="8"/>
  <c r="C265" i="8"/>
  <c r="C264" i="8"/>
  <c r="C263" i="8"/>
  <c r="C262" i="8"/>
  <c r="C261" i="8"/>
  <c r="C260" i="8"/>
  <c r="C259" i="8"/>
  <c r="C258" i="8"/>
  <c r="C257" i="8"/>
  <c r="C256" i="8"/>
  <c r="C255" i="8"/>
  <c r="C254" i="8"/>
  <c r="C253" i="8"/>
  <c r="C252" i="8"/>
  <c r="C251" i="8"/>
  <c r="C250" i="8"/>
  <c r="C249" i="8"/>
  <c r="C248" i="8"/>
  <c r="C247" i="8"/>
  <c r="C246" i="8"/>
  <c r="C245" i="8"/>
  <c r="C244" i="8"/>
  <c r="C243" i="8"/>
  <c r="C242" i="8"/>
  <c r="C241" i="8"/>
  <c r="C240" i="8"/>
  <c r="C239" i="8"/>
  <c r="C238" i="8"/>
  <c r="C237" i="8"/>
  <c r="C236" i="8"/>
  <c r="C235" i="8"/>
  <c r="C234" i="8"/>
  <c r="C233" i="8"/>
  <c r="C232" i="8"/>
  <c r="C231" i="8"/>
  <c r="C230" i="8"/>
  <c r="C229" i="8"/>
  <c r="C228" i="8"/>
  <c r="C227" i="8"/>
  <c r="C226" i="8"/>
  <c r="C225" i="8"/>
  <c r="C224" i="8"/>
  <c r="C223" i="8"/>
  <c r="C222" i="8"/>
  <c r="C221" i="8"/>
  <c r="C220" i="8"/>
  <c r="C219" i="8"/>
  <c r="C218" i="8"/>
  <c r="C217" i="8"/>
  <c r="C216" i="8"/>
  <c r="C215" i="8"/>
  <c r="C214" i="8"/>
  <c r="C213" i="8"/>
  <c r="C212" i="8"/>
  <c r="C211" i="8"/>
  <c r="C210" i="8"/>
  <c r="C209" i="8"/>
  <c r="C208" i="8"/>
  <c r="C207" i="8"/>
  <c r="C206" i="8"/>
  <c r="C205" i="8"/>
  <c r="C204" i="8"/>
  <c r="C203" i="8"/>
  <c r="C202" i="8"/>
  <c r="C201" i="8"/>
  <c r="C200" i="8"/>
  <c r="C199" i="8"/>
  <c r="C198" i="8"/>
  <c r="C197" i="8"/>
  <c r="C196" i="8"/>
  <c r="C195" i="8"/>
  <c r="C194" i="8"/>
  <c r="C193" i="8"/>
  <c r="C192" i="8"/>
  <c r="C191" i="8"/>
  <c r="C190" i="8"/>
  <c r="C189" i="8"/>
  <c r="C188" i="8"/>
  <c r="C187" i="8"/>
  <c r="C186" i="8"/>
  <c r="C185" i="8"/>
  <c r="C184" i="8"/>
  <c r="C183" i="8"/>
  <c r="C182" i="8"/>
  <c r="C181" i="8"/>
  <c r="C180" i="8"/>
  <c r="C179" i="8"/>
  <c r="C178" i="8"/>
  <c r="C177" i="8"/>
  <c r="C176" i="8"/>
  <c r="C175" i="8"/>
  <c r="C174" i="8"/>
  <c r="C173" i="8"/>
  <c r="C172" i="8"/>
  <c r="C171" i="8"/>
  <c r="C170" i="8"/>
  <c r="C169" i="8"/>
  <c r="C168" i="8"/>
  <c r="C167" i="8"/>
  <c r="C166" i="8"/>
  <c r="C165" i="8"/>
  <c r="C164" i="8"/>
  <c r="C163" i="8"/>
  <c r="C162" i="8"/>
  <c r="C161" i="8"/>
  <c r="C160" i="8"/>
  <c r="C159" i="8"/>
  <c r="D166" i="5"/>
  <c r="D165" i="5"/>
  <c r="D164" i="5"/>
  <c r="D163" i="5"/>
  <c r="D162" i="5"/>
  <c r="D161" i="5"/>
  <c r="D160" i="5"/>
  <c r="D159" i="5"/>
  <c r="D158" i="5"/>
  <c r="D157" i="5"/>
  <c r="D156" i="5"/>
  <c r="D155" i="5"/>
  <c r="D154" i="5"/>
  <c r="D153" i="5"/>
  <c r="D152" i="5"/>
  <c r="D151" i="5"/>
  <c r="D150" i="5"/>
  <c r="D149" i="5"/>
  <c r="D148" i="5"/>
  <c r="D147" i="5"/>
  <c r="D146" i="5"/>
  <c r="D145" i="5"/>
  <c r="D144" i="5"/>
  <c r="D143" i="5"/>
  <c r="D142" i="5"/>
  <c r="D141" i="5"/>
  <c r="D140" i="5"/>
  <c r="D139" i="5"/>
  <c r="D138" i="5"/>
  <c r="D137" i="5"/>
  <c r="D136" i="5"/>
  <c r="D135" i="5"/>
  <c r="D134" i="5"/>
  <c r="D133" i="5"/>
  <c r="D132" i="5"/>
  <c r="D131" i="5"/>
  <c r="D130" i="5"/>
  <c r="D129" i="5"/>
  <c r="D128" i="5"/>
  <c r="D127" i="5"/>
  <c r="D126" i="5"/>
  <c r="D125" i="5"/>
  <c r="D124" i="5"/>
  <c r="D123" i="5"/>
  <c r="D122" i="5"/>
  <c r="D121" i="5"/>
  <c r="D120" i="5"/>
  <c r="C155" i="8"/>
  <c r="C154" i="8"/>
  <c r="C153" i="8"/>
  <c r="C152" i="8"/>
  <c r="C151" i="8"/>
  <c r="C150" i="8"/>
  <c r="C149" i="8"/>
  <c r="C148" i="8"/>
  <c r="C147" i="8"/>
  <c r="C146" i="8"/>
  <c r="C145" i="8"/>
  <c r="C144" i="8"/>
  <c r="C143" i="8"/>
  <c r="C142" i="8"/>
  <c r="C141" i="8"/>
  <c r="C140" i="8"/>
  <c r="C139" i="8"/>
  <c r="C138" i="8"/>
  <c r="C137" i="8"/>
  <c r="C136" i="8"/>
  <c r="C135" i="8"/>
  <c r="C134" i="8"/>
  <c r="C116" i="8"/>
  <c r="C115" i="8"/>
  <c r="C114" i="8"/>
  <c r="C113" i="8"/>
  <c r="C112" i="8"/>
  <c r="C111" i="8"/>
  <c r="C110" i="8"/>
  <c r="C109" i="8"/>
  <c r="C108" i="8"/>
  <c r="C107" i="8"/>
  <c r="C106" i="8"/>
  <c r="C105" i="8"/>
  <c r="C104" i="8"/>
  <c r="C103" i="8"/>
  <c r="C102" i="8"/>
  <c r="C101" i="8"/>
  <c r="C100" i="8"/>
  <c r="C99" i="8"/>
  <c r="C98" i="8"/>
  <c r="C97" i="8"/>
  <c r="C96" i="8"/>
  <c r="C95" i="8"/>
  <c r="C94" i="8"/>
  <c r="C93" i="8"/>
  <c r="C92" i="8"/>
  <c r="C91" i="8"/>
  <c r="C90" i="8"/>
  <c r="C89" i="8"/>
  <c r="C88" i="8"/>
  <c r="C87" i="8"/>
  <c r="C86" i="8"/>
  <c r="C85" i="8"/>
  <c r="C84" i="8"/>
  <c r="C83" i="8"/>
  <c r="C82" i="8"/>
  <c r="C81" i="8"/>
  <c r="C80" i="8"/>
  <c r="C79" i="8"/>
  <c r="C78" i="8"/>
  <c r="C77" i="8"/>
  <c r="C76" i="8"/>
  <c r="C75" i="8"/>
  <c r="C74" i="8"/>
  <c r="C73" i="8"/>
  <c r="C72" i="8"/>
  <c r="C71" i="8"/>
  <c r="C70" i="8"/>
  <c r="C69" i="8"/>
  <c r="C68" i="8"/>
  <c r="C67" i="8"/>
  <c r="C66" i="8"/>
  <c r="C65" i="8"/>
  <c r="C132" i="8"/>
  <c r="C131" i="8"/>
  <c r="C130" i="8"/>
  <c r="C129" i="8"/>
  <c r="C128" i="8"/>
  <c r="C127" i="8"/>
  <c r="C126" i="8"/>
  <c r="C125" i="8"/>
  <c r="D112" i="5"/>
  <c r="D111" i="5"/>
  <c r="D110" i="5"/>
  <c r="D109" i="5"/>
  <c r="D108" i="5"/>
  <c r="D107" i="5"/>
  <c r="D106" i="5"/>
  <c r="D105" i="5"/>
  <c r="D104" i="5"/>
  <c r="D103" i="5"/>
  <c r="D102" i="5"/>
  <c r="D101" i="5"/>
  <c r="D100" i="5"/>
  <c r="D99" i="5"/>
  <c r="D98" i="5"/>
  <c r="D97" i="5"/>
  <c r="D96" i="5"/>
  <c r="D95" i="5"/>
  <c r="D94" i="5"/>
  <c r="D93" i="5"/>
  <c r="D92" i="5"/>
  <c r="D91" i="5"/>
  <c r="D90" i="5"/>
  <c r="D89" i="5"/>
  <c r="D88" i="5"/>
  <c r="D87" i="5"/>
  <c r="D86" i="5"/>
  <c r="D85" i="5"/>
  <c r="D84" i="5"/>
  <c r="D83" i="5"/>
  <c r="D82" i="5"/>
  <c r="D81" i="5"/>
  <c r="D80" i="5"/>
  <c r="D79" i="5"/>
  <c r="D78" i="5"/>
  <c r="D77" i="5"/>
  <c r="D76" i="5"/>
  <c r="D75" i="5"/>
  <c r="D74" i="5"/>
  <c r="D73" i="5"/>
  <c r="D72" i="5"/>
  <c r="D71" i="5"/>
  <c r="D70" i="5"/>
  <c r="D69" i="5"/>
  <c r="D68" i="5"/>
  <c r="D67" i="5"/>
  <c r="D66" i="5"/>
  <c r="D65" i="5"/>
  <c r="D64" i="5"/>
  <c r="D63" i="5"/>
  <c r="D62" i="5"/>
  <c r="D61" i="5"/>
  <c r="D60" i="5"/>
  <c r="D59" i="5"/>
  <c r="D58" i="5"/>
  <c r="D57" i="5"/>
  <c r="D56" i="5"/>
  <c r="D55" i="5"/>
  <c r="D54" i="5"/>
  <c r="D53" i="5"/>
  <c r="D52" i="5"/>
  <c r="D51" i="5"/>
  <c r="D50" i="5"/>
  <c r="D49" i="5"/>
  <c r="D48" i="5"/>
  <c r="D47" i="5"/>
  <c r="D46" i="5"/>
  <c r="D45" i="5"/>
  <c r="D44" i="5"/>
  <c r="D43" i="5"/>
  <c r="D42" i="5"/>
  <c r="D41" i="5"/>
  <c r="C57" i="8"/>
  <c r="C56" i="8"/>
  <c r="C55" i="8"/>
  <c r="C54" i="8"/>
  <c r="C49" i="8"/>
  <c r="C48" i="8"/>
  <c r="C47" i="8"/>
  <c r="C46" i="8"/>
  <c r="C27" i="8"/>
  <c r="C16" i="8"/>
  <c r="C60" i="8"/>
  <c r="C59" i="8"/>
  <c r="C58" i="8"/>
  <c r="C53" i="8"/>
  <c r="C52" i="8"/>
  <c r="C51" i="8"/>
  <c r="C50" i="8"/>
  <c r="C45" i="8"/>
  <c r="C44" i="8"/>
  <c r="C43" i="8"/>
  <c r="C42" i="8"/>
  <c r="AA30" i="1" l="1"/>
  <c r="Z30" i="1"/>
  <c r="Y30" i="1"/>
  <c r="X30" i="1"/>
  <c r="T30" i="1"/>
  <c r="S30" i="1"/>
  <c r="R30" i="1"/>
  <c r="Q30" i="1"/>
  <c r="P30" i="1"/>
  <c r="O30" i="1"/>
  <c r="N30" i="1"/>
  <c r="M30" i="1"/>
  <c r="L30" i="1"/>
  <c r="K30" i="1"/>
  <c r="J30" i="1"/>
  <c r="I30" i="1"/>
  <c r="H30" i="1"/>
  <c r="G30" i="1"/>
  <c r="AA29" i="1"/>
  <c r="Z29" i="1"/>
  <c r="Y29" i="1"/>
  <c r="X29" i="1"/>
  <c r="T29" i="1"/>
  <c r="S29" i="1"/>
  <c r="R29" i="1"/>
  <c r="Q29" i="1"/>
  <c r="P29" i="1"/>
  <c r="O29" i="1"/>
  <c r="N29" i="1"/>
  <c r="M29" i="1"/>
  <c r="L29" i="1"/>
  <c r="K29" i="1"/>
  <c r="J29" i="1"/>
  <c r="I29" i="1"/>
  <c r="H29" i="1"/>
  <c r="G29" i="1"/>
  <c r="AA28" i="1"/>
  <c r="Z28" i="1"/>
  <c r="Y28" i="1"/>
  <c r="X28" i="1"/>
  <c r="T28" i="1"/>
  <c r="S28" i="1"/>
  <c r="R28" i="1"/>
  <c r="Q28" i="1"/>
  <c r="P28" i="1"/>
  <c r="O28" i="1"/>
  <c r="N28" i="1"/>
  <c r="M28" i="1"/>
  <c r="L28" i="1"/>
  <c r="K28" i="1"/>
  <c r="J28" i="1"/>
  <c r="I28" i="1"/>
  <c r="H28" i="1"/>
  <c r="G28" i="1"/>
  <c r="AA27" i="1"/>
  <c r="Z27" i="1"/>
  <c r="Y27" i="1"/>
  <c r="X27" i="1"/>
  <c r="T27" i="1"/>
  <c r="S27" i="1"/>
  <c r="R27" i="1"/>
  <c r="Q27" i="1"/>
  <c r="P27" i="1"/>
  <c r="O27" i="1"/>
  <c r="N27" i="1"/>
  <c r="M27" i="1"/>
  <c r="L27" i="1"/>
  <c r="K27" i="1"/>
  <c r="J27" i="1"/>
  <c r="I27" i="1"/>
  <c r="H27" i="1"/>
  <c r="G27" i="1"/>
  <c r="AA26" i="1"/>
  <c r="Z26" i="1"/>
  <c r="Y26" i="1"/>
  <c r="X26" i="1"/>
  <c r="T26" i="1"/>
  <c r="S26" i="1"/>
  <c r="R26" i="1"/>
  <c r="Q26" i="1"/>
  <c r="P26" i="1"/>
  <c r="O26" i="1"/>
  <c r="N26" i="1"/>
  <c r="M26" i="1"/>
  <c r="L26" i="1"/>
  <c r="K26" i="1"/>
  <c r="J26" i="1"/>
  <c r="I26" i="1"/>
  <c r="H26" i="1"/>
  <c r="G26" i="1"/>
  <c r="AA25" i="1"/>
  <c r="Z25" i="1"/>
  <c r="Y25" i="1"/>
  <c r="X25" i="1"/>
  <c r="T25" i="1"/>
  <c r="S25" i="1"/>
  <c r="R25" i="1"/>
  <c r="Q25" i="1"/>
  <c r="P25" i="1"/>
  <c r="O25" i="1"/>
  <c r="N25" i="1"/>
  <c r="M25" i="1"/>
  <c r="L25" i="1"/>
  <c r="K25" i="1"/>
  <c r="J25" i="1"/>
  <c r="I25" i="1"/>
  <c r="H25" i="1"/>
  <c r="G25" i="1"/>
  <c r="AA24" i="1"/>
  <c r="Z24" i="1"/>
  <c r="Y24" i="1"/>
  <c r="X24" i="1"/>
  <c r="T24" i="1"/>
  <c r="S24" i="1"/>
  <c r="R24" i="1"/>
  <c r="Q24" i="1"/>
  <c r="P24" i="1"/>
  <c r="O24" i="1"/>
  <c r="N24" i="1"/>
  <c r="M24" i="1"/>
  <c r="L24" i="1"/>
  <c r="K24" i="1"/>
  <c r="J24" i="1"/>
  <c r="I24" i="1"/>
  <c r="H24" i="1"/>
  <c r="G24" i="1"/>
  <c r="AA23" i="1"/>
  <c r="Z23" i="1"/>
  <c r="Y23" i="1"/>
  <c r="X23" i="1"/>
  <c r="T23" i="1"/>
  <c r="S23" i="1"/>
  <c r="R23" i="1"/>
  <c r="Q23" i="1"/>
  <c r="P23" i="1"/>
  <c r="O23" i="1"/>
  <c r="N23" i="1"/>
  <c r="M23" i="1"/>
  <c r="L23" i="1"/>
  <c r="K23" i="1"/>
  <c r="J23" i="1"/>
  <c r="I23" i="1"/>
  <c r="H23" i="1"/>
  <c r="G23" i="1"/>
  <c r="AA22" i="1"/>
  <c r="Z22" i="1"/>
  <c r="Y22" i="1"/>
  <c r="X22" i="1"/>
  <c r="T22" i="1"/>
  <c r="S22" i="1"/>
  <c r="R22" i="1"/>
  <c r="Q22" i="1"/>
  <c r="P22" i="1"/>
  <c r="O22" i="1"/>
  <c r="N22" i="1"/>
  <c r="M22" i="1"/>
  <c r="L22" i="1"/>
  <c r="K22" i="1"/>
  <c r="J22" i="1"/>
  <c r="I22" i="1"/>
  <c r="H22" i="1"/>
  <c r="G22" i="1"/>
  <c r="AA21" i="1"/>
  <c r="Z21" i="1"/>
  <c r="Y21" i="1"/>
  <c r="X21" i="1"/>
  <c r="T21" i="1"/>
  <c r="S21" i="1"/>
  <c r="R21" i="1"/>
  <c r="Q21" i="1"/>
  <c r="P21" i="1"/>
  <c r="O21" i="1"/>
  <c r="N21" i="1"/>
  <c r="M21" i="1"/>
  <c r="L21" i="1"/>
  <c r="K21" i="1"/>
  <c r="J21" i="1"/>
  <c r="I21" i="1"/>
  <c r="H21" i="1"/>
  <c r="G21" i="1"/>
  <c r="AA20" i="1"/>
  <c r="Z20" i="1"/>
  <c r="Y20" i="1"/>
  <c r="X20" i="1"/>
  <c r="T20" i="1"/>
  <c r="S20" i="1"/>
  <c r="R20" i="1"/>
  <c r="Q20" i="1"/>
  <c r="P20" i="1"/>
  <c r="O20" i="1"/>
  <c r="N20" i="1"/>
  <c r="M20" i="1"/>
  <c r="L20" i="1"/>
  <c r="K20" i="1"/>
  <c r="J20" i="1"/>
  <c r="I20" i="1"/>
  <c r="H20" i="1"/>
  <c r="G20" i="1"/>
  <c r="AA19" i="1"/>
  <c r="Z19" i="1"/>
  <c r="Y19" i="1"/>
  <c r="X19" i="1"/>
  <c r="T19" i="1"/>
  <c r="S19" i="1"/>
  <c r="R19" i="1"/>
  <c r="Q19" i="1"/>
  <c r="P19" i="1"/>
  <c r="O19" i="1"/>
  <c r="N19" i="1"/>
  <c r="M19" i="1"/>
  <c r="L19" i="1"/>
  <c r="K19" i="1"/>
  <c r="J19" i="1"/>
  <c r="I19" i="1"/>
  <c r="H19" i="1"/>
  <c r="G19" i="1"/>
  <c r="AA18" i="1"/>
  <c r="Z18" i="1"/>
  <c r="Y18" i="1"/>
  <c r="X18" i="1"/>
  <c r="T18" i="1"/>
  <c r="S18" i="1"/>
  <c r="R18" i="1"/>
  <c r="Q18" i="1"/>
  <c r="P18" i="1"/>
  <c r="O18" i="1"/>
  <c r="N18" i="1"/>
  <c r="M18" i="1"/>
  <c r="L18" i="1"/>
  <c r="K18" i="1"/>
  <c r="J18" i="1"/>
  <c r="I18" i="1"/>
  <c r="H18" i="1"/>
  <c r="G18" i="1"/>
  <c r="AA17" i="1"/>
  <c r="Z17" i="1"/>
  <c r="Y17" i="1"/>
  <c r="X17" i="1"/>
  <c r="T17" i="1"/>
  <c r="S17" i="1"/>
  <c r="R17" i="1"/>
  <c r="Q17" i="1"/>
  <c r="P17" i="1"/>
  <c r="O17" i="1"/>
  <c r="N17" i="1"/>
  <c r="M17" i="1"/>
  <c r="L17" i="1"/>
  <c r="K17" i="1"/>
  <c r="J17" i="1"/>
  <c r="I17" i="1"/>
  <c r="H17" i="1"/>
  <c r="G17" i="1"/>
  <c r="AA16" i="1"/>
  <c r="Z16" i="1"/>
  <c r="Y16" i="1"/>
  <c r="X16" i="1"/>
  <c r="T16" i="1"/>
  <c r="S16" i="1"/>
  <c r="R16" i="1"/>
  <c r="Q16" i="1"/>
  <c r="P16" i="1"/>
  <c r="O16" i="1"/>
  <c r="N16" i="1"/>
  <c r="M16" i="1"/>
  <c r="L16" i="1"/>
  <c r="K16" i="1"/>
  <c r="J16" i="1"/>
  <c r="I16" i="1"/>
  <c r="H16" i="1"/>
  <c r="G16" i="1"/>
  <c r="AA15" i="1"/>
  <c r="Z15" i="1"/>
  <c r="Y15" i="1"/>
  <c r="X15" i="1"/>
  <c r="T15" i="1"/>
  <c r="S15" i="1"/>
  <c r="R15" i="1"/>
  <c r="Q15" i="1"/>
  <c r="P15" i="1"/>
  <c r="O15" i="1"/>
  <c r="N15" i="1"/>
  <c r="M15" i="1"/>
  <c r="L15" i="1"/>
  <c r="K15" i="1"/>
  <c r="J15" i="1"/>
  <c r="I15" i="1"/>
  <c r="H15" i="1"/>
  <c r="G15" i="1"/>
  <c r="AA14" i="1"/>
  <c r="Z14" i="1"/>
  <c r="Y14" i="1"/>
  <c r="X14" i="1"/>
  <c r="T14" i="1"/>
  <c r="S14" i="1"/>
  <c r="R14" i="1"/>
  <c r="Q14" i="1"/>
  <c r="P14" i="1"/>
  <c r="O14" i="1"/>
  <c r="N14" i="1"/>
  <c r="M14" i="1"/>
  <c r="L14" i="1"/>
  <c r="K14" i="1"/>
  <c r="J14" i="1"/>
  <c r="I14" i="1"/>
  <c r="H14" i="1"/>
  <c r="G14" i="1"/>
  <c r="AA13" i="1"/>
  <c r="Z13" i="1"/>
  <c r="Y13" i="1"/>
  <c r="X13" i="1"/>
  <c r="T13" i="1"/>
  <c r="S13" i="1"/>
  <c r="R13" i="1"/>
  <c r="Q13" i="1"/>
  <c r="P13" i="1"/>
  <c r="O13" i="1"/>
  <c r="N13" i="1"/>
  <c r="M13" i="1"/>
  <c r="L13" i="1"/>
  <c r="K13" i="1"/>
  <c r="J13" i="1"/>
  <c r="I13" i="1"/>
  <c r="H13" i="1"/>
  <c r="G13" i="1"/>
  <c r="AA12" i="1"/>
  <c r="Z12" i="1"/>
  <c r="Y12" i="1"/>
  <c r="X12" i="1"/>
  <c r="T12" i="1"/>
  <c r="S12" i="1"/>
  <c r="R12" i="1"/>
  <c r="Q12" i="1"/>
  <c r="P12" i="1"/>
  <c r="O12" i="1"/>
  <c r="N12" i="1"/>
  <c r="M12" i="1"/>
  <c r="L12" i="1"/>
  <c r="K12" i="1"/>
  <c r="J12" i="1"/>
  <c r="I12" i="1"/>
  <c r="H12" i="1"/>
  <c r="G12" i="1"/>
  <c r="AA11" i="1"/>
  <c r="Z11" i="1"/>
  <c r="Y11" i="1"/>
  <c r="X11" i="1"/>
  <c r="T11" i="1"/>
  <c r="S11" i="1"/>
  <c r="R11" i="1"/>
  <c r="Q11" i="1"/>
  <c r="P11" i="1"/>
  <c r="O11" i="1"/>
  <c r="N11" i="1"/>
  <c r="M11" i="1"/>
  <c r="L11" i="1"/>
  <c r="K11" i="1"/>
  <c r="J11" i="1"/>
  <c r="I11" i="1"/>
  <c r="H11" i="1"/>
  <c r="G11" i="1"/>
  <c r="AA10" i="1"/>
  <c r="Z10" i="1"/>
  <c r="Y10" i="1"/>
  <c r="X10" i="1"/>
  <c r="T10" i="1"/>
  <c r="S10" i="1"/>
  <c r="R10" i="1"/>
  <c r="Q10" i="1"/>
  <c r="P10" i="1"/>
  <c r="O10" i="1"/>
  <c r="N10" i="1"/>
  <c r="M10" i="1"/>
  <c r="L10" i="1"/>
  <c r="K10" i="1"/>
  <c r="J10" i="1"/>
  <c r="I10" i="1"/>
  <c r="H10" i="1"/>
  <c r="G10" i="1"/>
  <c r="AA9" i="1" l="1"/>
  <c r="Z9" i="1"/>
  <c r="Y9" i="1"/>
  <c r="X9" i="1"/>
  <c r="T9" i="1"/>
  <c r="S9" i="1"/>
  <c r="R9" i="1"/>
  <c r="Q9" i="1"/>
  <c r="P9" i="1"/>
  <c r="O9" i="1"/>
  <c r="N9" i="1"/>
  <c r="M9" i="1"/>
  <c r="L9" i="1"/>
  <c r="K9" i="1"/>
  <c r="J9" i="1"/>
  <c r="I9" i="1"/>
  <c r="H9" i="1"/>
  <c r="F9" i="1"/>
  <c r="G9" i="1" s="1"/>
  <c r="X8" i="1" l="1"/>
  <c r="X7" i="1"/>
  <c r="X6" i="1"/>
  <c r="X5" i="1"/>
  <c r="X4" i="1"/>
  <c r="X3" i="1"/>
  <c r="X2" i="1"/>
  <c r="C124" i="8" l="1"/>
  <c r="C123" i="8"/>
  <c r="C122" i="8"/>
  <c r="C121" i="8"/>
  <c r="C120" i="8"/>
  <c r="C119" i="8"/>
  <c r="C118" i="8"/>
  <c r="C117" i="8"/>
  <c r="C64" i="8"/>
  <c r="C63" i="8"/>
  <c r="C62" i="8"/>
  <c r="C41" i="8"/>
  <c r="C40" i="8"/>
  <c r="C39" i="8"/>
  <c r="C38" i="8"/>
  <c r="C37" i="8"/>
  <c r="C36" i="8"/>
  <c r="C35" i="8"/>
  <c r="C34" i="8"/>
  <c r="C33" i="8"/>
  <c r="C32" i="8"/>
  <c r="C31" i="8"/>
  <c r="C30" i="8"/>
  <c r="C29" i="8"/>
  <c r="C61" i="8"/>
  <c r="C28" i="8"/>
  <c r="C26" i="8"/>
  <c r="C25" i="8"/>
  <c r="C15" i="8"/>
  <c r="C14" i="8"/>
  <c r="C13" i="8"/>
  <c r="C12" i="8"/>
  <c r="C11" i="8"/>
  <c r="C10" i="8"/>
  <c r="C9" i="8"/>
  <c r="C8" i="8"/>
  <c r="C7" i="8"/>
  <c r="C6" i="8"/>
  <c r="C5" i="8"/>
  <c r="C4" i="8"/>
  <c r="C3" i="8"/>
  <c r="C2" i="8"/>
  <c r="K8" i="1" l="1"/>
  <c r="J8" i="1"/>
  <c r="I8" i="1"/>
  <c r="H8" i="1"/>
  <c r="K7" i="1"/>
  <c r="J7" i="1"/>
  <c r="I7" i="1"/>
  <c r="H7" i="1"/>
  <c r="K6" i="1"/>
  <c r="J6" i="1"/>
  <c r="I6" i="1"/>
  <c r="H6" i="1"/>
  <c r="K5" i="1"/>
  <c r="J5" i="1"/>
  <c r="I5" i="1"/>
  <c r="H5" i="1"/>
  <c r="K4" i="1"/>
  <c r="J4" i="1"/>
  <c r="I4" i="1"/>
  <c r="H4" i="1"/>
  <c r="K3" i="1"/>
  <c r="J3" i="1"/>
  <c r="I3" i="1"/>
  <c r="H3" i="1"/>
  <c r="K2" i="1"/>
  <c r="J2" i="1"/>
  <c r="I2" i="1"/>
  <c r="AA8" i="1" l="1"/>
  <c r="AA7" i="1"/>
  <c r="AA6" i="1"/>
  <c r="AA5" i="1"/>
  <c r="AA4" i="1"/>
  <c r="AA3" i="1"/>
  <c r="AA2" i="1"/>
  <c r="Y2" i="1" l="1"/>
  <c r="Y7" i="1"/>
  <c r="Y6" i="1"/>
  <c r="Y5" i="1"/>
  <c r="Y4" i="1"/>
  <c r="Y3" i="1"/>
  <c r="Y8" i="1"/>
  <c r="D8" i="6" l="1"/>
  <c r="D7" i="6"/>
  <c r="D6" i="6"/>
  <c r="D5" i="6"/>
  <c r="D4" i="6"/>
  <c r="D3" i="6"/>
  <c r="D2" i="6"/>
  <c r="Z8" i="1" l="1"/>
  <c r="Z7" i="1"/>
  <c r="Z6" i="1"/>
  <c r="Z5" i="1"/>
  <c r="Z4" i="1"/>
  <c r="Z3" i="1"/>
  <c r="Z2" i="1"/>
  <c r="T8" i="1" l="1"/>
  <c r="S8" i="1"/>
  <c r="R8" i="1"/>
  <c r="Q8" i="1"/>
  <c r="P8" i="1"/>
  <c r="O8" i="1"/>
  <c r="N8" i="1"/>
  <c r="M8" i="1"/>
  <c r="L8" i="1"/>
  <c r="T3" i="1"/>
  <c r="S3" i="1"/>
  <c r="R3" i="1"/>
  <c r="Q3" i="1"/>
  <c r="P3" i="1"/>
  <c r="O3" i="1"/>
  <c r="N3" i="1"/>
  <c r="M3" i="1"/>
  <c r="L3" i="1"/>
  <c r="T7" i="1"/>
  <c r="S7" i="1"/>
  <c r="R7" i="1"/>
  <c r="Q7" i="1"/>
  <c r="P7" i="1"/>
  <c r="O7" i="1"/>
  <c r="N7" i="1"/>
  <c r="M7" i="1"/>
  <c r="L7" i="1"/>
  <c r="T6" i="1"/>
  <c r="S6" i="1"/>
  <c r="R6" i="1"/>
  <c r="Q6" i="1"/>
  <c r="P6" i="1"/>
  <c r="O6" i="1"/>
  <c r="N6" i="1"/>
  <c r="M6" i="1"/>
  <c r="L6" i="1"/>
  <c r="T5" i="1"/>
  <c r="S5" i="1"/>
  <c r="R5" i="1"/>
  <c r="Q5" i="1"/>
  <c r="P5" i="1"/>
  <c r="O5" i="1"/>
  <c r="N5" i="1"/>
  <c r="M5" i="1"/>
  <c r="L5" i="1"/>
  <c r="T4" i="1"/>
  <c r="S4" i="1"/>
  <c r="R4" i="1"/>
  <c r="Q4" i="1"/>
  <c r="P4" i="1"/>
  <c r="O4" i="1"/>
  <c r="N4" i="1"/>
  <c r="M4" i="1"/>
  <c r="L4" i="1"/>
  <c r="U2" i="1"/>
  <c r="T2" i="1"/>
  <c r="S2" i="1"/>
  <c r="R2" i="1"/>
  <c r="Q2" i="1"/>
  <c r="P2" i="1"/>
  <c r="O2" i="1"/>
  <c r="N2" i="1"/>
  <c r="M2" i="1"/>
  <c r="L2" i="1"/>
  <c r="H2" i="1"/>
  <c r="F2" i="1"/>
  <c r="G2" i="1" s="1"/>
  <c r="D2" i="1"/>
  <c r="B2" i="1"/>
  <c r="F32" i="1" l="1"/>
  <c r="F31" i="1"/>
  <c r="F30" i="1"/>
  <c r="F29" i="1"/>
  <c r="F28" i="1"/>
  <c r="F27" i="1"/>
  <c r="F26" i="1"/>
  <c r="F25" i="1"/>
  <c r="F24" i="1"/>
  <c r="F23" i="1"/>
  <c r="F22" i="1"/>
  <c r="F21" i="1"/>
  <c r="F20" i="1"/>
  <c r="F19" i="1"/>
  <c r="F18" i="1"/>
  <c r="F17" i="1"/>
  <c r="F16" i="1"/>
  <c r="F15" i="1"/>
  <c r="F14" i="1"/>
  <c r="F13" i="1"/>
  <c r="F12" i="1"/>
  <c r="F11" i="1"/>
  <c r="F10" i="1"/>
  <c r="F8" i="1"/>
  <c r="G8" i="1" s="1"/>
  <c r="F3" i="1"/>
  <c r="G3" i="1" s="1"/>
  <c r="F7" i="1"/>
  <c r="G7" i="1" s="1"/>
  <c r="F6" i="1"/>
  <c r="G6" i="1" s="1"/>
  <c r="F5" i="1"/>
  <c r="G5" i="1" l="1"/>
  <c r="D32" i="1" l="1"/>
  <c r="D31" i="1"/>
  <c r="D30" i="1"/>
  <c r="D29" i="1"/>
  <c r="D28" i="1"/>
  <c r="D27" i="1"/>
  <c r="D26" i="1"/>
  <c r="D25" i="1"/>
  <c r="D24" i="1"/>
  <c r="D23" i="1"/>
  <c r="D22" i="1"/>
  <c r="D21" i="1"/>
  <c r="D20" i="1"/>
  <c r="D19" i="1"/>
  <c r="D18" i="1"/>
  <c r="D17" i="1"/>
  <c r="D16" i="1"/>
  <c r="D15" i="1"/>
  <c r="D14" i="1"/>
  <c r="D13" i="1"/>
  <c r="D12" i="1"/>
  <c r="D11" i="1"/>
  <c r="D10" i="1"/>
  <c r="D9" i="1"/>
  <c r="D8" i="1"/>
  <c r="D3" i="1"/>
  <c r="D7" i="1"/>
  <c r="D6" i="1"/>
  <c r="D5" i="1"/>
  <c r="B32" i="1"/>
  <c r="B31" i="1"/>
  <c r="B30" i="1"/>
  <c r="B29" i="1"/>
  <c r="B28" i="1"/>
  <c r="B27" i="1"/>
  <c r="B26" i="1"/>
  <c r="B25" i="1"/>
  <c r="B24" i="1"/>
  <c r="B23" i="1"/>
  <c r="B22" i="1"/>
  <c r="B21" i="1"/>
  <c r="B20" i="1"/>
  <c r="B19" i="1"/>
  <c r="B18" i="1"/>
  <c r="B17" i="1"/>
  <c r="B16" i="1"/>
  <c r="B15" i="1"/>
  <c r="B14" i="1"/>
  <c r="B13" i="1"/>
  <c r="B12" i="1"/>
  <c r="B11" i="1"/>
  <c r="B10" i="1"/>
  <c r="B9" i="1"/>
  <c r="B8" i="1"/>
  <c r="B3" i="1"/>
  <c r="B7" i="1"/>
  <c r="B6" i="1"/>
  <c r="B5" i="1"/>
  <c r="D40" i="5" l="1"/>
  <c r="D39" i="5"/>
  <c r="D38" i="5"/>
  <c r="D37" i="5"/>
  <c r="D36" i="5"/>
  <c r="D35" i="5"/>
  <c r="D34" i="5"/>
  <c r="D33" i="5"/>
  <c r="D32" i="5"/>
  <c r="D31" i="5"/>
  <c r="D30" i="5"/>
  <c r="D29" i="5"/>
  <c r="D28" i="5"/>
  <c r="D27" i="5"/>
  <c r="D26" i="5"/>
  <c r="D25" i="5"/>
  <c r="D24" i="5"/>
  <c r="D23" i="5"/>
  <c r="D22" i="5"/>
  <c r="D21" i="5"/>
  <c r="D20" i="5"/>
  <c r="D19" i="5"/>
  <c r="D18" i="5"/>
  <c r="D17" i="5"/>
  <c r="D16" i="5"/>
  <c r="D15" i="5"/>
  <c r="D14" i="5"/>
  <c r="D13" i="5"/>
  <c r="D12" i="5"/>
  <c r="D11" i="5"/>
  <c r="D10" i="5"/>
  <c r="D9" i="5"/>
  <c r="D8" i="5"/>
  <c r="D7" i="5"/>
  <c r="D6" i="5"/>
  <c r="D5" i="5"/>
  <c r="D4" i="5"/>
  <c r="D3" i="5"/>
  <c r="D4" i="1" l="1"/>
  <c r="B4" i="1"/>
  <c r="G2" i="2" l="1"/>
  <c r="D2" i="5" l="1"/>
  <c r="U4" i="1" l="1"/>
  <c r="F4" i="1" l="1"/>
  <c r="F2" i="3"/>
  <c r="E2" i="3"/>
  <c r="D2" i="3"/>
  <c r="F2" i="2" l="1"/>
  <c r="E2" i="2"/>
  <c r="C2" i="2"/>
  <c r="B2" i="2"/>
  <c r="G4" i="1" l="1"/>
</calcChain>
</file>

<file path=xl/comments1.xml><?xml version="1.0" encoding="utf-8"?>
<comments xmlns="http://schemas.openxmlformats.org/spreadsheetml/2006/main">
  <authors>
    <author>Jesse Abdul</author>
  </authors>
  <commentList>
    <comment ref="A1" authorId="0" shapeId="0">
      <text>
        <r>
          <rPr>
            <b/>
            <sz val="8"/>
            <color indexed="81"/>
            <rFont val="Tahoma"/>
            <family val="2"/>
          </rPr>
          <t>Jesse Abdul:</t>
        </r>
        <r>
          <rPr>
            <sz val="8"/>
            <color indexed="81"/>
            <rFont val="Tahoma"/>
            <family val="2"/>
          </rPr>
          <t xml:space="preserve">
Name of the Table object that has been created</t>
        </r>
      </text>
    </comment>
    <comment ref="B1" authorId="0" shapeId="0">
      <text>
        <r>
          <rPr>
            <b/>
            <sz val="8"/>
            <color indexed="81"/>
            <rFont val="Tahoma"/>
            <family val="2"/>
          </rPr>
          <t>Jesse Abdul:</t>
        </r>
        <r>
          <rPr>
            <sz val="8"/>
            <color indexed="81"/>
            <rFont val="Tahoma"/>
            <family val="2"/>
          </rPr>
          <t xml:space="preserve">
Validation formula for Table Name of object, if "Yes" then the table name is a valid length, otherwise the table name is not a valid length</t>
        </r>
      </text>
    </comment>
    <comment ref="C1" authorId="0" shapeId="0">
      <text>
        <r>
          <rPr>
            <b/>
            <sz val="8"/>
            <color indexed="81"/>
            <rFont val="Tahoma"/>
            <family val="2"/>
          </rPr>
          <t>Jesse Abdul:</t>
        </r>
        <r>
          <rPr>
            <sz val="8"/>
            <color indexed="81"/>
            <rFont val="Tahoma"/>
            <family val="2"/>
          </rPr>
          <t xml:space="preserve">
Name of the Table object's primary key field that has been created (used in trigger DDL)</t>
        </r>
      </text>
    </comment>
    <comment ref="D1" authorId="0" shapeId="0">
      <text>
        <r>
          <rPr>
            <b/>
            <sz val="8"/>
            <color indexed="81"/>
            <rFont val="Tahoma"/>
            <family val="2"/>
          </rPr>
          <t>Jesse Abdul:</t>
        </r>
        <r>
          <rPr>
            <sz val="8"/>
            <color indexed="81"/>
            <rFont val="Tahoma"/>
            <family val="2"/>
          </rPr>
          <t xml:space="preserve">
Validation formula for primary key field of the Table object, if "Yes" then the PK field name is a valid length, otherwise the PK field name is not a valid length</t>
        </r>
      </text>
    </comment>
    <comment ref="E1" authorId="0" shapeId="0">
      <text>
        <r>
          <rPr>
            <b/>
            <sz val="8"/>
            <color indexed="81"/>
            <rFont val="Tahoma"/>
            <family val="2"/>
          </rPr>
          <t>Jesse Abdul:</t>
        </r>
        <r>
          <rPr>
            <sz val="8"/>
            <color indexed="81"/>
            <rFont val="Tahoma"/>
            <family val="2"/>
          </rPr>
          <t xml:space="preserve">
database comment content for the table object</t>
        </r>
      </text>
    </comment>
    <comment ref="G1" authorId="0" shapeId="0">
      <text>
        <r>
          <rPr>
            <b/>
            <sz val="9"/>
            <color indexed="81"/>
            <rFont val="Tahoma"/>
            <family val="2"/>
          </rPr>
          <t>Jesse Abdul:</t>
        </r>
        <r>
          <rPr>
            <sz val="9"/>
            <color indexed="81"/>
            <rFont val="Tahoma"/>
            <family val="2"/>
          </rPr>
          <t xml:space="preserve">
Standard Oracle sequence object used to generate unique primary key values for the given database table</t>
        </r>
      </text>
    </comment>
    <comment ref="H1" authorId="0" shapeId="0">
      <text>
        <r>
          <rPr>
            <b/>
            <sz val="9"/>
            <color indexed="81"/>
            <rFont val="Tahoma"/>
            <family val="2"/>
          </rPr>
          <t>Jesse Abdul:</t>
        </r>
        <r>
          <rPr>
            <sz val="9"/>
            <color indexed="81"/>
            <rFont val="Tahoma"/>
            <family val="2"/>
          </rPr>
          <t xml:space="preserve">
Standard PIFSC created by auditing field for tracking who created the given record</t>
        </r>
      </text>
    </comment>
    <comment ref="I1" authorId="0" shapeId="0">
      <text>
        <r>
          <rPr>
            <b/>
            <sz val="9"/>
            <color indexed="81"/>
            <rFont val="Tahoma"/>
            <family val="2"/>
          </rPr>
          <t>Jesse Abdul:</t>
        </r>
        <r>
          <rPr>
            <sz val="9"/>
            <color indexed="81"/>
            <rFont val="Tahoma"/>
            <family val="2"/>
          </rPr>
          <t xml:space="preserve">
Standard PIFSC last modified by auditing field for tracking who last updated the given record</t>
        </r>
      </text>
    </comment>
    <comment ref="J1" authorId="0" shapeId="0">
      <text>
        <r>
          <rPr>
            <b/>
            <sz val="9"/>
            <color indexed="81"/>
            <rFont val="Tahoma"/>
            <family val="2"/>
          </rPr>
          <t>Jesse Abdul:</t>
        </r>
        <r>
          <rPr>
            <sz val="9"/>
            <color indexed="81"/>
            <rFont val="Tahoma"/>
            <family val="2"/>
          </rPr>
          <t xml:space="preserve">
Standard PIFSC create date auditing field for tracking when the record was inserted into the database</t>
        </r>
      </text>
    </comment>
    <comment ref="K1" authorId="0" shapeId="0">
      <text>
        <r>
          <rPr>
            <b/>
            <sz val="9"/>
            <color indexed="81"/>
            <rFont val="Tahoma"/>
            <family val="2"/>
          </rPr>
          <t>Jesse Abdul:</t>
        </r>
        <r>
          <rPr>
            <sz val="9"/>
            <color indexed="81"/>
            <rFont val="Tahoma"/>
            <family val="2"/>
          </rPr>
          <t xml:space="preserve">
Standard PIFSC last modified date auditing field for tracking when the record was last updated in the database</t>
        </r>
      </text>
    </comment>
    <comment ref="L1" authorId="0" shapeId="0">
      <text>
        <r>
          <rPr>
            <b/>
            <sz val="9"/>
            <color indexed="81"/>
            <rFont val="Tahoma"/>
            <family val="2"/>
          </rPr>
          <t>Jesse Abdul:</t>
        </r>
        <r>
          <rPr>
            <sz val="9"/>
            <color indexed="81"/>
            <rFont val="Tahoma"/>
            <family val="2"/>
          </rPr>
          <t xml:space="preserve">
Generated DDL for defining the comment on the create date auditing field</t>
        </r>
      </text>
    </comment>
    <comment ref="M1" authorId="0" shapeId="0">
      <text>
        <r>
          <rPr>
            <b/>
            <sz val="9"/>
            <color indexed="81"/>
            <rFont val="Tahoma"/>
            <family val="2"/>
          </rPr>
          <t>Jesse Abdul:</t>
        </r>
        <r>
          <rPr>
            <sz val="9"/>
            <color indexed="81"/>
            <rFont val="Tahoma"/>
            <family val="2"/>
          </rPr>
          <t xml:space="preserve">
Generated DDL for defining the comment on the created by auditing field</t>
        </r>
      </text>
    </comment>
    <comment ref="N1" authorId="0" shapeId="0">
      <text>
        <r>
          <rPr>
            <b/>
            <sz val="9"/>
            <color indexed="81"/>
            <rFont val="Tahoma"/>
            <family val="2"/>
          </rPr>
          <t>Jesse Abdul:</t>
        </r>
        <r>
          <rPr>
            <sz val="9"/>
            <color indexed="81"/>
            <rFont val="Tahoma"/>
            <family val="2"/>
          </rPr>
          <t xml:space="preserve">
Generated DDL for defining the comment on the last modified date auditing field</t>
        </r>
      </text>
    </comment>
    <comment ref="O1" authorId="0" shapeId="0">
      <text>
        <r>
          <rPr>
            <b/>
            <sz val="9"/>
            <color indexed="81"/>
            <rFont val="Tahoma"/>
            <family val="2"/>
          </rPr>
          <t>Jesse Abdul:</t>
        </r>
        <r>
          <rPr>
            <sz val="9"/>
            <color indexed="81"/>
            <rFont val="Tahoma"/>
            <family val="2"/>
          </rPr>
          <t xml:space="preserve">
Generated DDL for defining the comment on the last modified by date auditing field</t>
        </r>
      </text>
    </comment>
    <comment ref="P1" authorId="0" shapeId="0">
      <text>
        <r>
          <rPr>
            <b/>
            <sz val="9"/>
            <color indexed="81"/>
            <rFont val="Tahoma"/>
            <family val="2"/>
          </rPr>
          <t>Jesse Abdul:</t>
        </r>
        <r>
          <rPr>
            <sz val="9"/>
            <color indexed="81"/>
            <rFont val="Tahoma"/>
            <family val="2"/>
          </rPr>
          <t xml:space="preserve">
Generated DDL for defining the data table comment</t>
        </r>
      </text>
    </comment>
    <comment ref="Q1" authorId="0" shapeId="0">
      <text>
        <r>
          <rPr>
            <b/>
            <sz val="9"/>
            <color indexed="81"/>
            <rFont val="Tahoma"/>
            <family val="2"/>
          </rPr>
          <t>Jesse Abdul:</t>
        </r>
        <r>
          <rPr>
            <sz val="9"/>
            <color indexed="81"/>
            <rFont val="Tahoma"/>
            <family val="2"/>
          </rPr>
          <t xml:space="preserve">
Generated DDL for defining a standard primary key field comment on the data table</t>
        </r>
      </text>
    </comment>
    <comment ref="R1" authorId="0" shapeId="0">
      <text>
        <r>
          <rPr>
            <b/>
            <sz val="9"/>
            <color indexed="81"/>
            <rFont val="Tahoma"/>
            <family val="2"/>
          </rPr>
          <t>Jesse Abdul:</t>
        </r>
        <r>
          <rPr>
            <sz val="9"/>
            <color indexed="81"/>
            <rFont val="Tahoma"/>
            <family val="2"/>
          </rPr>
          <t xml:space="preserve">
Standard insert trigger for data tables without auditing fields</t>
        </r>
      </text>
    </comment>
    <comment ref="S1" authorId="0" shapeId="0">
      <text>
        <r>
          <rPr>
            <b/>
            <sz val="9"/>
            <color indexed="81"/>
            <rFont val="Tahoma"/>
            <family val="2"/>
          </rPr>
          <t>Jesse Abdul:</t>
        </r>
        <r>
          <rPr>
            <sz val="9"/>
            <color indexed="81"/>
            <rFont val="Tahoma"/>
            <family val="2"/>
          </rPr>
          <t xml:space="preserve">
Standard insert trigger for data tables with standard auditing fields</t>
        </r>
      </text>
    </comment>
    <comment ref="T1" authorId="0" shapeId="0">
      <text>
        <r>
          <rPr>
            <b/>
            <sz val="9"/>
            <color indexed="81"/>
            <rFont val="Tahoma"/>
            <family val="2"/>
          </rPr>
          <t>Jesse Abdul:</t>
        </r>
        <r>
          <rPr>
            <sz val="9"/>
            <color indexed="81"/>
            <rFont val="Tahoma"/>
            <family val="2"/>
          </rPr>
          <t xml:space="preserve">
Standard update trigger for data tables with auditing fields</t>
        </r>
      </text>
    </comment>
    <comment ref="V1" authorId="0" shapeId="0">
      <text>
        <r>
          <rPr>
            <b/>
            <sz val="9"/>
            <color indexed="81"/>
            <rFont val="Tahoma"/>
            <family val="2"/>
          </rPr>
          <t>Jesse Abdul:</t>
        </r>
        <r>
          <rPr>
            <sz val="9"/>
            <color indexed="81"/>
            <rFont val="Tahoma"/>
            <family val="2"/>
          </rPr>
          <t xml:space="preserve">
Name of the Reference Table's plain language name (used in table comments)</t>
        </r>
      </text>
    </comment>
    <comment ref="W1" authorId="0" shapeId="0">
      <text>
        <r>
          <rPr>
            <b/>
            <sz val="9"/>
            <color indexed="81"/>
            <rFont val="Tahoma"/>
            <family val="2"/>
          </rPr>
          <t>Jesse Abdul:</t>
        </r>
        <r>
          <rPr>
            <sz val="9"/>
            <color indexed="81"/>
            <rFont val="Tahoma"/>
            <family val="2"/>
          </rPr>
          <t xml:space="preserve">
Name of the Reference Table's field prefix name (used to define name and description fields)</t>
        </r>
      </text>
    </comment>
    <comment ref="X1" authorId="0" shapeId="0">
      <text>
        <r>
          <rPr>
            <b/>
            <sz val="9"/>
            <color indexed="81"/>
            <rFont val="Tahoma"/>
            <family val="2"/>
          </rPr>
          <t>Jesse Abdul:</t>
        </r>
        <r>
          <rPr>
            <sz val="9"/>
            <color indexed="81"/>
            <rFont val="Tahoma"/>
            <family val="2"/>
          </rPr>
          <t xml:space="preserve">
This column defines the reference table DDL for standard reference fields (ID, CODE, NAME, DESC) and unique fields (CODE, NAME), this should be executed before defining foreign key references to the given reference table</t>
        </r>
      </text>
    </comment>
    <comment ref="Y1" authorId="0" shapeId="0">
      <text>
        <r>
          <rPr>
            <b/>
            <sz val="9"/>
            <color indexed="81"/>
            <rFont val="Tahoma"/>
            <charset val="1"/>
          </rPr>
          <t>Jesse Abdul:</t>
        </r>
        <r>
          <rPr>
            <sz val="9"/>
            <color indexed="81"/>
            <rFont val="Tahoma"/>
            <charset val="1"/>
          </rPr>
          <t xml:space="preserve">
DML to populate a given reference table based on the given data table field</t>
        </r>
      </text>
    </comment>
    <comment ref="Z1" authorId="0" shapeId="0">
      <text>
        <r>
          <rPr>
            <b/>
            <sz val="9"/>
            <color indexed="81"/>
            <rFont val="Tahoma"/>
            <family val="2"/>
          </rPr>
          <t>Jesse Abdul:</t>
        </r>
        <r>
          <rPr>
            <sz val="9"/>
            <color indexed="81"/>
            <rFont val="Tahoma"/>
            <family val="2"/>
          </rPr>
          <t xml:space="preserve">
only execute this when a table has been created from a spreadsheet via APEX SQL Workshop wizard.  Use the appropriate insert trigger definition in the spreadsheet instead</t>
        </r>
      </text>
    </comment>
    <comment ref="A2" authorId="0" shapeId="0">
      <text>
        <r>
          <rPr>
            <b/>
            <sz val="9"/>
            <color indexed="81"/>
            <rFont val="Tahoma"/>
            <charset val="1"/>
          </rPr>
          <t>Jesse Abdul:</t>
        </r>
        <r>
          <rPr>
            <sz val="9"/>
            <color indexed="81"/>
            <rFont val="Tahoma"/>
            <charset val="1"/>
          </rPr>
          <t xml:space="preserve">
Example</t>
        </r>
      </text>
    </comment>
  </commentList>
</comments>
</file>

<file path=xl/comments2.xml><?xml version="1.0" encoding="utf-8"?>
<comments xmlns="http://schemas.openxmlformats.org/spreadsheetml/2006/main">
  <authors>
    <author>Jesse Abdul</author>
  </authors>
  <commentList>
    <comment ref="A2" authorId="0" shapeId="0">
      <text>
        <r>
          <rPr>
            <b/>
            <sz val="9"/>
            <color indexed="81"/>
            <rFont val="Tahoma"/>
            <charset val="1"/>
          </rPr>
          <t>Jesse Abdul:</t>
        </r>
        <r>
          <rPr>
            <sz val="9"/>
            <color indexed="81"/>
            <rFont val="Tahoma"/>
            <charset val="1"/>
          </rPr>
          <t xml:space="preserve">
Example</t>
        </r>
      </text>
    </comment>
  </commentList>
</comments>
</file>

<file path=xl/comments3.xml><?xml version="1.0" encoding="utf-8"?>
<comments xmlns="http://schemas.openxmlformats.org/spreadsheetml/2006/main">
  <authors>
    <author>Jesse Abdul</author>
  </authors>
  <commentList>
    <comment ref="A2" authorId="0" shapeId="0">
      <text>
        <r>
          <rPr>
            <b/>
            <sz val="9"/>
            <color indexed="81"/>
            <rFont val="Tahoma"/>
            <charset val="1"/>
          </rPr>
          <t>Jesse Abdul:</t>
        </r>
        <r>
          <rPr>
            <sz val="9"/>
            <color indexed="81"/>
            <rFont val="Tahoma"/>
            <charset val="1"/>
          </rPr>
          <t xml:space="preserve">
Example</t>
        </r>
      </text>
    </comment>
  </commentList>
</comments>
</file>

<file path=xl/comments4.xml><?xml version="1.0" encoding="utf-8"?>
<comments xmlns="http://schemas.openxmlformats.org/spreadsheetml/2006/main">
  <authors>
    <author>Jesse Abdul</author>
  </authors>
  <commentList>
    <comment ref="A2" authorId="0" shapeId="0">
      <text>
        <r>
          <rPr>
            <b/>
            <sz val="9"/>
            <color indexed="81"/>
            <rFont val="Tahoma"/>
            <charset val="1"/>
          </rPr>
          <t>Jesse Abdul:</t>
        </r>
        <r>
          <rPr>
            <sz val="9"/>
            <color indexed="81"/>
            <rFont val="Tahoma"/>
            <charset val="1"/>
          </rPr>
          <t xml:space="preserve">
Example</t>
        </r>
      </text>
    </comment>
  </commentList>
</comments>
</file>

<file path=xl/sharedStrings.xml><?xml version="1.0" encoding="utf-8"?>
<sst xmlns="http://schemas.openxmlformats.org/spreadsheetml/2006/main" count="3710" uniqueCount="569">
  <si>
    <t>TABLE NAME</t>
  </si>
  <si>
    <t>Primary Key Field</t>
  </si>
  <si>
    <t>Sequence Definition</t>
  </si>
  <si>
    <t>Sequence Name</t>
  </si>
  <si>
    <t>Auditing Field 1</t>
  </si>
  <si>
    <t>Auditing Field 2</t>
  </si>
  <si>
    <t>Auditing Field 3</t>
  </si>
  <si>
    <t>Auditing Field 4</t>
  </si>
  <si>
    <t>Auditing Field 1 Comment</t>
  </si>
  <si>
    <t>Auditing Field 2 Comment</t>
  </si>
  <si>
    <t>Auditing Field 3 Comment</t>
  </si>
  <si>
    <t>Auditing Field 4 Comment</t>
  </si>
  <si>
    <t>Table Name</t>
  </si>
  <si>
    <t>Modified Name Length</t>
  </si>
  <si>
    <t>Modified Name Valid?</t>
  </si>
  <si>
    <t>Alias</t>
  </si>
  <si>
    <t>Alias Length</t>
  </si>
  <si>
    <t>Alias Name Valid?</t>
  </si>
  <si>
    <t>VST</t>
  </si>
  <si>
    <t>Synonym DDL for alias</t>
  </si>
  <si>
    <t>Column Name</t>
  </si>
  <si>
    <t>Modified Column Name</t>
  </si>
  <si>
    <t>Modified Column Length</t>
  </si>
  <si>
    <t>Modified Column Name Ok?</t>
  </si>
  <si>
    <t>Abbreviation</t>
  </si>
  <si>
    <t>Meaning</t>
  </si>
  <si>
    <t>Vessel Trip</t>
  </si>
  <si>
    <t>ALTER TABLE COLUMN NAME DDL</t>
  </si>
  <si>
    <t>Table Comment</t>
  </si>
  <si>
    <t>PK Comment</t>
  </si>
  <si>
    <t>Table comment DDL</t>
  </si>
  <si>
    <t>Max PK Value Query (for seeding sequences)</t>
  </si>
  <si>
    <t>TABLE_NAME</t>
  </si>
  <si>
    <t>COLUMN_NAME</t>
  </si>
  <si>
    <t>COMMENTS</t>
  </si>
  <si>
    <t>Comment DDL</t>
  </si>
  <si>
    <t>Table Name Ok?</t>
  </si>
  <si>
    <t>Primary Key Field Ok?</t>
  </si>
  <si>
    <t>Update Trigger (For Tables with Auditing Fields)</t>
  </si>
  <si>
    <t>Insert Trigger (For Tables with Auditing Fields)</t>
  </si>
  <si>
    <t>Insert Trigger (For Tables without Auditing Fields)</t>
  </si>
  <si>
    <t>Reference Table Create DDL</t>
  </si>
  <si>
    <t>Reference Table Field Prefix (optional)</t>
  </si>
  <si>
    <t>Reference Table Plain Language Name (optional)</t>
  </si>
  <si>
    <t>Populate Reference Table DML</t>
  </si>
  <si>
    <t>Drop Automatically Created Trigger DDL</t>
  </si>
  <si>
    <t>Convert Foreign Key Reference DDL/DML</t>
  </si>
  <si>
    <t>Field Name</t>
  </si>
  <si>
    <t>Data Type</t>
  </si>
  <si>
    <t>Conversion DDL/DML</t>
  </si>
  <si>
    <t>Date</t>
  </si>
  <si>
    <t>Number</t>
  </si>
  <si>
    <t>Y/N</t>
  </si>
  <si>
    <t>Field Types</t>
  </si>
  <si>
    <t>Object Name</t>
  </si>
  <si>
    <t>SELECT reference</t>
  </si>
  <si>
    <t>TABLE_A</t>
  </si>
  <si>
    <t>FIELD_B</t>
  </si>
  <si>
    <t>Primary key for the TABLE_A table</t>
  </si>
  <si>
    <t>CU_MEAS_TYPES</t>
  </si>
  <si>
    <t>MEAS_TYPE_ID</t>
  </si>
  <si>
    <t>Measurement Type</t>
  </si>
  <si>
    <t>MEAS_TYPE</t>
  </si>
  <si>
    <t>APEX Feedback Form Responses
This table contains the different APEX feedback form responses</t>
  </si>
  <si>
    <t>CCD_PLAT_TYPES</t>
  </si>
  <si>
    <t>CCD_REG_ECOSYSTEMS</t>
  </si>
  <si>
    <t>CCD_SPP_CATEGORIES</t>
  </si>
  <si>
    <t>CCD_GEARS</t>
  </si>
  <si>
    <t>CCD_STD_SURVEY_NAMES</t>
  </si>
  <si>
    <t>CCD_SURVEY_FREQ</t>
  </si>
  <si>
    <t>CCD_SURVEY_CATS</t>
  </si>
  <si>
    <t>CCD_SEC_SURVEY_CAT</t>
  </si>
  <si>
    <t>CCD_TGT_SPP_ESA</t>
  </si>
  <si>
    <t>CCD_TGT_SPP_MMPA</t>
  </si>
  <si>
    <t>CCD_TGT_SPP_FSSI</t>
  </si>
  <si>
    <t>CCD_TGT_SPP_OTHER</t>
  </si>
  <si>
    <t>CCD_FISC_YEARS</t>
  </si>
  <si>
    <t>CCD_SURVEY_TYPES</t>
  </si>
  <si>
    <t>CCD_SCI_CENTERS</t>
  </si>
  <si>
    <t>CCD_FISCAL_QTRS</t>
  </si>
  <si>
    <t>CCD_VESSEL_TYPES</t>
  </si>
  <si>
    <t>CCD_SURVEY_NAME</t>
  </si>
  <si>
    <t>CCD_CRUISE_SURVEY_CATS</t>
  </si>
  <si>
    <t>CCD_CRUISE_SPP_ESA</t>
  </si>
  <si>
    <t>CCD_CRUISE_SPP_MMPA</t>
  </si>
  <si>
    <t>CCD_CRUISE_SPP_FSSI</t>
  </si>
  <si>
    <t>CCD_CRUISE_EXP_SPP</t>
  </si>
  <si>
    <t>CCD_LEG_GEAR</t>
  </si>
  <si>
    <t>CCD_LEG_ECOSYSTEMS</t>
  </si>
  <si>
    <t>CCD_GEAR_PRE</t>
  </si>
  <si>
    <t>CCD_GEAR_PRE_OPTS</t>
  </si>
  <si>
    <t>CCD_SCI_CENTER_DIVS</t>
  </si>
  <si>
    <t>PLAT_TYPE_ID</t>
  </si>
  <si>
    <t>REG_ECOSYSTEM_ID</t>
  </si>
  <si>
    <t>SPP_CATEGORY_ID</t>
  </si>
  <si>
    <t>GEAR_ID</t>
  </si>
  <si>
    <t>STD_SURVEY_NAME_ID</t>
  </si>
  <si>
    <t>SURVEY_FREQ_ID</t>
  </si>
  <si>
    <t>SURVEY_CAT_ID</t>
  </si>
  <si>
    <t>SEC_SURVEY_CAT_ID</t>
  </si>
  <si>
    <t>TGT_SPP_ESA_ID</t>
  </si>
  <si>
    <t>TGT_SPP_MMPA_ID</t>
  </si>
  <si>
    <t>TGT_SPP_FSSI_ID</t>
  </si>
  <si>
    <t>TGT_SPP_OTHER_ID</t>
  </si>
  <si>
    <t>FISC_YEAR_ID</t>
  </si>
  <si>
    <t>SURVEY_TYPE_ID</t>
  </si>
  <si>
    <t>SCI_CENTER_ID</t>
  </si>
  <si>
    <t>SURVEY_NAME_ID</t>
  </si>
  <si>
    <t>CRUISE_SURVEY_CAT_ID</t>
  </si>
  <si>
    <t>CRUISE_SPP_ESA_ID</t>
  </si>
  <si>
    <t>CRUISE_SPP_MMPA_ID</t>
  </si>
  <si>
    <t>CRUISE_SPP_FSSI_ID</t>
  </si>
  <si>
    <t>CRUISE_EXP_SPP_ID</t>
  </si>
  <si>
    <t>CCD_LEG_GEAR_ID</t>
  </si>
  <si>
    <t>CCD_LEG_ECOSYSTEM_ID</t>
  </si>
  <si>
    <t>GEAR_PRE_ID</t>
  </si>
  <si>
    <t>GEAR_PRE_OPT_ID</t>
  </si>
  <si>
    <t>SCI_CENTER_DIV_ID</t>
  </si>
  <si>
    <t>CCD_LEG_ALIASES</t>
  </si>
  <si>
    <t>CCD_LEG_DATA_SETS</t>
  </si>
  <si>
    <t>CCD_LEG_REGIONS</t>
  </si>
  <si>
    <t>LEG_ALIAS_ID</t>
  </si>
  <si>
    <t>LEG_ALIAS_NAME</t>
  </si>
  <si>
    <t>LEG_ALIAS_DESC</t>
  </si>
  <si>
    <t>LEG_DATA_SET_ID</t>
  </si>
  <si>
    <t>CRUISE_LEG_ID</t>
  </si>
  <si>
    <t>DATA_SET_ID</t>
  </si>
  <si>
    <t>LEG_DATA_SET_NOTES</t>
  </si>
  <si>
    <t>LEG_ECOSYSTEM_ID</t>
  </si>
  <si>
    <t>LEG_ECOSYSTEM_NOTES</t>
  </si>
  <si>
    <t>LEG_GEAR_ID</t>
  </si>
  <si>
    <t>LEG_GEAR_NOTES</t>
  </si>
  <si>
    <t>LEG_REGION_ID</t>
  </si>
  <si>
    <t>REGION_ID</t>
  </si>
  <si>
    <t>LEG_REGION_NOTES</t>
  </si>
  <si>
    <t>DATA_SET_NAME</t>
  </si>
  <si>
    <t>DATA_SET_DESC</t>
  </si>
  <si>
    <t>DATA_SET_INPORT_CAT_ID</t>
  </si>
  <si>
    <t>DATA_SET_INPORT_URL</t>
  </si>
  <si>
    <t>DATA_SET_TYPE_ID</t>
  </si>
  <si>
    <t>DATA_SET_TYPE_NAME</t>
  </si>
  <si>
    <t>DATA_SET_TYPE_DESC</t>
  </si>
  <si>
    <t>DATA_SET_TYPE_DOC_URL</t>
  </si>
  <si>
    <t>DATA_SET_STATUS_ID</t>
  </si>
  <si>
    <t>STATUS_CODE</t>
  </si>
  <si>
    <t>STATUS_NAME</t>
  </si>
  <si>
    <t>STATUS_DESC</t>
  </si>
  <si>
    <t>STATUS_COLOR</t>
  </si>
  <si>
    <t>CCD_DATA_SETS_V</t>
  </si>
  <si>
    <t>REG_ECOSYSTEM_NAME</t>
  </si>
  <si>
    <t>REG_ECOSYSTEM_DESC</t>
  </si>
  <si>
    <t>FINSS_ID</t>
  </si>
  <si>
    <t>APP_SHOW_OPT_YN</t>
  </si>
  <si>
    <t>GEAR_NAME</t>
  </si>
  <si>
    <t>GEAR_DESC</t>
  </si>
  <si>
    <t>CCD_GEAR</t>
  </si>
  <si>
    <t>REGION_CODE</t>
  </si>
  <si>
    <t>REGION_NAME</t>
  </si>
  <si>
    <t>REGION_DESC</t>
  </si>
  <si>
    <t>CCD_REGIONS</t>
  </si>
  <si>
    <t>CCD_LEG_DATA_SETS_V</t>
  </si>
  <si>
    <t>Primary key for the CCD_LEG_DATA_SETS table</t>
  </si>
  <si>
    <t>The cruise leg the Data Set is associated with</t>
  </si>
  <si>
    <t>Notes associated with the given Cruise Leg's Data Set</t>
  </si>
  <si>
    <t>Primary key for the CCD_DATA_SETS table</t>
  </si>
  <si>
    <t>Description for the data set</t>
  </si>
  <si>
    <t>InPort Catalog ID for the data set</t>
  </si>
  <si>
    <t>The Name of the data set</t>
  </si>
  <si>
    <t>Name for the data set type</t>
  </si>
  <si>
    <t>Description for the data set type</t>
  </si>
  <si>
    <t>Documentation URL for the data type, this can be an InPort URL for the parent Project record of the individual data sets or a documentation package that provides information about this data set type</t>
  </si>
  <si>
    <t>The alpha-numeric code for the data status</t>
  </si>
  <si>
    <t>The name of the data status</t>
  </si>
  <si>
    <t>The description for the data status</t>
  </si>
  <si>
    <t>The hex value for the color that the data set status has in the application interface</t>
  </si>
  <si>
    <t>Primary key for the CCD_DATA_SET_STATUS table</t>
  </si>
  <si>
    <t>InPort metadata URL for the data set</t>
  </si>
  <si>
    <t>Primary key for the CCD_DATA_SET_TYPES table</t>
  </si>
  <si>
    <t>Primary key for the Regional Ecosystem table</t>
  </si>
  <si>
    <t>Name of the given Regional Ecosystem</t>
  </si>
  <si>
    <t>Description for the given Regional Ecosystem</t>
  </si>
  <si>
    <t>Flag to indicate whether or not to include this record in the data management application option lists by default (Y) or not (N)</t>
  </si>
  <si>
    <t>The ID value from the FINSS system</t>
  </si>
  <si>
    <t>Primary key for the CCD_LEG_ECOSYSTEMS table</t>
  </si>
  <si>
    <t>The cruise leg the regional ecosystem is associated with</t>
  </si>
  <si>
    <t>Notes associated with the given Cruise Leg's regional ecosystems</t>
  </si>
  <si>
    <t>CCD_LEG_ECOSYSTEMS_V</t>
  </si>
  <si>
    <t>CCD_LEG_GEAR_V</t>
  </si>
  <si>
    <t>CCD_LEG_REGIONS_V</t>
  </si>
  <si>
    <t>Name of the given Gear</t>
  </si>
  <si>
    <t>Description for the given Gear</t>
  </si>
  <si>
    <t>Primary key for the CCD_LEG_GEAR table</t>
  </si>
  <si>
    <t>The cruise leg the gear is associated with</t>
  </si>
  <si>
    <t>Notes associated with the given Cruise Leg's gear</t>
  </si>
  <si>
    <t>Primary key for the Gear table</t>
  </si>
  <si>
    <t>Primary key for the ccd_leg_regions table</t>
  </si>
  <si>
    <t>The cruise leg that the given region was surveyed during</t>
  </si>
  <si>
    <t>Notes about the region that was surveyed during the given cruise leg</t>
  </si>
  <si>
    <t>The alphabetic code for the given region</t>
  </si>
  <si>
    <t>The name of the given region</t>
  </si>
  <si>
    <t>The description of the given region</t>
  </si>
  <si>
    <t>Primary key for the CCD_REGIONS table</t>
  </si>
  <si>
    <t>CCD_CRUISE_LEG_DATA_SETS_V</t>
  </si>
  <si>
    <t>CRUISE_ID</t>
  </si>
  <si>
    <t>CRUISE_NAME</t>
  </si>
  <si>
    <t>CRUISE_NOTES</t>
  </si>
  <si>
    <t>SCI_CENTER_NAME</t>
  </si>
  <si>
    <t>SCI_CENTER_DESC</t>
  </si>
  <si>
    <t>STD_SVY_NAME_ID</t>
  </si>
  <si>
    <t>STD_SVY_NAME</t>
  </si>
  <si>
    <t>STD_SVY_DESC</t>
  </si>
  <si>
    <t>SVY_FREQ_ID</t>
  </si>
  <si>
    <t>SVY_FREQ_NAME</t>
  </si>
  <si>
    <t>SVY_FREQ_DESC</t>
  </si>
  <si>
    <t>STD_SVY_NAME_OTH</t>
  </si>
  <si>
    <t>STD_SVY_NAME_VAL</t>
  </si>
  <si>
    <t>SVY_TYPE_ID</t>
  </si>
  <si>
    <t>SVY_TYPE_NAME</t>
  </si>
  <si>
    <t>SVY_TYPE_DESC</t>
  </si>
  <si>
    <t>CRUISE_URL</t>
  </si>
  <si>
    <t>CRUISE_CONT_EMAIL</t>
  </si>
  <si>
    <t>NUM_LEGS</t>
  </si>
  <si>
    <t>CRUISE_START_DATE</t>
  </si>
  <si>
    <t>FORMAT_CRUISE_START_DATE</t>
  </si>
  <si>
    <t>CRUISE_END_DATE</t>
  </si>
  <si>
    <t>FORMAT_CRUISE_END_DATE</t>
  </si>
  <si>
    <t>CRUISE_DAS</t>
  </si>
  <si>
    <t>CRUISE_YEAR</t>
  </si>
  <si>
    <t>CRUISE_FISC_YEAR</t>
  </si>
  <si>
    <t>LEG_NAME_CD_LIST</t>
  </si>
  <si>
    <t>LEG_NAME_SCD_LIST</t>
  </si>
  <si>
    <t>LEG_NAME_RC_LIST</t>
  </si>
  <si>
    <t>LEG_NAME_BR_LIST</t>
  </si>
  <si>
    <t>LEG_NAME_DATES_CD_LIST</t>
  </si>
  <si>
    <t>LEG_NAME_DATES_SCD_LIST</t>
  </si>
  <si>
    <t>LEG_NAME_DATES_RC_LIST</t>
  </si>
  <si>
    <t>LEG_NAME_DATES_BR_LIST</t>
  </si>
  <si>
    <t>LEG_NAME</t>
  </si>
  <si>
    <t>LEG_START_DATE</t>
  </si>
  <si>
    <t>FORMAT_LEG_START_DATE</t>
  </si>
  <si>
    <t>LEG_END_DATE</t>
  </si>
  <si>
    <t>FORMAT_LEG_END_DATE</t>
  </si>
  <si>
    <t>LEG_YEAR</t>
  </si>
  <si>
    <t>LEG_DAS</t>
  </si>
  <si>
    <t>LEG_FISC_YEAR</t>
  </si>
  <si>
    <t>LEG_DESC</t>
  </si>
  <si>
    <t>TZ_NAME</t>
  </si>
  <si>
    <t>VESSEL_ID</t>
  </si>
  <si>
    <t>VESSEL_NAME</t>
  </si>
  <si>
    <t>VESSEL_DESC</t>
  </si>
  <si>
    <t>PLAT_TYPE_NAME</t>
  </si>
  <si>
    <t>PLAT_TYPE_DESC</t>
  </si>
  <si>
    <t>Primary key for the CCD_CRUISES table</t>
  </si>
  <si>
    <t>The name of the given cruise designated by NOAA (e.g. SE-15-01)</t>
  </si>
  <si>
    <t>Any notes for the given research cruise</t>
  </si>
  <si>
    <t>Primary key for the Science Center table</t>
  </si>
  <si>
    <t>Name of the given Science Center</t>
  </si>
  <si>
    <t>Description for the given Science Center</t>
  </si>
  <si>
    <t>Primary key for the Standard Survey Name table</t>
  </si>
  <si>
    <t>Name of the given Standard Survey Name</t>
  </si>
  <si>
    <t>Description for the given Standard Survey Name</t>
  </si>
  <si>
    <t>Primary key for the Survey Frequency table</t>
  </si>
  <si>
    <t>Name of the given Survey Frequency</t>
  </si>
  <si>
    <t>Description for the given Survey Frequency</t>
  </si>
  <si>
    <t>Field defines a Standard Survey Name that is not included in the Standard Survey Name table</t>
  </si>
  <si>
    <t>This field contains the Standard Survey Name defined for the given cruise.  If the STD_SVY_NAME_ID field is defined then the associated CCD_STD_SVY_NAMES.STD_SVY_NAME is used because the foreign key is given precedence, otherwise the STD_SVY_NAME_OTH field value is used</t>
  </si>
  <si>
    <t>Primary key for the Survey Type table</t>
  </si>
  <si>
    <t>Name of the given Survey Type</t>
  </si>
  <si>
    <t>Description for the given Survey Type</t>
  </si>
  <si>
    <t>The Cruise URL (Referred to as "Survey URL" in FINSS System) for the given Cruise</t>
  </si>
  <si>
    <t>The Cruise Contact Email (Referred to as "Survey Contact Email" in FINSS System) for the given Cruise</t>
  </si>
  <si>
    <t>The number of cruise legs associated with the given cruise</t>
  </si>
  <si>
    <t>The start date in the corresponding time zone for the given cruise (based on the earliest associated cruise leg's start date)</t>
  </si>
  <si>
    <t>The formatted start date in the corresponding time zone for the given cruise (based on the earliest associated cruise leg's start date) in MM/DD/YYYY HH24:MI:SS format</t>
  </si>
  <si>
    <t>The end date in the corresponding time zone for the given cruise (based on the latest associated cruise leg's end date)</t>
  </si>
  <si>
    <t>The formatted end date in the corresponding time zone for the given cruise (based on the latest associated cruise leg's end date) in MM/DD/YYYY HH24:MI:SS format</t>
  </si>
  <si>
    <t>The total number of days at sea for each of the legs associated with the given cruise</t>
  </si>
  <si>
    <t>The calendar year for the given cruise (based on the earliest associated cruise leg's start date)</t>
  </si>
  <si>
    <t>Comma-delimited list of leg names associated with the given cruise</t>
  </si>
  <si>
    <t>Semicolon-delimited list of leg names associated with the given cruise</t>
  </si>
  <si>
    <t>Return carriage/new line delimited list of leg names associated with the given cruise</t>
  </si>
  <si>
    <t>&lt;BR&gt; tag (intended for web pages) delimited list of leg names associated with the given cruise</t>
  </si>
  <si>
    <t>Comma-delimited list of leg names, the associated leg dates and vessel name associated with the given cruise</t>
  </si>
  <si>
    <t>Semicolon-delimited list of leg names, the associated leg dates and vessel name associated with the given cruise</t>
  </si>
  <si>
    <t>Return carriage/new line delimited list of leg names, the associated leg dates and vessel name associated with the given cruise</t>
  </si>
  <si>
    <t>&lt;BR&gt; tag (intended for web pages) delimited list of leg names, the associated leg dates and vessel name associated with the given cruise</t>
  </si>
  <si>
    <t>Primary key for the CCD_CRUISE_LEGS table</t>
  </si>
  <si>
    <t>The name of the given cruise leg</t>
  </si>
  <si>
    <t>The start date in the corresponding time zone for the given research cruise leg</t>
  </si>
  <si>
    <t>The start date in the corresponding time zone for the given research cruise leg in MM/DD/YYYY format</t>
  </si>
  <si>
    <t>The end date in the corresponding time zone for the given research cruise leg</t>
  </si>
  <si>
    <t>The end date in the corresponding time zone for the given research cruise leg in MM/DD/YYYY format</t>
  </si>
  <si>
    <t>The calendar year for the start date of the given research cruise leg</t>
  </si>
  <si>
    <t>The number of days at sea for the given research cruise leg</t>
  </si>
  <si>
    <t>The NOAA fiscal year for the start date of the given research cruise leg</t>
  </si>
  <si>
    <t>The description for the given research cruise leg</t>
  </si>
  <si>
    <t>The numeric offset for UTC or Time Zone Name (V$TIMEZONE_NAMES.TZNAME) for the local timezone where the cruise leg occurred (e.g. US/Hawaii, US/Samoa, Etc/GMT+9)</t>
  </si>
  <si>
    <t>Foreign key reference to the CCD_VESSELS table for the cruise leg's vessel</t>
  </si>
  <si>
    <t>Name of the given research vessel</t>
  </si>
  <si>
    <t>Description for the given research vessel</t>
  </si>
  <si>
    <t>Platform Type for the given research cruise leg</t>
  </si>
  <si>
    <t>Name of the given Platform Type</t>
  </si>
  <si>
    <t>Description for the given Platform Type</t>
  </si>
  <si>
    <t>mouss_ops_meta_v</t>
  </si>
  <si>
    <t>MOUSS_OPT_PRODS</t>
  </si>
  <si>
    <t>OPT_PRODS_ID</t>
  </si>
  <si>
    <t>OPS_META_ID</t>
  </si>
  <si>
    <t>CAM1_RAW_IMG_LIST</t>
  </si>
  <si>
    <t>CAM2_RAW_IMG_LIST</t>
  </si>
  <si>
    <t>CAM1_RAW_VID_NAME</t>
  </si>
  <si>
    <t>CAM2_RAW_VID_NAME</t>
  </si>
  <si>
    <t>CAM1_ARC_IMG_LIST</t>
  </si>
  <si>
    <t>CAM2_ARC_IMG_LIST</t>
  </si>
  <si>
    <t>CAM1_ARC_VID_NAME</t>
  </si>
  <si>
    <t>CAM2_ARC_VID_NAME</t>
  </si>
  <si>
    <t>PRELIM_ANALYSIS_ID</t>
  </si>
  <si>
    <t>TD_FRAME_NUM</t>
  </si>
  <si>
    <t>VALID_VIDEO_YN</t>
  </si>
  <si>
    <t>FPS</t>
  </si>
  <si>
    <t>ARC_VID_LENGTH_MINS</t>
  </si>
  <si>
    <t>OFFICIAL_DEPTH_M</t>
  </si>
  <si>
    <t>OFFICIAL_TEMP_C</t>
  </si>
  <si>
    <t>MOUSS_PRELIM_ANALYSIS</t>
  </si>
  <si>
    <t>MOUSS_CRUISE_DATA_LOC</t>
  </si>
  <si>
    <t>DATA_LOC_ID</t>
  </si>
  <si>
    <t>LOCAL_LOC_PATH</t>
  </si>
  <si>
    <t>CLOUD_LOC_PATH</t>
  </si>
  <si>
    <t>UTC_DROP_DTM</t>
  </si>
  <si>
    <t>FORMAT_UTC_DROP_DTM</t>
  </si>
  <si>
    <t>UTC_DROP_DATE</t>
  </si>
  <si>
    <t>FORMAT_UTC_DROP_DATE</t>
  </si>
  <si>
    <t>DEPLOY_VESSEL_NAME</t>
  </si>
  <si>
    <t>CAPTAIN_NAME</t>
  </si>
  <si>
    <t>DATA_RECORDER_NAME</t>
  </si>
  <si>
    <t>WAVE_HT_FT</t>
  </si>
  <si>
    <t>WIND_SPD_KT</t>
  </si>
  <si>
    <t>FRAME_ID</t>
  </si>
  <si>
    <t>DVR_ID</t>
  </si>
  <si>
    <t>BATT_ID</t>
  </si>
  <si>
    <t>TDR1_ID</t>
  </si>
  <si>
    <t>TDR2_ID</t>
  </si>
  <si>
    <t>DEPTH_M</t>
  </si>
  <si>
    <t>LAT_DD</t>
  </si>
  <si>
    <t>LON_DD</t>
  </si>
  <si>
    <t>CAM1_OPC</t>
  </si>
  <si>
    <t>CAM2_OPC</t>
  </si>
  <si>
    <t>GRID_ID</t>
  </si>
  <si>
    <t>GRID_NUM</t>
  </si>
  <si>
    <t>GRID_LAT_DD</t>
  </si>
  <si>
    <t>GRID_LON_DD</t>
  </si>
  <si>
    <t>N_LAT_DD</t>
  </si>
  <si>
    <t>S_LAT_DD</t>
  </si>
  <si>
    <t>E_LON_DD</t>
  </si>
  <si>
    <t>W_LON_DD</t>
  </si>
  <si>
    <t>DEPTH_MED_M</t>
  </si>
  <si>
    <t>DEPTH_MEAN_M</t>
  </si>
  <si>
    <t>DEPTH_MIN_M</t>
  </si>
  <si>
    <t>DEPTH_MAX_M</t>
  </si>
  <si>
    <t>GRID_RADIUS_M</t>
  </si>
  <si>
    <t>Primary key for the MOUSS_OPT_PRODS table</t>
  </si>
  <si>
    <t>Name of CAM1 raw image list file</t>
  </si>
  <si>
    <t>Name of CAM2 raw image list file</t>
  </si>
  <si>
    <t>Name of CAM1 the raw video file</t>
  </si>
  <si>
    <t>Name of CAM2 the raw video file</t>
  </si>
  <si>
    <t>Name of CAM1 archive image list file</t>
  </si>
  <si>
    <t>Name of CAM2 archive image list file</t>
  </si>
  <si>
    <t>Name of CAM1 archive video file</t>
  </si>
  <si>
    <t>Name of CAM2 archive video file</t>
  </si>
  <si>
    <t>Primary key for the MOUSS_PRELIM_ANALYSIS table</t>
  </si>
  <si>
    <t>Touchdown Frame Number for when the analyzable video should start from</t>
  </si>
  <si>
    <t>Flag to indicate if the video is valid for use by stock assessment (Y) or not (N)</t>
  </si>
  <si>
    <t>Frames per Second</t>
  </si>
  <si>
    <t>Length of the archive video in minutes</t>
  </si>
  <si>
    <t>Official Depth in meters</t>
  </si>
  <si>
    <t>Official Temperature in Degrees C</t>
  </si>
  <si>
    <t>Path to cruise directory</t>
  </si>
  <si>
    <t>Path to online cruise data</t>
  </si>
  <si>
    <t>Primary key for the MOUSS_CRUISE_DATA_LOC table</t>
  </si>
  <si>
    <t>Primary Key</t>
  </si>
  <si>
    <t>Unique grid number</t>
  </si>
  <si>
    <t>Latitude at the center of grid</t>
  </si>
  <si>
    <t>Longitude at the center of grid</t>
  </si>
  <si>
    <t>North latitude of the grid derived from center point</t>
  </si>
  <si>
    <t>South latitude of the grid derived from center point</t>
  </si>
  <si>
    <t>East longitude of the grid derived from center point</t>
  </si>
  <si>
    <t>West longitude of the grid derived from center point</t>
  </si>
  <si>
    <t>Median depth in meters</t>
  </si>
  <si>
    <t>Mean depth in meters</t>
  </si>
  <si>
    <t>Minimum depth in meters</t>
  </si>
  <si>
    <t>Maximum depth in meters</t>
  </si>
  <si>
    <t>The grid radius in meters</t>
  </si>
  <si>
    <t>The name of the vessel deploying the MOUSS unit</t>
  </si>
  <si>
    <t>The coxswain of the vessel deploying the MOUSS unit</t>
  </si>
  <si>
    <t>Name of the person collecting the metadata in the field</t>
  </si>
  <si>
    <t>Observation of the winds at time of deployment in knots</t>
  </si>
  <si>
    <t>Observation of the wave height at time of deployment in feet</t>
  </si>
  <si>
    <t>ID of the MOUSS frame (1,4,A,B,C,...)</t>
  </si>
  <si>
    <t>Name of the DVR (DVR_001 or ROS_001)</t>
  </si>
  <si>
    <t>Name of the battery (Batt_001)</t>
  </si>
  <si>
    <t>TDR serial number, in a future iteration this will reference the TDR device</t>
  </si>
  <si>
    <t>Depth in meters from the vessel's depth sensor</t>
  </si>
  <si>
    <t>Latitude of deployed MOUSS unit in decimal degrees</t>
  </si>
  <si>
    <t>Longitude of deployed MOUSS unit in decimal degrees</t>
  </si>
  <si>
    <t>Name of the folder created by camera 1 on MOUSS that stores MOUSS data (20220911_02110011) this value is the date/time the camera's DVR unit was powered on in UTC in the following format: YYYYMMDD_HH24MISS</t>
  </si>
  <si>
    <t>Name of the folder created by camera 2 on MOUSS that stores MOUSS data (20220911_02110011) this value is the date/time the camera's DVR unit was powered on in UTC in the following format: YYYYMMDD_HH24MISS</t>
  </si>
  <si>
    <t>mouss_cruise_leg_ops_meta_v</t>
  </si>
  <si>
    <t>MOUSS_OPS_META_V</t>
  </si>
  <si>
    <t>CCD_CRUISE_V</t>
  </si>
  <si>
    <t>CRUISE_DESC</t>
  </si>
  <si>
    <t>OBJ_BASED_METRICS</t>
  </si>
  <si>
    <t>SCI_CENTER_DIV_CODE</t>
  </si>
  <si>
    <t>SCI_CENTER_DIV_NAME</t>
  </si>
  <si>
    <t>SCI_CENTER_DIV_DESC</t>
  </si>
  <si>
    <t>PTA_ISS_ID</t>
  </si>
  <si>
    <t>CRUISE_LEN_DAYS</t>
  </si>
  <si>
    <t>NUM_REG_ECOSYSTEMS</t>
  </si>
  <si>
    <t>REG_ECOSYSTEM_CD_LIST</t>
  </si>
  <si>
    <t>REG_ECOSYSTEM_SCD_LIST</t>
  </si>
  <si>
    <t>REG_ECOSYSTEM_RC_LIST</t>
  </si>
  <si>
    <t>REG_ECOSYSTEM_BR_LIST</t>
  </si>
  <si>
    <t>NUM_GEAR</t>
  </si>
  <si>
    <t>GEAR_NAME_CD_LIST</t>
  </si>
  <si>
    <t>GEAR_NAME_SCD_LIST</t>
  </si>
  <si>
    <t>GEAR_NAME_RC_LIST</t>
  </si>
  <si>
    <t>GEAR_NAME_BR_LIST</t>
  </si>
  <si>
    <t>NUM_REGIONS</t>
  </si>
  <si>
    <t>REGION_CODE_CD_LIST</t>
  </si>
  <si>
    <t>REGION_CODE_SCD_LIST</t>
  </si>
  <si>
    <t>REGION_CODE_RC_LIST</t>
  </si>
  <si>
    <t>REGION_CODE_BR_LIST</t>
  </si>
  <si>
    <t>REGION_NAME_CD_LIST</t>
  </si>
  <si>
    <t>REGION_NAME_SCD_LIST</t>
  </si>
  <si>
    <t>REGION_NAME_RC_LIST</t>
  </si>
  <si>
    <t>REGION_NAME_BR_LIST</t>
  </si>
  <si>
    <t>NUM_LEG_ALIASES</t>
  </si>
  <si>
    <t>LEG_ALIAS_CD_LIST</t>
  </si>
  <si>
    <t>LEG_ALIAS_SCD_LIST</t>
  </si>
  <si>
    <t>LEG_ALIAS_RC_LIST</t>
  </si>
  <si>
    <t>LEG_ALIAS_BR_LIST</t>
  </si>
  <si>
    <t>NUM_DATA_SETS</t>
  </si>
  <si>
    <t>DATA_SET_NAME_CD_LIST</t>
  </si>
  <si>
    <t>DATA_SET_NAME_SCD_LIST</t>
  </si>
  <si>
    <t>DATA_SET_NAME_RC_LIST</t>
  </si>
  <si>
    <t>DATA_SET_NAME_BR_LIST</t>
  </si>
  <si>
    <t>CCD_LEG_DELIM_V</t>
  </si>
  <si>
    <t>Description for the given research cruise</t>
  </si>
  <si>
    <t>Objective Based Metrics for the given research cruise</t>
  </si>
  <si>
    <t>Primary key for the Science Center Division table</t>
  </si>
  <si>
    <t>Abbreviated code for the given Science Center Division</t>
  </si>
  <si>
    <t>Name of the given Science Center Division</t>
  </si>
  <si>
    <t>Description for the given Science Center Division</t>
  </si>
  <si>
    <t>Foreign key reference to the Issues (PTA) intersection table</t>
  </si>
  <si>
    <t>The total number of days between the Cruise Start and End Dates for the given cruise</t>
  </si>
  <si>
    <t>The number of associated Regional Ecosystems</t>
  </si>
  <si>
    <t>Comma-delimited list of Regional Ecosystems associated with the given cruise leg</t>
  </si>
  <si>
    <t>Semicolon-delimited list of Regional Ecosystems associated with the given cruise leg</t>
  </si>
  <si>
    <t>Return carriage/new line delimited list of Regional Ecosystems associated with the given cruise leg</t>
  </si>
  <si>
    <t>&lt;BR&gt; tag (intended for web pages) delimited list of Regional Ecosystems associated with the given cruise leg</t>
  </si>
  <si>
    <t>The number of associated gear</t>
  </si>
  <si>
    <t>Comma-delimited list of gear associated with the given cruise leg</t>
  </si>
  <si>
    <t>Semicolon-delimited list of gear associated with the given cruise leg</t>
  </si>
  <si>
    <t>Return carriage/new line delimited list of gear associated with the given cruise leg</t>
  </si>
  <si>
    <t>&lt;BR&gt; tag (intended for web pages) delimited list of gear associated with the given cruise leg</t>
  </si>
  <si>
    <t>The number of associated regions</t>
  </si>
  <si>
    <t>Comma-delimited list of region codes associated with the given cruise leg</t>
  </si>
  <si>
    <t>Semicolon-delimited list of region codes associated with the given cruise leg</t>
  </si>
  <si>
    <t>Return carriage/new line delimited list of region codes associated with the given cruise leg</t>
  </si>
  <si>
    <t>&lt;BR&gt; tag (intended for web pages) delimited list of region codes associated with the given cruise leg</t>
  </si>
  <si>
    <t>Comma-delimited list of region names associated with the given cruise leg</t>
  </si>
  <si>
    <t>Semicolon-delimited list of region names associated with the given cruise leg</t>
  </si>
  <si>
    <t>Return carriage/new line delimited list of region names associated with the given cruise leg</t>
  </si>
  <si>
    <t>&lt;BR&gt; tag (intended for web pages) delimited list of region names associated with the given cruise leg</t>
  </si>
  <si>
    <t>The number of associated leg aliases</t>
  </si>
  <si>
    <t>Comma-delimited list of leg aliases associated with the given cruise leg</t>
  </si>
  <si>
    <t>Semicolon-delimited list of leg aliases associated with the given cruise leg</t>
  </si>
  <si>
    <t>Return carriage/new line delimited list of leg aliases associated with the given cruise leg</t>
  </si>
  <si>
    <t>&lt;BR&gt; tag (intended for web pages) delimited list of leg aliases associated with the given cruise leg</t>
  </si>
  <si>
    <t>The number of associated leg data sets</t>
  </si>
  <si>
    <t>Comma-delimited list of leg data sets associated with the given cruise leg</t>
  </si>
  <si>
    <t>Semicolon-delimited list of leg data sets associated with the given cruise leg</t>
  </si>
  <si>
    <t>Return carriage/new line delimited list of leg data sets associated with the given cruise leg</t>
  </si>
  <si>
    <t>&lt;BR&gt; tag (intended for web pages) delimited list of leg data sets associated with the given cruise leg</t>
  </si>
  <si>
    <t>UTC_JULIAN_DROP_DATE</t>
  </si>
  <si>
    <t>TZ_DROP_DTM</t>
  </si>
  <si>
    <t>FORMAT_TZ_DROP_DTM</t>
  </si>
  <si>
    <t>TZ_DROP_DATE</t>
  </si>
  <si>
    <t>FORMAT_TZ_DROP_DATE</t>
  </si>
  <si>
    <t>TZ_JULIAN_DROP_DATE</t>
  </si>
  <si>
    <t>MOUSS_CRUISE_LEG_OPS_META_V</t>
  </si>
  <si>
    <t>Date/Time in UTC of MOUSS drop based on the camera opcode values</t>
  </si>
  <si>
    <t>Formatted Date/Time in UTC of MOUSS drop based on the camera opcode values (MM/DD/YYYY HH24:MI:SS format)</t>
  </si>
  <si>
    <t>Date in UTC of MOUSS drop based on the camera opcode values (CAM1_OPC if defined, otherwise CAM2_OPC)</t>
  </si>
  <si>
    <t>Formatted date in UTC of MOUSS drop based on the camera opcode values (MM/DD/YYYY format)</t>
  </si>
  <si>
    <t>Julian Date in UTC of MOUSS drop based on the camera opcode values</t>
  </si>
  <si>
    <t>CCD_LEG_V</t>
  </si>
  <si>
    <t>LEG_VESS_NAME_DATES_CD_LIST</t>
  </si>
  <si>
    <t>LEG_VESS_NAME_DATES_SCD_LIST</t>
  </si>
  <si>
    <t>LEG_VESS_NAME_DATES_RC_LIST</t>
  </si>
  <si>
    <t>LEG_VESS_NAME_DATES_BR_LIST</t>
  </si>
  <si>
    <t>CCD_CRUISE_AGG_V</t>
  </si>
  <si>
    <t>NUM_SPP_ESA</t>
  </si>
  <si>
    <t>SPP_ESA_NAME_CD_LIST</t>
  </si>
  <si>
    <t>SPP_ESA_NAME_SCD_LIST</t>
  </si>
  <si>
    <t>SPP_ESA_NAME_RC_LIST</t>
  </si>
  <si>
    <t>SPP_ESA_NAME_BR_LIST</t>
  </si>
  <si>
    <t>NUM_SPP_FSSI</t>
  </si>
  <si>
    <t>SPP_FSSI_NAME_CD_LIST</t>
  </si>
  <si>
    <t>SPP_FSSI_NAME_SCD_LIST</t>
  </si>
  <si>
    <t>SPP_FSSI_NAME_RC_LIST</t>
  </si>
  <si>
    <t>SPP_FSSI_NAME_BR_LIST</t>
  </si>
  <si>
    <t>NUM_SPP_MMPA</t>
  </si>
  <si>
    <t>SPP_MMPA_NAME_CD_LIST</t>
  </si>
  <si>
    <t>SPP_MMPA_NAME_SCD_LIST</t>
  </si>
  <si>
    <t>SPP_MMPA_NAME_RC_LIST</t>
  </si>
  <si>
    <t>SPP_MMPA_NAME_BR_LIST</t>
  </si>
  <si>
    <t>NUM_PRIM_SVY_CATS</t>
  </si>
  <si>
    <t>PRIM_SVY_CAT_NAME_CD_LIST</t>
  </si>
  <si>
    <t>PRIM_SVY_CAT_NAME_SCD_LIST</t>
  </si>
  <si>
    <t>PRIM_SVY_CAT_NAME_RC_LIST</t>
  </si>
  <si>
    <t>PRIM_SVY_CAT_NAME_BR_LIST</t>
  </si>
  <si>
    <t>NUM_SEC_SVY_CATS</t>
  </si>
  <si>
    <t>SEC_SVY_CAT_NAME_CD_LIST</t>
  </si>
  <si>
    <t>SEC_SVY_CAT_NAME_SCD_LIST</t>
  </si>
  <si>
    <t>SEC_SVY_CAT_NAME_RC_LIST</t>
  </si>
  <si>
    <t>SEC_SVY_CAT_NAME_BR_LIST</t>
  </si>
  <si>
    <t>NUM_EXP_SPP</t>
  </si>
  <si>
    <t>EXP_SPP_NAME_CD_LIST</t>
  </si>
  <si>
    <t>EXP_SPP_NAME_SCD_LIST</t>
  </si>
  <si>
    <t>EXP_SPP_NAME_RC_LIST</t>
  </si>
  <si>
    <t>EXP_SPP_NAME_BR_LIST</t>
  </si>
  <si>
    <t>NUM_SPP_OTH</t>
  </si>
  <si>
    <t>OTH_SPP_CNAME_CD_LIST</t>
  </si>
  <si>
    <t>OTH_SPP_CNAME_SCD_LIST</t>
  </si>
  <si>
    <t>OTH_SPP_CNAME_RC_LIST</t>
  </si>
  <si>
    <t>OTH_SPP_CNAME_BR_LIST</t>
  </si>
  <si>
    <t>OTH_SPP_SNAME_CD_LIST</t>
  </si>
  <si>
    <t>OTH_SPP_SNAME_SCD_LIST</t>
  </si>
  <si>
    <t>OTH_SPP_SNAME_RC_LIST</t>
  </si>
  <si>
    <t>OTH_SPP_SNAME_BR_LIST</t>
  </si>
  <si>
    <t>CCD_CRUISE_DELIM_V</t>
  </si>
  <si>
    <t>NUM_ECOSYSTEMS</t>
  </si>
  <si>
    <t>ECOSYSTEM_CD_LIST</t>
  </si>
  <si>
    <t>ECOSYSTEM_SCD_LIST</t>
  </si>
  <si>
    <t>ECOSYSTEM_RC_LIST</t>
  </si>
  <si>
    <t>ECOSYSTEM_BR_LIST</t>
  </si>
  <si>
    <t>GEAR_CD_LIST</t>
  </si>
  <si>
    <t>GEAR_SCD_LIST</t>
  </si>
  <si>
    <t>GEAR_RC_LIST</t>
  </si>
  <si>
    <t>GEAR_BR_LIST</t>
  </si>
  <si>
    <t>DATA_SET_CD_LIST</t>
  </si>
  <si>
    <t>DATA_SET_SCD_LIST</t>
  </si>
  <si>
    <t>DATA_SET_RC_LIST</t>
  </si>
  <si>
    <t>DATA_SET_BR_LIST</t>
  </si>
  <si>
    <t>CCD_CRUISE_SUMM_V</t>
  </si>
  <si>
    <t>Comma-delimited list of leg names, the associated leg dates for the given cruise</t>
  </si>
  <si>
    <t>Semicolon-delimited list of leg names, the associated leg dates for the given cruise</t>
  </si>
  <si>
    <t>Return carriage/new line delimited list of leg names, the associated leg dates for the given cruise</t>
  </si>
  <si>
    <t>&lt;BR&gt; tag (intended for web pages) delimited list of leg names, the associated leg dates for the given cruise</t>
  </si>
  <si>
    <t>CCD_CRUISE_DVM_RULE_EVAL_V</t>
  </si>
  <si>
    <t>DATA_STREAM_DESC</t>
  </si>
  <si>
    <t>DATA_STREAM_ID</t>
  </si>
  <si>
    <t>EVAL_DATE</t>
  </si>
  <si>
    <t>CCD_CRUISE_DVM_EVAL_V</t>
  </si>
  <si>
    <t>The description for the given data stream</t>
  </si>
  <si>
    <t>Primary Key for the SPT_DATA_STREAMS table</t>
  </si>
  <si>
    <t>The date/time the given parent record was evaluated using the DVM for the associated data stream</t>
  </si>
  <si>
    <t>This field contains the Standard Survey Name defined for the given cruise. 	If the STD_SVY_NAME_ID field is defined then the associated CCD_STD_SVY_NAMES.STD_SVY_NAME is used because the foreign key is given precedence, otherwise the STD_SVY_NAME_OTH field value is used</t>
  </si>
  <si>
    <t>ccd_cruise_leg_v</t>
  </si>
  <si>
    <t>This field contains the Standard Survey Name defined for the given cruise.	If the STD_SVY_NAME_ID field is defined then the associated CCD_STD_SVY_NAMES.STD_SVY_NAME is used because the foreign key is given precedence, otherwise the STD_SVY_NAME_OTH field value is used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</si>
</sst>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x14ac:knownFonts="1">
    <font>
      <sz val="11"/>
      <color theme="1"/>
      <name val="Calibri"/>
      <family val="2"/>
      <scheme val="minor"/>
    </font>
    <font>
      <b/>
      <sz val="11"/>
      <color theme="1"/>
      <name val="Calibri"/>
      <family val="2"/>
      <scheme val="minor"/>
    </font>
    <font>
      <sz val="8"/>
      <color indexed="81"/>
      <name val="Tahoma"/>
      <family val="2"/>
    </font>
    <font>
      <b/>
      <sz val="8"/>
      <color indexed="81"/>
      <name val="Tahoma"/>
      <family val="2"/>
    </font>
    <font>
      <sz val="9"/>
      <color indexed="81"/>
      <name val="Tahoma"/>
      <family val="2"/>
    </font>
    <font>
      <b/>
      <sz val="9"/>
      <color indexed="81"/>
      <name val="Tahoma"/>
      <family val="2"/>
    </font>
    <font>
      <sz val="9"/>
      <color indexed="81"/>
      <name val="Tahoma"/>
      <charset val="1"/>
    </font>
    <font>
      <b/>
      <sz val="9"/>
      <color indexed="81"/>
      <name val="Tahoma"/>
      <charset val="1"/>
    </font>
  </fonts>
  <fills count="7">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rgb="FFFF0000"/>
        <bgColor indexed="64"/>
      </patternFill>
    </fill>
  </fills>
  <borders count="1">
    <border>
      <left/>
      <right/>
      <top/>
      <bottom/>
      <diagonal/>
    </border>
  </borders>
  <cellStyleXfs count="1">
    <xf numFmtId="0" fontId="0" fillId="0" borderId="0"/>
  </cellStyleXfs>
  <cellXfs count="32">
    <xf numFmtId="0" fontId="0" fillId="0" borderId="0" xfId="0"/>
    <xf numFmtId="0" fontId="1" fillId="0" borderId="0" xfId="0" applyFont="1"/>
    <xf numFmtId="0" fontId="0" fillId="2" borderId="0" xfId="0" applyFill="1"/>
    <xf numFmtId="0" fontId="0" fillId="0" borderId="0" xfId="0" applyFill="1"/>
    <xf numFmtId="0" fontId="1" fillId="0" borderId="0" xfId="0" applyFont="1" applyFill="1"/>
    <xf numFmtId="0" fontId="0" fillId="0" borderId="0" xfId="0" applyFill="1" applyAlignment="1">
      <alignment horizontal="left" vertical="center" indent="1"/>
    </xf>
    <xf numFmtId="0" fontId="0" fillId="3" borderId="0" xfId="0" applyFill="1"/>
    <xf numFmtId="0" fontId="0" fillId="0" borderId="0" xfId="0"/>
    <xf numFmtId="0" fontId="0" fillId="0" borderId="0" xfId="0"/>
    <xf numFmtId="0" fontId="0" fillId="0" borderId="0" xfId="0"/>
    <xf numFmtId="0" fontId="0" fillId="0" borderId="0" xfId="0" applyFill="1"/>
    <xf numFmtId="0" fontId="0" fillId="2" borderId="0" xfId="0" applyFill="1"/>
    <xf numFmtId="0" fontId="0" fillId="0" borderId="0" xfId="0"/>
    <xf numFmtId="0" fontId="0" fillId="0" borderId="0" xfId="0"/>
    <xf numFmtId="0" fontId="0" fillId="0" borderId="0" xfId="0"/>
    <xf numFmtId="0" fontId="0" fillId="0" borderId="0" xfId="0"/>
    <xf numFmtId="0" fontId="0" fillId="0" borderId="0" xfId="0" applyFill="1"/>
    <xf numFmtId="0" fontId="0" fillId="0" borderId="0" xfId="0"/>
    <xf numFmtId="0" fontId="0" fillId="0" borderId="0" xfId="0"/>
    <xf numFmtId="0" fontId="0" fillId="4" borderId="0" xfId="0" applyFill="1"/>
    <xf numFmtId="0" fontId="0" fillId="4" borderId="0" xfId="0" applyFill="1" applyAlignment="1">
      <alignment wrapText="1"/>
    </xf>
    <xf numFmtId="0" fontId="1" fillId="5" borderId="0" xfId="0" applyFont="1" applyFill="1"/>
    <xf numFmtId="0" fontId="0" fillId="5" borderId="0" xfId="0" applyFill="1"/>
    <xf numFmtId="0" fontId="0" fillId="5" borderId="0" xfId="0" applyFill="1" applyAlignment="1">
      <alignment wrapText="1"/>
    </xf>
    <xf numFmtId="0" fontId="1" fillId="4" borderId="0" xfId="0" applyFont="1" applyFill="1" applyAlignment="1">
      <alignment wrapText="1"/>
    </xf>
    <xf numFmtId="0" fontId="1" fillId="0" borderId="0" xfId="0" applyFont="1" applyAlignment="1">
      <alignment wrapText="1"/>
    </xf>
    <xf numFmtId="0" fontId="1" fillId="5" borderId="0" xfId="0" applyFont="1" applyFill="1" applyAlignment="1">
      <alignment wrapText="1"/>
    </xf>
    <xf numFmtId="0" fontId="0" fillId="0" borderId="0" xfId="0" applyFill="1" applyAlignment="1">
      <alignment wrapText="1"/>
    </xf>
    <xf numFmtId="0" fontId="0" fillId="0" borderId="0" xfId="0" applyAlignment="1">
      <alignment wrapText="1"/>
    </xf>
    <xf numFmtId="0" fontId="1" fillId="4" borderId="0" xfId="0" applyFont="1" applyFill="1"/>
    <xf numFmtId="0" fontId="0" fillId="2" borderId="0" xfId="0" applyFill="1" applyAlignment="1">
      <alignment wrapText="1"/>
    </xf>
    <xf numFmtId="0" fontId="0" fillId="6"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A32"/>
  <sheetViews>
    <sheetView topLeftCell="B1" workbookViewId="0">
      <pane xSplit="8655" ySplit="900" topLeftCell="G9" activePane="bottomRight"/>
      <selection activeCell="G1" sqref="G1"/>
      <selection pane="topRight" activeCell="X1" sqref="X1"/>
      <selection pane="bottomLeft" activeCell="C18" sqref="C18"/>
      <selection pane="bottomRight" activeCell="G10" sqref="G10"/>
    </sheetView>
  </sheetViews>
  <sheetFormatPr defaultRowHeight="15" x14ac:dyDescent="0.25"/>
  <cols>
    <col min="1" max="1" width="33" bestFit="1" customWidth="1"/>
    <col min="2" max="2" width="29.28515625" customWidth="1"/>
    <col min="3" max="3" width="32" bestFit="1" customWidth="1"/>
    <col min="4" max="4" width="32" customWidth="1"/>
    <col min="5" max="5" width="98.28515625" customWidth="1"/>
    <col min="6" max="6" width="37.140625" bestFit="1" customWidth="1"/>
    <col min="7" max="7" width="78.7109375" bestFit="1" customWidth="1"/>
    <col min="8" max="8" width="61.7109375" bestFit="1" customWidth="1"/>
    <col min="9" max="9" width="70.42578125" bestFit="1" customWidth="1"/>
    <col min="10" max="10" width="66" bestFit="1" customWidth="1"/>
    <col min="11" max="11" width="72.28515625" bestFit="1" customWidth="1"/>
    <col min="12" max="12" width="42.42578125" customWidth="1"/>
    <col min="13" max="13" width="33.85546875" customWidth="1"/>
    <col min="14" max="14" width="126.28515625" bestFit="1" customWidth="1"/>
    <col min="15" max="15" width="38.7109375" customWidth="1"/>
    <col min="16" max="16" width="54.7109375" customWidth="1"/>
    <col min="17" max="17" width="42.85546875" customWidth="1"/>
    <col min="18" max="18" width="45.85546875" bestFit="1" customWidth="1"/>
    <col min="19" max="19" width="42.85546875" bestFit="1" customWidth="1"/>
    <col min="20" max="20" width="44.28515625" bestFit="1" customWidth="1"/>
    <col min="21" max="21" width="54.7109375" hidden="1" customWidth="1"/>
    <col min="22" max="22" width="31.140625" bestFit="1" customWidth="1"/>
    <col min="23" max="23" width="31.140625" customWidth="1"/>
    <col min="24" max="24" width="50.7109375" customWidth="1"/>
    <col min="25" max="25" width="28.5703125" customWidth="1"/>
    <col min="26" max="26" width="39.5703125" customWidth="1"/>
    <col min="27" max="27" width="38.140625" bestFit="1" customWidth="1"/>
  </cols>
  <sheetData>
    <row r="1" spans="1:27" ht="30" x14ac:dyDescent="0.25">
      <c r="A1" s="24" t="s">
        <v>0</v>
      </c>
      <c r="B1" s="25" t="s">
        <v>36</v>
      </c>
      <c r="C1" s="24" t="s">
        <v>1</v>
      </c>
      <c r="D1" s="25" t="s">
        <v>37</v>
      </c>
      <c r="E1" s="24" t="s">
        <v>28</v>
      </c>
      <c r="F1" s="25" t="s">
        <v>3</v>
      </c>
      <c r="G1" s="26" t="s">
        <v>2</v>
      </c>
      <c r="H1" s="26" t="s">
        <v>4</v>
      </c>
      <c r="I1" s="26" t="s">
        <v>5</v>
      </c>
      <c r="J1" s="26" t="s">
        <v>6</v>
      </c>
      <c r="K1" s="26" t="s">
        <v>7</v>
      </c>
      <c r="L1" s="26" t="s">
        <v>8</v>
      </c>
      <c r="M1" s="26" t="s">
        <v>9</v>
      </c>
      <c r="N1" s="26" t="s">
        <v>10</v>
      </c>
      <c r="O1" s="26" t="s">
        <v>11</v>
      </c>
      <c r="P1" s="26" t="s">
        <v>30</v>
      </c>
      <c r="Q1" s="26" t="s">
        <v>29</v>
      </c>
      <c r="R1" s="26" t="s">
        <v>40</v>
      </c>
      <c r="S1" s="26" t="s">
        <v>39</v>
      </c>
      <c r="T1" s="26" t="s">
        <v>38</v>
      </c>
      <c r="U1" s="25" t="s">
        <v>31</v>
      </c>
      <c r="V1" s="24" t="s">
        <v>43</v>
      </c>
      <c r="W1" s="24" t="s">
        <v>42</v>
      </c>
      <c r="X1" s="26" t="s">
        <v>41</v>
      </c>
      <c r="Y1" s="21" t="s">
        <v>44</v>
      </c>
      <c r="Z1" s="26" t="s">
        <v>45</v>
      </c>
      <c r="AA1" s="21" t="s">
        <v>46</v>
      </c>
    </row>
    <row r="2" spans="1:27" s="11" customFormat="1" ht="27.75" customHeight="1" x14ac:dyDescent="0.25">
      <c r="A2" s="11" t="s">
        <v>59</v>
      </c>
      <c r="B2" s="11" t="str">
        <f>IF(LEN(A2) &lt; 22, "Yes", "No")</f>
        <v>Yes</v>
      </c>
      <c r="C2" s="11" t="s">
        <v>60</v>
      </c>
      <c r="D2" s="11" t="str">
        <f>IF(LEN(C2) &lt; 26, "Yes", "No")</f>
        <v>Yes</v>
      </c>
      <c r="E2" s="30"/>
      <c r="F2" s="11" t="str">
        <f t="shared" ref="F2" si="0">CONCATENATE(A2, "_SEQ")</f>
        <v>CU_MEAS_TYPES_SEQ</v>
      </c>
      <c r="G2" s="11" t="str">
        <f>CONCATENATE("CREATE SEQUENCE ",F2," INCREMENT BY 1 START WITH 1;")</f>
        <v>CREATE SEQUENCE CU_MEAS_TYPES_SEQ INCREMENT BY 1 START WITH 1;</v>
      </c>
      <c r="H2" s="11" t="str">
        <f t="shared" ref="H2" si="1">CONCATENATE("ALTER TABLE ", A2, " ADD (CREATE_DATE DATE );")</f>
        <v>ALTER TABLE CU_MEAS_TYPES ADD (CREATE_DATE DATE );</v>
      </c>
      <c r="I2" s="11" t="str">
        <f>CONCATENATE("ALTER TABLE ",A2, " ADD (CREATED_BY VARCHAR2(30) );")</f>
        <v>ALTER TABLE CU_MEAS_TYPES ADD (CREATED_BY VARCHAR2(30) );</v>
      </c>
      <c r="J2" s="11" t="str">
        <f>CONCATENATE("ALTER TABLE ",A2, " ADD (LAST_MOD_DATE DATE );")</f>
        <v>ALTER TABLE CU_MEAS_TYPES ADD (LAST_MOD_DATE DATE );</v>
      </c>
      <c r="K2" s="11" t="str">
        <f>CONCATENATE("ALTER TABLE ", A2, " ADD (LAST_MOD_BY VARCHAR2(30) );")</f>
        <v>ALTER TABLE CU_MEAS_TYPES ADD (LAST_MOD_BY VARCHAR2(30) );</v>
      </c>
      <c r="L2" s="11" t="str">
        <f t="shared" ref="L2" si="2">CONCATENATE("COMMENT ON COLUMN ",A2, ".CREATE_DATE IS 'The date on which this record was created in the database';")</f>
        <v>COMMENT ON COLUMN CU_MEAS_TYPES.CREATE_DATE IS 'The date on which this record was created in the database';</v>
      </c>
      <c r="M2" s="11" t="str">
        <f t="shared" ref="M2" si="3">CONCATENATE("COMMENT ON COLUMN ",A2,".CREATED_BY IS 'The Oracle username of the person creating this record in the database';")</f>
        <v>COMMENT ON COLUMN CU_MEAS_TYPES.CREATED_BY IS 'The Oracle username of the person creating this record in the database';</v>
      </c>
      <c r="N2" s="11" t="str">
        <f t="shared" ref="N2" si="4">CONCATENATE("COMMENT ON COLUMN ", A2, ".LAST_MOD_DATE IS 'The last date on which any of the data in this record was changed';")</f>
        <v>COMMENT ON COLUMN CU_MEAS_TYPES.LAST_MOD_DATE IS 'The last date on which any of the data in this record was changed';</v>
      </c>
      <c r="O2" s="11" t="str">
        <f t="shared" ref="O2" si="5">CONCATENATE("COMMENT ON COLUMN ", A2, ".LAST_MOD_BY IS 'The Oracle username of the person making the most recent change to this record';")</f>
        <v>COMMENT ON COLUMN CU_MEAS_TYPES.LAST_MOD_BY IS 'The Oracle username of the person making the most recent change to this record';</v>
      </c>
      <c r="P2" s="30" t="str">
        <f>CONCATENATE("COMMENT ON TABLE ", A2, " IS '", SUBSTITUTE(E2, "'", "''"), "';")</f>
        <v>COMMENT ON TABLE CU_MEAS_TYPES IS '';</v>
      </c>
      <c r="Q2" s="11" t="str">
        <f t="shared" ref="Q2" si="6">CONCATENATE("COMMENT ON COLUMN ", A2, ".", C2, " IS 'Primary Key for the ", A2, " table';")</f>
        <v>COMMENT ON COLUMN CU_MEAS_TYPES.MEAS_TYPE_ID IS 'Primary Key for the CU_MEAS_TYPES table';</v>
      </c>
      <c r="R2" s="30" t="str">
        <f>CONCATENATE("create or replace TRIGGER 
",A2, "_AUTO_BRI 
before insert on ",A2,"
for each row
begin
  select ",A2,"_SEQ.nextval into :new.",C2," from dual;
end;
/
")</f>
        <v xml:space="preserve">create or replace TRIGGER 
CU_MEAS_TYPES_AUTO_BRI 
before insert on CU_MEAS_TYPES
for each row
begin
  select CU_MEAS_TYPES_SEQ.nextval into :new.MEAS_TYPE_ID from dual;
end;
/
</v>
      </c>
      <c r="S2" s="30" t="str">
        <f>CONCATENATE("create or replace TRIGGER ",A2, "_AUTO_BRI
before insert on ", A2, "
for each row
begin
  select ", A2, "_SEQ.nextval into :new.", C2, " from dual;
  :NEW.CREATE_DATE := SYSDATE;
  :NEW.CREATED_BY := nvl(v('APP_USER'),user);
end;
/
")</f>
        <v xml:space="preserve">create or replace TRIGGER CU_MEAS_TYPES_AUTO_BRI
before insert on CU_MEAS_TYPES
for each row
begin
  select CU_MEAS_TYPES_SEQ.nextval into :new.MEAS_TYPE_ID from dual;
  :NEW.CREATE_DATE := SYSDATE;
  :NEW.CREATED_BY := nvl(v('APP_USER'),user);
end;
/
</v>
      </c>
      <c r="T2" s="30" t="str">
        <f>CONCATENATE("CREATE OR REPLACE TRIGGER ", A2, "_AUTO_BRU BEFORE
  UPDATE
    ON ", A2, " FOR EACH ROW 
    BEGIN 
      :NEW.LAST_MOD_DATE := SYSDATE;
      :NEW.LAST_MOD_BY := nvl(v('APP_USER'),user);
END;
/
")</f>
        <v xml:space="preserve">CREATE OR REPLACE TRIGGER CU_MEAS_TYPES_AUTO_BRU BEFORE
  UPDATE
    ON CU_MEAS_TYPES FOR EACH ROW 
    BEGIN 
      :NEW.LAST_MOD_DATE := SYSDATE;
      :NEW.LAST_MOD_BY := nvl(v('APP_USER'),user);
END;
/
</v>
      </c>
      <c r="U2" s="11" t="str">
        <f>CONCATENATE("SELECT MAX(", C2, ") FROM ", A2, ";")</f>
        <v>SELECT MAX(MEAS_TYPE_ID) FROM CU_MEAS_TYPES;</v>
      </c>
      <c r="V2" s="11" t="s">
        <v>61</v>
      </c>
      <c r="W2" s="11" t="s">
        <v>62</v>
      </c>
      <c r="X2" s="30" t="str">
        <f>CONCATENATE("CREATE TABLE ", A2, " 
(
  ", C2, " NUMBER NOT NULL 
, ", W2, "_CODE VARCHAR2(50) 
, ", W2, "_NAME VARCHAR2(200) NOT NULL 
, ", W2, "_DESC VARCHAR2(500) 
, CONSTRAINT ", A2, "_PK PRIMARY KEY 
  (
    ", C2, " 
  )
  ENABLE 
);
COMMENT ON COLUMN ", A2, ".", C2, " IS 'Primary key for the ", V2, " table';
COMMENT ON COLUMN ", A2, ".", W2, "_CODE IS 'Code for the given ", V2, "';
COMMENT ON COLUMN ", A2, ".", W2, "_NAME IS 'Name of the given ", V2, "';
COMMENT ON COLUMN ", A2, ".", W2, "_DESC IS 'Description for the given ", V2, "';
COMMENT ON TABLE ", A2, " IS '", "Reference Table for storing ", V2, " information';
ALTER TABLE ", A2, " ADD CONSTRAINT ", A2, "_U1 UNIQUE 
(
  ", W2, "_CODE 
)
ENABLE;
ALTER TABLE ", A2, " ADD CONSTRAINT ", A2, "_U2 UNIQUE 
(
  ", W2, "_NAME 
)
ENABLE;
")</f>
        <v xml:space="preserve">CREATE TABLE CU_MEAS_TYPES 
(
  MEAS_TYPE_ID NUMBER NOT NULL 
, MEAS_TYPE_CODE VARCHAR2(50) 
, MEAS_TYPE_NAME VARCHAR2(200) NOT NULL 
, MEAS_TYPE_DESC VARCHAR2(500) 
, CONSTRAINT CU_MEAS_TYPES_PK PRIMARY KEY 
  (
    MEAS_TYPE_ID 
  )
  ENABLE 
);
COMMENT ON COLUMN CU_MEAS_TYPES.MEAS_TYPE_ID IS 'Primary key for the Measurement Type table';
COMMENT ON COLUMN CU_MEAS_TYPES.MEAS_TYPE_CODE IS 'Code for the given Measurement Type';
COMMENT ON COLUMN CU_MEAS_TYPES.MEAS_TYPE_NAME IS 'Name of the given Measurement Type';
COMMENT ON COLUMN CU_MEAS_TYPES.MEAS_TYPE_DESC IS 'Description for the given Measurement Type';
COMMENT ON TABLE CU_MEAS_TYPES IS 'Reference Table for storing Measurement Type information';
ALTER TABLE CU_MEAS_TYPES ADD CONSTRAINT CU_MEAS_TYPES_U1 UNIQUE 
(
  MEAS_TYPE_CODE 
)
ENABLE;
ALTER TABLE CU_MEAS_TYPES ADD CONSTRAINT CU_MEAS_TYPES_U2 UNIQUE 
(
  MEAS_TYPE_NAME 
)
ENABLE;
</v>
      </c>
      <c r="Y2" s="30" t="str">
        <f t="shared" ref="Y2:Y7" si="7">CONCATENATE("insert into ", A2, " (", W2, "_NAME) SELECT distinct [FIELDNAME] from [TABLENAME] where [FIELDNAME] IS NOT NULL AND [FIELDNAME] &lt;&gt; 'NA';")</f>
        <v>insert into CU_MEAS_TYPES (MEAS_TYPE_NAME) SELECT distinct [FIELDNAME] from [TABLENAME] where [FIELDNAME] IS NOT NULL AND [FIELDNAME] &lt;&gt; 'NA';</v>
      </c>
      <c r="Z2" s="11" t="str">
        <f>CONCATENATE("DROP TRIGGER ""bi_", A2, """;")</f>
        <v>DROP TRIGGER "bi_CU_MEAS_TYPES";</v>
      </c>
      <c r="AA2" s="30" t="str">
        <f>CONCATENATE("--Define the foreign key reference from [TABLENAME] to ", A2, " and associate the reference records appropriately
--Populate the foreign key reference on [TABLENAME] to the reference table ", A2, "
UPDATE [TABLENAME] SET TEMP_DATA = ", C2, ", ", C2, " = NULL;
--modify the existing column
ALTER TABLE [TABLENAME]  
MODIFY (", C2, " NUMBER );
--create the foreign key reference index:
CREATE INDEX [INDEXNAME] ON [TABLENAME] (", C2, ");
--create the foreign key constraint:
ALTER TABLE [TABLENAME]
ADD CONSTRAINT [FKNAME] FOREIGN KEY
(
  ", C2, "
)
REFERENCES ", A2, "
(
  ", C2, "
)
ENABLE;
--populate the foreign key field with the reference table relationship:
UPDATE [TABLENAME] SET ", C2, " = (SELECT ", C2, " FROM ", A2, " WHERE ", W2, "_NAME = [TABLENAME].TEMP_DATA);
")</f>
        <v xml:space="preserve">--Define the foreign key reference from [TABLENAME] to CU_MEAS_TYPES and associate the reference records appropriately
--Populate the foreign key reference on [TABLENAME] to the reference table CU_MEAS_TYPES
UPDATE [TABLENAME] SET TEMP_DATA = MEAS_TYPE_ID, MEAS_TYPE_ID = NULL;
--modify the existing column
ALTER TABLE [TABLENAME]  
MODIFY (MEAS_TYPE_ID NUMBER );
--create the foreign key reference index:
CREATE INDEX [INDEXNAME] ON [TABLENAME] (MEAS_TYPE_ID);
--create the foreign key constraint:
ALTER TABLE [TABLENAME]
ADD CONSTRAINT [FKNAME] FOREIGN KEY
(
  MEAS_TYPE_ID
)
REFERENCES CU_MEAS_TYPES
(
  MEAS_TYPE_ID
)
ENABLE;
--populate the foreign key field with the reference table relationship:
UPDATE [TABLENAME] SET MEAS_TYPE_ID = (SELECT MEAS_TYPE_ID FROM CU_MEAS_TYPES WHERE MEAS_TYPE_NAME = [TABLENAME].TEMP_DATA);
</v>
      </c>
    </row>
    <row r="3" spans="1:27" ht="27.75" customHeight="1" x14ac:dyDescent="0.25">
      <c r="A3" s="19" t="s">
        <v>64</v>
      </c>
      <c r="B3" s="16" t="str">
        <f>IF(LEN(A3) &lt; 22, "Yes", "No")</f>
        <v>Yes</v>
      </c>
      <c r="C3" s="19" t="s">
        <v>92</v>
      </c>
      <c r="D3" s="16" t="str">
        <f>IF(LEN(C3) &lt; 26, "Yes", "No")</f>
        <v>Yes</v>
      </c>
      <c r="E3" s="20" t="s">
        <v>63</v>
      </c>
      <c r="F3" s="16" t="str">
        <f>CONCATENATE(A3, "_SEQ")</f>
        <v>CCD_PLAT_TYPES_SEQ</v>
      </c>
      <c r="G3" s="22" t="str">
        <f>CONCATENATE("CREATE SEQUENCE ",F3," INCREMENT BY 1 START WITH 1;")</f>
        <v>CREATE SEQUENCE CCD_PLAT_TYPES_SEQ INCREMENT BY 1 START WITH 1;</v>
      </c>
      <c r="H3" s="22" t="str">
        <f t="shared" ref="H3:H8" si="8">CONCATENATE("ALTER TABLE ", A3, " ADD (CREATE_DATE DATE );")</f>
        <v>ALTER TABLE CCD_PLAT_TYPES ADD (CREATE_DATE DATE );</v>
      </c>
      <c r="I3" s="22" t="str">
        <f t="shared" ref="I3:I8" si="9">CONCATENATE("ALTER TABLE ",A3, " ADD (CREATED_BY VARCHAR2(30) );")</f>
        <v>ALTER TABLE CCD_PLAT_TYPES ADD (CREATED_BY VARCHAR2(30) );</v>
      </c>
      <c r="J3" s="22" t="str">
        <f t="shared" ref="J3:J8" si="10">CONCATENATE("ALTER TABLE ",A3, " ADD (LAST_MOD_DATE DATE );")</f>
        <v>ALTER TABLE CCD_PLAT_TYPES ADD (LAST_MOD_DATE DATE );</v>
      </c>
      <c r="K3" s="22" t="str">
        <f t="shared" ref="K3:K8" si="11">CONCATENATE("ALTER TABLE ", A3, " ADD (LAST_MOD_BY VARCHAR2(30) );")</f>
        <v>ALTER TABLE CCD_PLAT_TYPES ADD (LAST_MOD_BY VARCHAR2(30) );</v>
      </c>
      <c r="L3" s="22" t="str">
        <f>CONCATENATE("COMMENT ON COLUMN ",A3, ".CREATE_DATE IS 'The date on which this record was created in the database';")</f>
        <v>COMMENT ON COLUMN CCD_PLAT_TYPES.CREATE_DATE IS 'The date on which this record was created in the database';</v>
      </c>
      <c r="M3" s="22" t="str">
        <f>CONCATENATE("COMMENT ON COLUMN ",A3,".CREATED_BY IS 'The Oracle username of the person creating this record in the database';")</f>
        <v>COMMENT ON COLUMN CCD_PLAT_TYPES.CREATED_BY IS 'The Oracle username of the person creating this record in the database';</v>
      </c>
      <c r="N3" s="22" t="str">
        <f>CONCATENATE("COMMENT ON COLUMN ", A3, ".LAST_MOD_DATE IS 'The last date on which any of the data in this record was changed';")</f>
        <v>COMMENT ON COLUMN CCD_PLAT_TYPES.LAST_MOD_DATE IS 'The last date on which any of the data in this record was changed';</v>
      </c>
      <c r="O3" s="22" t="str">
        <f>CONCATENATE("COMMENT ON COLUMN ", A3, ".LAST_MOD_BY IS 'The Oracle username of the person making the most recent change to this record';")</f>
        <v>COMMENT ON COLUMN CCD_PLAT_TYPES.LAST_MOD_BY IS 'The Oracle username of the person making the most recent change to this record';</v>
      </c>
      <c r="P3" s="23" t="str">
        <f>CONCATENATE("COMMENT ON TABLE ", A3, " IS '", SUBSTITUTE(E3, "'", "''"), "';")</f>
        <v>COMMENT ON TABLE CCD_PLAT_TYPES IS 'APEX Feedback Form Responses
This table contains the different APEX feedback form responses';</v>
      </c>
      <c r="Q3" s="22" t="str">
        <f>CONCATENATE("COMMENT ON COLUMN ", A3, ".", C3, " IS 'Primary Key for the ", A3, " table';")</f>
        <v>COMMENT ON COLUMN CCD_PLAT_TYPES.PLAT_TYPE_ID IS 'Primary Key for the CCD_PLAT_TYPES table';</v>
      </c>
      <c r="R3" s="23" t="str">
        <f>CONCATENATE("create or replace TRIGGER 
",A3, "_AUTO_BRI 
before insert on ",A3,"
for each row
begin
  select ",A3,"_SEQ.nextval into :new.",C3," from dual;
end;
/
")</f>
        <v xml:space="preserve">create or replace TRIGGER 
CCD_PLAT_TYPES_AUTO_BRI 
before insert on CCD_PLAT_TYPES
for each row
begin
  select CCD_PLAT_TYPES_SEQ.nextval into :new.PLAT_TYPE_ID from dual;
end;
/
</v>
      </c>
      <c r="S3" s="23" t="str">
        <f>CONCATENATE("create or replace TRIGGER ",A3, "_AUTO_BRI
before insert on ", A3, "
for each row
begin
  select ", A3, "_SEQ.nextval into :new.", C3, " from dual;
  :NEW.CREATE_DATE := SYSDATE;
  :NEW.CREATED_BY := nvl(v('APP_USER'),user);
end;
/
")</f>
        <v xml:space="preserve">create or replace TRIGGER CCD_PLAT_TYPES_AUTO_BRI
before insert on CCD_PLAT_TYPES
for each row
begin
  select CCD_PLAT_TYPES_SEQ.nextval into :new.PLAT_TYPE_ID from dual;
  :NEW.CREATE_DATE := SYSDATE;
  :NEW.CREATED_BY := nvl(v('APP_USER'),user);
end;
/
</v>
      </c>
      <c r="T3" s="23" t="str">
        <f>CONCATENATE("CREATE OR REPLACE TRIGGER ", A3, "_AUTO_BRU BEFORE
  UPDATE
    ON ", A3, " FOR EACH ROW 
    BEGIN 
      :NEW.LAST_MOD_DATE := SYSDATE;
      :NEW.LAST_MOD_BY := nvl(v('APP_USER'),user);
END;
/
")</f>
        <v xml:space="preserve">CREATE OR REPLACE TRIGGER CCD_PLAT_TYPES_AUTO_BRU BEFORE
  UPDATE
    ON CCD_PLAT_TYPES FOR EACH ROW 
    BEGIN 
      :NEW.LAST_MOD_DATE := SYSDATE;
      :NEW.LAST_MOD_BY := nvl(v('APP_USER'),user);
END;
/
</v>
      </c>
      <c r="V3" s="19"/>
      <c r="W3" s="19"/>
      <c r="X3" s="27" t="str">
        <f t="shared" ref="X3:X8" si="12">CONCATENATE("CREATE TABLE ", A3, " 
(
  ", C3, " NUMBER NOT NULL 
, ", W3, "_CODE VARCHAR2(50) 
, ", W3, "_NAME VARCHAR2(200) NOT NULL 
, ", W3, "_DESC VARCHAR2(500) 
, CONSTRAINT ", A3, "_PK PRIMARY KEY 
  (
    ", C3, " 
  )
  ENABLE 
);
COMMENT ON COLUMN ", A3, ".", C3, " IS 'Primary key for the ", V3, " table';
COMMENT ON COLUMN ", A3, ".", W3, "_CODE IS 'Code for the given ", V3, "';
COMMENT ON COLUMN ", A3, ".", W3, "_NAME IS 'Name of the given ", V3, "';
COMMENT ON COLUMN ", A3, ".", W3, "_DESC IS 'Description for the given ", V3, "';
COMMENT ON TABLE ", A3, " IS '", "Reference Table for storing ", V3, " information';
ALTER TABLE ", A3, " ADD CONSTRAINT ", A3, "_U1 UNIQUE 
(
  ", W3, "_CODE 
)
ENABLE;
ALTER TABLE ", A3, " ADD CONSTRAINT ", A3, "_U2 UNIQUE 
(
  ", W3, "_NAME 
)
ENABLE;
")</f>
        <v xml:space="preserve">CREATE TABLE CCD_PLAT_TYPES 
(
  PLAT_TYPE_ID NUMBER NOT NULL 
, _CODE VARCHAR2(50) 
, _NAME VARCHAR2(200) NOT NULL 
, _DESC VARCHAR2(500) 
, CONSTRAINT CCD_PLAT_TYPES_PK PRIMARY KEY 
  (
    PLAT_TYPE_ID 
  )
  ENABLE 
);
COMMENT ON COLUMN CCD_PLAT_TYPES.PLAT_TYPE_ID IS 'Primary key for the  table';
COMMENT ON COLUMN CCD_PLAT_TYPES._CODE IS 'Code for the given ';
COMMENT ON COLUMN CCD_PLAT_TYPES._NAME IS 'Name of the given ';
COMMENT ON COLUMN CCD_PLAT_TYPES._DESC IS 'Description for the given ';
COMMENT ON TABLE CCD_PLAT_TYPES IS 'Reference Table for storing  information';
ALTER TABLE CCD_PLAT_TYPES ADD CONSTRAINT CCD_PLAT_TYPES_U1 UNIQUE 
(
  _CODE 
)
ENABLE;
ALTER TABLE CCD_PLAT_TYPES ADD CONSTRAINT CCD_PLAT_TYPES_U2 UNIQUE 
(
  _NAME 
)
ENABLE;
</v>
      </c>
      <c r="Y3" s="27" t="str">
        <f t="shared" si="7"/>
        <v>insert into CCD_PLAT_TYPES (_NAME) SELECT distinct [FIELDNAME] from [TABLENAME] where [FIELDNAME] IS NOT NULL AND [FIELDNAME] &lt;&gt; 'NA';</v>
      </c>
      <c r="Z3" s="16" t="str">
        <f t="shared" ref="Z3:Z8" si="13">CONCATENATE("DROP TRIGGER ""bi_", A3, """;")</f>
        <v>DROP TRIGGER "bi_CCD_PLAT_TYPES";</v>
      </c>
      <c r="AA3" s="28" t="str">
        <f t="shared" ref="AA3:AA8" si="14">CONCATENATE("--Define the foreign key reference from [TABLENAME] to ", A3, " and associate the reference records appropriately
--Populate the foreign key reference on [TABLENAME] to the reference table ", A3, "
UPDATE [TABLENAME] SET TEMP_DATA = ", C3, ", ", C3, " = NULL;
--modify the existing column
ALTER TABLE [TABLENAME]  
MODIFY (", C3, " NUMBER );
--create the foreign key reference index:
CREATE INDEX [INDEXNAME] ON [TABLENAME] (", C3, ");
--create the foreign key constraint:
ALTER TABLE [TABLENAME]
ADD CONSTRAINT [FKNAME] FOREIGN KEY
(
  ", C3, "
)
REFERENCES ", A3, "
(
  ", C3, "
)
ENABLE;
--populate the foreign key field with the reference table relationship:
UPDATE [TABLENAME] SET ", C3, " = (SELECT ", C3, " FROM ", A3, " WHERE ", W3, "_NAME = [TABLENAME].TEMP_DATA);
")</f>
        <v xml:space="preserve">--Define the foreign key reference from [TABLENAME] to CCD_PLAT_TYPES and associate the reference records appropriately
--Populate the foreign key reference on [TABLENAME] to the reference table CCD_PLAT_TYPES
UPDATE [TABLENAME] SET TEMP_DATA = PLAT_TYPE_ID, PLAT_TYPE_ID = NULL;
--modify the existing column
ALTER TABLE [TABLENAME]  
MODIFY (PLAT_TYPE_ID NUMBER );
--create the foreign key reference index:
CREATE INDEX [INDEXNAME] ON [TABLENAME] (PLAT_TYPE_ID);
--create the foreign key constraint:
ALTER TABLE [TABLENAME]
ADD CONSTRAINT [FKNAME] FOREIGN KEY
(
  PLAT_TYPE_ID
)
REFERENCES CCD_PLAT_TYPES
(
  PLAT_TYPE_ID
)
ENABLE;
--populate the foreign key field with the reference table relationship:
UPDATE [TABLENAME] SET PLAT_TYPE_ID = (SELECT PLAT_TYPE_ID FROM CCD_PLAT_TYPES WHERE _NAME = [TABLENAME].TEMP_DATA);
</v>
      </c>
    </row>
    <row r="4" spans="1:27" s="16" customFormat="1" ht="27.75" customHeight="1" x14ac:dyDescent="0.25">
      <c r="A4" s="19" t="s">
        <v>65</v>
      </c>
      <c r="B4" s="16" t="str">
        <f>IF(LEN(A4) &lt; 22, "Yes", "No")</f>
        <v>Yes</v>
      </c>
      <c r="C4" s="19" t="s">
        <v>93</v>
      </c>
      <c r="D4" s="16" t="str">
        <f>IF(LEN(C4) &lt; 26, "Yes", "No")</f>
        <v>Yes</v>
      </c>
      <c r="E4" s="20"/>
      <c r="F4" s="16" t="str">
        <f t="shared" ref="F4:F32" si="15">CONCATENATE(A4, "_SEQ")</f>
        <v>CCD_REG_ECOSYSTEMS_SEQ</v>
      </c>
      <c r="G4" s="22" t="str">
        <f>CONCATENATE("CREATE SEQUENCE ",F4," INCREMENT BY 1 START WITH 1;")</f>
        <v>CREATE SEQUENCE CCD_REG_ECOSYSTEMS_SEQ INCREMENT BY 1 START WITH 1;</v>
      </c>
      <c r="H4" s="22" t="str">
        <f t="shared" si="8"/>
        <v>ALTER TABLE CCD_REG_ECOSYSTEMS ADD (CREATE_DATE DATE );</v>
      </c>
      <c r="I4" s="22" t="str">
        <f t="shared" si="9"/>
        <v>ALTER TABLE CCD_REG_ECOSYSTEMS ADD (CREATED_BY VARCHAR2(30) );</v>
      </c>
      <c r="J4" s="22" t="str">
        <f t="shared" si="10"/>
        <v>ALTER TABLE CCD_REG_ECOSYSTEMS ADD (LAST_MOD_DATE DATE );</v>
      </c>
      <c r="K4" s="22" t="str">
        <f t="shared" si="11"/>
        <v>ALTER TABLE CCD_REG_ECOSYSTEMS ADD (LAST_MOD_BY VARCHAR2(30) );</v>
      </c>
      <c r="L4" s="22" t="str">
        <f t="shared" ref="L4:L8" si="16">CONCATENATE("COMMENT ON COLUMN ",A4, ".CREATE_DATE IS 'The date on which this record was created in the database';")</f>
        <v>COMMENT ON COLUMN CCD_REG_ECOSYSTEMS.CREATE_DATE IS 'The date on which this record was created in the database';</v>
      </c>
      <c r="M4" s="22" t="str">
        <f t="shared" ref="M4:M8" si="17">CONCATENATE("COMMENT ON COLUMN ",A4,".CREATED_BY IS 'The Oracle username of the person creating this record in the database';")</f>
        <v>COMMENT ON COLUMN CCD_REG_ECOSYSTEMS.CREATED_BY IS 'The Oracle username of the person creating this record in the database';</v>
      </c>
      <c r="N4" s="22" t="str">
        <f t="shared" ref="N4:N8" si="18">CONCATENATE("COMMENT ON COLUMN ", A4, ".LAST_MOD_DATE IS 'The last date on which any of the data in this record was changed';")</f>
        <v>COMMENT ON COLUMN CCD_REG_ECOSYSTEMS.LAST_MOD_DATE IS 'The last date on which any of the data in this record was changed';</v>
      </c>
      <c r="O4" s="22" t="str">
        <f t="shared" ref="O4:O8" si="19">CONCATENATE("COMMENT ON COLUMN ", A4, ".LAST_MOD_BY IS 'The Oracle username of the person making the most recent change to this record';")</f>
        <v>COMMENT ON COLUMN CCD_REG_ECOSYSTEMS.LAST_MOD_BY IS 'The Oracle username of the person making the most recent change to this record';</v>
      </c>
      <c r="P4" s="23" t="str">
        <f t="shared" ref="P4:P8" si="20">CONCATENATE("COMMENT ON TABLE ", A4, " IS '", SUBSTITUTE(E4, "'", "''"), "';")</f>
        <v>COMMENT ON TABLE CCD_REG_ECOSYSTEMS IS '';</v>
      </c>
      <c r="Q4" s="22" t="str">
        <f t="shared" ref="Q4:Q8" si="21">CONCATENATE("COMMENT ON COLUMN ", A4, ".", C4, " IS 'Primary Key for the ", A4, " table';")</f>
        <v>COMMENT ON COLUMN CCD_REG_ECOSYSTEMS.REG_ECOSYSTEM_ID IS 'Primary Key for the CCD_REG_ECOSYSTEMS table';</v>
      </c>
      <c r="R4" s="23" t="str">
        <f t="shared" ref="R4:R8" si="22">CONCATENATE("create or replace TRIGGER 
",A4, "_AUTO_BRI 
before insert on ",A4,"
for each row
begin
  select ",A4,"_SEQ.nextval into :new.",C4," from dual;
end;
/
")</f>
        <v xml:space="preserve">create or replace TRIGGER 
CCD_REG_ECOSYSTEMS_AUTO_BRI 
before insert on CCD_REG_ECOSYSTEMS
for each row
begin
  select CCD_REG_ECOSYSTEMS_SEQ.nextval into :new.REG_ECOSYSTEM_ID from dual;
end;
/
</v>
      </c>
      <c r="S4" s="23" t="str">
        <f t="shared" ref="S4:S8" si="23">CONCATENATE("create or replace TRIGGER ",A4, "_AUTO_BRI
before insert on ", A4, "
for each row
begin
  select ", A4, "_SEQ.nextval into :new.", C4, " from dual;
  :NEW.CREATE_DATE := SYSDATE;
  :NEW.CREATED_BY := nvl(v('APP_USER'),user);
end;
/
")</f>
        <v xml:space="preserve">create or replace TRIGGER CCD_REG_ECOSYSTEMS_AUTO_BRI
before insert on CCD_REG_ECOSYSTEMS
for each row
begin
  select CCD_REG_ECOSYSTEMS_SEQ.nextval into :new.REG_ECOSYSTEM_ID from dual;
  :NEW.CREATE_DATE := SYSDATE;
  :NEW.CREATED_BY := nvl(v('APP_USER'),user);
end;
/
</v>
      </c>
      <c r="T4" s="23" t="str">
        <f t="shared" ref="T4:T8" si="24">CONCATENATE("CREATE OR REPLACE TRIGGER ", A4, "_AUTO_BRU BEFORE
  UPDATE
    ON ", A4, " FOR EACH ROW 
    BEGIN 
      :NEW.LAST_MOD_DATE := SYSDATE;
      :NEW.LAST_MOD_BY := nvl(v('APP_USER'),user);
END;
/
")</f>
        <v xml:space="preserve">CREATE OR REPLACE TRIGGER CCD_REG_ECOSYSTEMS_AUTO_BRU BEFORE
  UPDATE
    ON CCD_REG_ECOSYSTEMS FOR EACH ROW 
    BEGIN 
      :NEW.LAST_MOD_DATE := SYSDATE;
      :NEW.LAST_MOD_BY := nvl(v('APP_USER'),user);
END;
/
</v>
      </c>
      <c r="U4" s="16" t="str">
        <f>CONCATENATE("SELECT MAX(", C4, ") FROM ", A4, ";")</f>
        <v>SELECT MAX(REG_ECOSYSTEM_ID) FROM CCD_REG_ECOSYSTEMS;</v>
      </c>
      <c r="V4" s="19"/>
      <c r="W4" s="19"/>
      <c r="X4" s="27" t="str">
        <f t="shared" si="12"/>
        <v xml:space="preserve">CREATE TABLE CCD_REG_ECOSYSTEMS 
(
  REG_ECOSYSTEM_ID NUMBER NOT NULL 
, _CODE VARCHAR2(50) 
, _NAME VARCHAR2(200) NOT NULL 
, _DESC VARCHAR2(500) 
, CONSTRAINT CCD_REG_ECOSYSTEMS_PK PRIMARY KEY 
  (
    REG_ECOSYSTEM_ID 
  )
  ENABLE 
);
COMMENT ON COLUMN CCD_REG_ECOSYSTEMS.REG_ECOSYSTEM_ID IS 'Primary key for the  table';
COMMENT ON COLUMN CCD_REG_ECOSYSTEMS._CODE IS 'Code for the given ';
COMMENT ON COLUMN CCD_REG_ECOSYSTEMS._NAME IS 'Name of the given ';
COMMENT ON COLUMN CCD_REG_ECOSYSTEMS._DESC IS 'Description for the given ';
COMMENT ON TABLE CCD_REG_ECOSYSTEMS IS 'Reference Table for storing  information';
ALTER TABLE CCD_REG_ECOSYSTEMS ADD CONSTRAINT CCD_REG_ECOSYSTEMS_U1 UNIQUE 
(
  _CODE 
)
ENABLE;
ALTER TABLE CCD_REG_ECOSYSTEMS ADD CONSTRAINT CCD_REG_ECOSYSTEMS_U2 UNIQUE 
(
  _NAME 
)
ENABLE;
</v>
      </c>
      <c r="Y4" s="27" t="str">
        <f t="shared" si="7"/>
        <v>insert into CCD_REG_ECOSYSTEMS (_NAME) SELECT distinct [FIELDNAME] from [TABLENAME] where [FIELDNAME] IS NOT NULL AND [FIELDNAME] &lt;&gt; 'NA';</v>
      </c>
      <c r="Z4" s="16" t="str">
        <f t="shared" si="13"/>
        <v>DROP TRIGGER "bi_CCD_REG_ECOSYSTEMS";</v>
      </c>
      <c r="AA4" s="28" t="str">
        <f t="shared" si="14"/>
        <v xml:space="preserve">--Define the foreign key reference from [TABLENAME] to CCD_REG_ECOSYSTEMS and associate the reference records appropriately
--Populate the foreign key reference on [TABLENAME] to the reference table CCD_REG_ECOSYSTEMS
UPDATE [TABLENAME] SET TEMP_DATA = REG_ECOSYSTEM_ID, REG_ECOSYSTEM_ID = NULL;
--modify the existing column
ALTER TABLE [TABLENAME]  
MODIFY (REG_ECOSYSTEM_ID NUMBER );
--create the foreign key reference index:
CREATE INDEX [INDEXNAME] ON [TABLENAME] (REG_ECOSYSTEM_ID);
--create the foreign key constraint:
ALTER TABLE [TABLENAME]
ADD CONSTRAINT [FKNAME] FOREIGN KEY
(
  REG_ECOSYSTEM_ID
)
REFERENCES CCD_REG_ECOSYSTEMS
(
  REG_ECOSYSTEM_ID
)
ENABLE;
--populate the foreign key field with the reference table relationship:
UPDATE [TABLENAME] SET REG_ECOSYSTEM_ID = (SELECT REG_ECOSYSTEM_ID FROM CCD_REG_ECOSYSTEMS WHERE _NAME = [TABLENAME].TEMP_DATA);
</v>
      </c>
    </row>
    <row r="5" spans="1:27" ht="27.75" customHeight="1" x14ac:dyDescent="0.25">
      <c r="A5" s="19" t="s">
        <v>66</v>
      </c>
      <c r="B5" s="16" t="str">
        <f t="shared" ref="B5:B32" si="25">IF(LEN(A5) &lt; 22, "Yes", "No")</f>
        <v>Yes</v>
      </c>
      <c r="C5" s="19" t="s">
        <v>94</v>
      </c>
      <c r="D5" s="16" t="str">
        <f t="shared" ref="D5:D32" si="26">IF(LEN(C5) &lt; 26, "Yes", "No")</f>
        <v>Yes</v>
      </c>
      <c r="E5" s="19"/>
      <c r="F5" s="16" t="str">
        <f t="shared" si="15"/>
        <v>CCD_SPP_CATEGORIES_SEQ</v>
      </c>
      <c r="G5" s="22" t="str">
        <f>CONCATENATE("CREATE SEQUENCE ",F5," INCREMENT BY 1 START WITH 1;")</f>
        <v>CREATE SEQUENCE CCD_SPP_CATEGORIES_SEQ INCREMENT BY 1 START WITH 1;</v>
      </c>
      <c r="H5" s="22" t="str">
        <f t="shared" si="8"/>
        <v>ALTER TABLE CCD_SPP_CATEGORIES ADD (CREATE_DATE DATE );</v>
      </c>
      <c r="I5" s="22" t="str">
        <f t="shared" si="9"/>
        <v>ALTER TABLE CCD_SPP_CATEGORIES ADD (CREATED_BY VARCHAR2(30) );</v>
      </c>
      <c r="J5" s="22" t="str">
        <f t="shared" si="10"/>
        <v>ALTER TABLE CCD_SPP_CATEGORIES ADD (LAST_MOD_DATE DATE );</v>
      </c>
      <c r="K5" s="22" t="str">
        <f t="shared" si="11"/>
        <v>ALTER TABLE CCD_SPP_CATEGORIES ADD (LAST_MOD_BY VARCHAR2(30) );</v>
      </c>
      <c r="L5" s="22" t="str">
        <f t="shared" si="16"/>
        <v>COMMENT ON COLUMN CCD_SPP_CATEGORIES.CREATE_DATE IS 'The date on which this record was created in the database';</v>
      </c>
      <c r="M5" s="22" t="str">
        <f t="shared" si="17"/>
        <v>COMMENT ON COLUMN CCD_SPP_CATEGORIES.CREATED_BY IS 'The Oracle username of the person creating this record in the database';</v>
      </c>
      <c r="N5" s="22" t="str">
        <f t="shared" si="18"/>
        <v>COMMENT ON COLUMN CCD_SPP_CATEGORIES.LAST_MOD_DATE IS 'The last date on which any of the data in this record was changed';</v>
      </c>
      <c r="O5" s="22" t="str">
        <f t="shared" si="19"/>
        <v>COMMENT ON COLUMN CCD_SPP_CATEGORIES.LAST_MOD_BY IS 'The Oracle username of the person making the most recent change to this record';</v>
      </c>
      <c r="P5" s="23" t="str">
        <f t="shared" si="20"/>
        <v>COMMENT ON TABLE CCD_SPP_CATEGORIES IS '';</v>
      </c>
      <c r="Q5" s="22" t="str">
        <f t="shared" si="21"/>
        <v>COMMENT ON COLUMN CCD_SPP_CATEGORIES.SPP_CATEGORY_ID IS 'Primary Key for the CCD_SPP_CATEGORIES table';</v>
      </c>
      <c r="R5" s="23" t="str">
        <f t="shared" si="22"/>
        <v xml:space="preserve">create or replace TRIGGER 
CCD_SPP_CATEGORIES_AUTO_BRI 
before insert on CCD_SPP_CATEGORIES
for each row
begin
  select CCD_SPP_CATEGORIES_SEQ.nextval into :new.SPP_CATEGORY_ID from dual;
end;
/
</v>
      </c>
      <c r="S5" s="23" t="str">
        <f t="shared" si="23"/>
        <v xml:space="preserve">create or replace TRIGGER CCD_SPP_CATEGORIES_AUTO_BRI
before insert on CCD_SPP_CATEGORIES
for each row
begin
  select CCD_SPP_CATEGORIES_SEQ.nextval into :new.SPP_CATEGORY_ID from dual;
  :NEW.CREATE_DATE := SYSDATE;
  :NEW.CREATED_BY := nvl(v('APP_USER'),user);
end;
/
</v>
      </c>
      <c r="T5" s="23" t="str">
        <f t="shared" si="24"/>
        <v xml:space="preserve">CREATE OR REPLACE TRIGGER CCD_SPP_CATEGORIES_AUTO_BRU BEFORE
  UPDATE
    ON CCD_SPP_CATEGORIES FOR EACH ROW 
    BEGIN 
      :NEW.LAST_MOD_DATE := SYSDATE;
      :NEW.LAST_MOD_BY := nvl(v('APP_USER'),user);
END;
/
</v>
      </c>
      <c r="V5" s="19"/>
      <c r="W5" s="19"/>
      <c r="X5" s="27" t="str">
        <f t="shared" si="12"/>
        <v xml:space="preserve">CREATE TABLE CCD_SPP_CATEGORIES 
(
  SPP_CATEGORY_ID NUMBER NOT NULL 
, _CODE VARCHAR2(50) 
, _NAME VARCHAR2(200) NOT NULL 
, _DESC VARCHAR2(500) 
, CONSTRAINT CCD_SPP_CATEGORIES_PK PRIMARY KEY 
  (
    SPP_CATEGORY_ID 
  )
  ENABLE 
);
COMMENT ON COLUMN CCD_SPP_CATEGORIES.SPP_CATEGORY_ID IS 'Primary key for the  table';
COMMENT ON COLUMN CCD_SPP_CATEGORIES._CODE IS 'Code for the given ';
COMMENT ON COLUMN CCD_SPP_CATEGORIES._NAME IS 'Name of the given ';
COMMENT ON COLUMN CCD_SPP_CATEGORIES._DESC IS 'Description for the given ';
COMMENT ON TABLE CCD_SPP_CATEGORIES IS 'Reference Table for storing  information';
ALTER TABLE CCD_SPP_CATEGORIES ADD CONSTRAINT CCD_SPP_CATEGORIES_U1 UNIQUE 
(
  _CODE 
)
ENABLE;
ALTER TABLE CCD_SPP_CATEGORIES ADD CONSTRAINT CCD_SPP_CATEGORIES_U2 UNIQUE 
(
  _NAME 
)
ENABLE;
</v>
      </c>
      <c r="Y5" s="27" t="str">
        <f t="shared" si="7"/>
        <v>insert into CCD_SPP_CATEGORIES (_NAME) SELECT distinct [FIELDNAME] from [TABLENAME] where [FIELDNAME] IS NOT NULL AND [FIELDNAME] &lt;&gt; 'NA';</v>
      </c>
      <c r="Z5" s="16" t="str">
        <f t="shared" si="13"/>
        <v>DROP TRIGGER "bi_CCD_SPP_CATEGORIES";</v>
      </c>
      <c r="AA5" s="28" t="str">
        <f t="shared" si="14"/>
        <v xml:space="preserve">--Define the foreign key reference from [TABLENAME] to CCD_SPP_CATEGORIES and associate the reference records appropriately
--Populate the foreign key reference on [TABLENAME] to the reference table CCD_SPP_CATEGORIES
UPDATE [TABLENAME] SET TEMP_DATA = SPP_CATEGORY_ID, SPP_CATEGORY_ID = NULL;
--modify the existing column
ALTER TABLE [TABLENAME]  
MODIFY (SPP_CATEGORY_ID NUMBER );
--create the foreign key reference index:
CREATE INDEX [INDEXNAME] ON [TABLENAME] (SPP_CATEGORY_ID);
--create the foreign key constraint:
ALTER TABLE [TABLENAME]
ADD CONSTRAINT [FKNAME] FOREIGN KEY
(
  SPP_CATEGORY_ID
)
REFERENCES CCD_SPP_CATEGORIES
(
  SPP_CATEGORY_ID
)
ENABLE;
--populate the foreign key field with the reference table relationship:
UPDATE [TABLENAME] SET SPP_CATEGORY_ID = (SELECT SPP_CATEGORY_ID FROM CCD_SPP_CATEGORIES WHERE _NAME = [TABLENAME].TEMP_DATA);
</v>
      </c>
    </row>
    <row r="6" spans="1:27" ht="27.75" customHeight="1" x14ac:dyDescent="0.25">
      <c r="A6" s="19" t="s">
        <v>67</v>
      </c>
      <c r="B6" s="16" t="str">
        <f t="shared" si="25"/>
        <v>Yes</v>
      </c>
      <c r="C6" s="19" t="s">
        <v>95</v>
      </c>
      <c r="D6" s="16" t="str">
        <f t="shared" si="26"/>
        <v>Yes</v>
      </c>
      <c r="E6" s="19"/>
      <c r="F6" s="16" t="str">
        <f t="shared" si="15"/>
        <v>CCD_GEARS_SEQ</v>
      </c>
      <c r="G6" s="22" t="str">
        <f t="shared" ref="G6:G8" si="27">CONCATENATE("CREATE SEQUENCE ",F6," INCREMENT BY 1 START WITH 1;")</f>
        <v>CREATE SEQUENCE CCD_GEARS_SEQ INCREMENT BY 1 START WITH 1;</v>
      </c>
      <c r="H6" s="22" t="str">
        <f t="shared" si="8"/>
        <v>ALTER TABLE CCD_GEARS ADD (CREATE_DATE DATE );</v>
      </c>
      <c r="I6" s="22" t="str">
        <f t="shared" si="9"/>
        <v>ALTER TABLE CCD_GEARS ADD (CREATED_BY VARCHAR2(30) );</v>
      </c>
      <c r="J6" s="22" t="str">
        <f t="shared" si="10"/>
        <v>ALTER TABLE CCD_GEARS ADD (LAST_MOD_DATE DATE );</v>
      </c>
      <c r="K6" s="22" t="str">
        <f t="shared" si="11"/>
        <v>ALTER TABLE CCD_GEARS ADD (LAST_MOD_BY VARCHAR2(30) );</v>
      </c>
      <c r="L6" s="22" t="str">
        <f t="shared" si="16"/>
        <v>COMMENT ON COLUMN CCD_GEARS.CREATE_DATE IS 'The date on which this record was created in the database';</v>
      </c>
      <c r="M6" s="22" t="str">
        <f t="shared" si="17"/>
        <v>COMMENT ON COLUMN CCD_GEARS.CREATED_BY IS 'The Oracle username of the person creating this record in the database';</v>
      </c>
      <c r="N6" s="22" t="str">
        <f t="shared" si="18"/>
        <v>COMMENT ON COLUMN CCD_GEARS.LAST_MOD_DATE IS 'The last date on which any of the data in this record was changed';</v>
      </c>
      <c r="O6" s="22" t="str">
        <f t="shared" si="19"/>
        <v>COMMENT ON COLUMN CCD_GEARS.LAST_MOD_BY IS 'The Oracle username of the person making the most recent change to this record';</v>
      </c>
      <c r="P6" s="23" t="str">
        <f t="shared" si="20"/>
        <v>COMMENT ON TABLE CCD_GEARS IS '';</v>
      </c>
      <c r="Q6" s="22" t="str">
        <f t="shared" si="21"/>
        <v>COMMENT ON COLUMN CCD_GEARS.GEAR_ID IS 'Primary Key for the CCD_GEARS table';</v>
      </c>
      <c r="R6" s="23" t="str">
        <f t="shared" si="22"/>
        <v xml:space="preserve">create or replace TRIGGER 
CCD_GEARS_AUTO_BRI 
before insert on CCD_GEARS
for each row
begin
  select CCD_GEARS_SEQ.nextval into :new.GEAR_ID from dual;
end;
/
</v>
      </c>
      <c r="S6" s="23" t="str">
        <f t="shared" si="23"/>
        <v xml:space="preserve">create or replace TRIGGER CCD_GEARS_AUTO_BRI
before insert on CCD_GEARS
for each row
begin
  select CCD_GEARS_SEQ.nextval into :new.GEAR_ID from dual;
  :NEW.CREATE_DATE := SYSDATE;
  :NEW.CREATED_BY := nvl(v('APP_USER'),user);
end;
/
</v>
      </c>
      <c r="T6" s="23" t="str">
        <f t="shared" si="24"/>
        <v xml:space="preserve">CREATE OR REPLACE TRIGGER CCD_GEARS_AUTO_BRU BEFORE
  UPDATE
    ON CCD_GEARS FOR EACH ROW 
    BEGIN 
      :NEW.LAST_MOD_DATE := SYSDATE;
      :NEW.LAST_MOD_BY := nvl(v('APP_USER'),user);
END;
/
</v>
      </c>
      <c r="V6" s="19"/>
      <c r="W6" s="19"/>
      <c r="X6" s="27" t="str">
        <f t="shared" si="12"/>
        <v xml:space="preserve">CREATE TABLE CCD_GEARS 
(
  GEAR_ID NUMBER NOT NULL 
, _CODE VARCHAR2(50) 
, _NAME VARCHAR2(200) NOT NULL 
, _DESC VARCHAR2(500) 
, CONSTRAINT CCD_GEARS_PK PRIMARY KEY 
  (
    GEAR_ID 
  )
  ENABLE 
);
COMMENT ON COLUMN CCD_GEARS.GEAR_ID IS 'Primary key for the  table';
COMMENT ON COLUMN CCD_GEARS._CODE IS 'Code for the given ';
COMMENT ON COLUMN CCD_GEARS._NAME IS 'Name of the given ';
COMMENT ON COLUMN CCD_GEARS._DESC IS 'Description for the given ';
COMMENT ON TABLE CCD_GEARS IS 'Reference Table for storing  information';
ALTER TABLE CCD_GEARS ADD CONSTRAINT CCD_GEARS_U1 UNIQUE 
(
  _CODE 
)
ENABLE;
ALTER TABLE CCD_GEARS ADD CONSTRAINT CCD_GEARS_U2 UNIQUE 
(
  _NAME 
)
ENABLE;
</v>
      </c>
      <c r="Y6" s="27" t="str">
        <f t="shared" si="7"/>
        <v>insert into CCD_GEARS (_NAME) SELECT distinct [FIELDNAME] from [TABLENAME] where [FIELDNAME] IS NOT NULL AND [FIELDNAME] &lt;&gt; 'NA';</v>
      </c>
      <c r="Z6" s="16" t="str">
        <f t="shared" si="13"/>
        <v>DROP TRIGGER "bi_CCD_GEARS";</v>
      </c>
      <c r="AA6" s="28" t="str">
        <f t="shared" si="14"/>
        <v xml:space="preserve">--Define the foreign key reference from [TABLENAME] to CCD_GEARS and associate the reference records appropriately
--Populate the foreign key reference on [TABLENAME] to the reference table CCD_GEARS
UPDATE [TABLENAME] SET TEMP_DATA = GEAR_ID, GEAR_ID = NULL;
--modify the existing column
ALTER TABLE [TABLENAME]  
MODIFY (GEAR_ID NUMBER );
--create the foreign key reference index:
CREATE INDEX [INDEXNAME] ON [TABLENAME] (GEAR_ID);
--create the foreign key constraint:
ALTER TABLE [TABLENAME]
ADD CONSTRAINT [FKNAME] FOREIGN KEY
(
  GEAR_ID
)
REFERENCES CCD_GEARS
(
  GEAR_ID
)
ENABLE;
--populate the foreign key field with the reference table relationship:
UPDATE [TABLENAME] SET GEAR_ID = (SELECT GEAR_ID FROM CCD_GEARS WHERE _NAME = [TABLENAME].TEMP_DATA);
</v>
      </c>
    </row>
    <row r="7" spans="1:27" ht="27.75" customHeight="1" x14ac:dyDescent="0.25">
      <c r="A7" s="19" t="s">
        <v>68</v>
      </c>
      <c r="B7" s="16" t="str">
        <f t="shared" si="25"/>
        <v>Yes</v>
      </c>
      <c r="C7" s="19" t="s">
        <v>96</v>
      </c>
      <c r="D7" s="16" t="str">
        <f t="shared" si="26"/>
        <v>Yes</v>
      </c>
      <c r="E7" s="19"/>
      <c r="F7" s="16" t="str">
        <f t="shared" si="15"/>
        <v>CCD_STD_SURVEY_NAMES_SEQ</v>
      </c>
      <c r="G7" s="22" t="str">
        <f t="shared" si="27"/>
        <v>CREATE SEQUENCE CCD_STD_SURVEY_NAMES_SEQ INCREMENT BY 1 START WITH 1;</v>
      </c>
      <c r="H7" s="22" t="str">
        <f t="shared" si="8"/>
        <v>ALTER TABLE CCD_STD_SURVEY_NAMES ADD (CREATE_DATE DATE );</v>
      </c>
      <c r="I7" s="22" t="str">
        <f t="shared" si="9"/>
        <v>ALTER TABLE CCD_STD_SURVEY_NAMES ADD (CREATED_BY VARCHAR2(30) );</v>
      </c>
      <c r="J7" s="22" t="str">
        <f t="shared" si="10"/>
        <v>ALTER TABLE CCD_STD_SURVEY_NAMES ADD (LAST_MOD_DATE DATE );</v>
      </c>
      <c r="K7" s="22" t="str">
        <f t="shared" si="11"/>
        <v>ALTER TABLE CCD_STD_SURVEY_NAMES ADD (LAST_MOD_BY VARCHAR2(30) );</v>
      </c>
      <c r="L7" s="22" t="str">
        <f t="shared" si="16"/>
        <v>COMMENT ON COLUMN CCD_STD_SURVEY_NAMES.CREATE_DATE IS 'The date on which this record was created in the database';</v>
      </c>
      <c r="M7" s="22" t="str">
        <f t="shared" si="17"/>
        <v>COMMENT ON COLUMN CCD_STD_SURVEY_NAMES.CREATED_BY IS 'The Oracle username of the person creating this record in the database';</v>
      </c>
      <c r="N7" s="22" t="str">
        <f t="shared" si="18"/>
        <v>COMMENT ON COLUMN CCD_STD_SURVEY_NAMES.LAST_MOD_DATE IS 'The last date on which any of the data in this record was changed';</v>
      </c>
      <c r="O7" s="22" t="str">
        <f t="shared" si="19"/>
        <v>COMMENT ON COLUMN CCD_STD_SURVEY_NAMES.LAST_MOD_BY IS 'The Oracle username of the person making the most recent change to this record';</v>
      </c>
      <c r="P7" s="23" t="str">
        <f t="shared" si="20"/>
        <v>COMMENT ON TABLE CCD_STD_SURVEY_NAMES IS '';</v>
      </c>
      <c r="Q7" s="22" t="str">
        <f t="shared" si="21"/>
        <v>COMMENT ON COLUMN CCD_STD_SURVEY_NAMES.STD_SURVEY_NAME_ID IS 'Primary Key for the CCD_STD_SURVEY_NAMES table';</v>
      </c>
      <c r="R7" s="23" t="str">
        <f t="shared" si="22"/>
        <v xml:space="preserve">create or replace TRIGGER 
CCD_STD_SURVEY_NAMES_AUTO_BRI 
before insert on CCD_STD_SURVEY_NAMES
for each row
begin
  select CCD_STD_SURVEY_NAMES_SEQ.nextval into :new.STD_SURVEY_NAME_ID from dual;
end;
/
</v>
      </c>
      <c r="S7" s="23" t="str">
        <f t="shared" si="23"/>
        <v xml:space="preserve">create or replace TRIGGER CCD_STD_SURVEY_NAMES_AUTO_BRI
before insert on CCD_STD_SURVEY_NAMES
for each row
begin
  select CCD_STD_SURVEY_NAMES_SEQ.nextval into :new.STD_SURVEY_NAME_ID from dual;
  :NEW.CREATE_DATE := SYSDATE;
  :NEW.CREATED_BY := nvl(v('APP_USER'),user);
end;
/
</v>
      </c>
      <c r="T7" s="23" t="str">
        <f t="shared" si="24"/>
        <v xml:space="preserve">CREATE OR REPLACE TRIGGER CCD_STD_SURVEY_NAMES_AUTO_BRU BEFORE
  UPDATE
    ON CCD_STD_SURVEY_NAMES FOR EACH ROW 
    BEGIN 
      :NEW.LAST_MOD_DATE := SYSDATE;
      :NEW.LAST_MOD_BY := nvl(v('APP_USER'),user);
END;
/
</v>
      </c>
      <c r="V7" s="19"/>
      <c r="W7" s="19"/>
      <c r="X7" s="27" t="str">
        <f t="shared" si="12"/>
        <v xml:space="preserve">CREATE TABLE CCD_STD_SURVEY_NAMES 
(
  STD_SURVEY_NAME_ID NUMBER NOT NULL 
, _CODE VARCHAR2(50) 
, _NAME VARCHAR2(200) NOT NULL 
, _DESC VARCHAR2(500) 
, CONSTRAINT CCD_STD_SURVEY_NAMES_PK PRIMARY KEY 
  (
    STD_SURVEY_NAME_ID 
  )
  ENABLE 
);
COMMENT ON COLUMN CCD_STD_SURVEY_NAMES.STD_SURVEY_NAME_ID IS 'Primary key for the  table';
COMMENT ON COLUMN CCD_STD_SURVEY_NAMES._CODE IS 'Code for the given ';
COMMENT ON COLUMN CCD_STD_SURVEY_NAMES._NAME IS 'Name of the given ';
COMMENT ON COLUMN CCD_STD_SURVEY_NAMES._DESC IS 'Description for the given ';
COMMENT ON TABLE CCD_STD_SURVEY_NAMES IS 'Reference Table for storing  information';
ALTER TABLE CCD_STD_SURVEY_NAMES ADD CONSTRAINT CCD_STD_SURVEY_NAMES_U1 UNIQUE 
(
  _CODE 
)
ENABLE;
ALTER TABLE CCD_STD_SURVEY_NAMES ADD CONSTRAINT CCD_STD_SURVEY_NAMES_U2 UNIQUE 
(
  _NAME 
)
ENABLE;
</v>
      </c>
      <c r="Y7" s="27" t="str">
        <f t="shared" si="7"/>
        <v>insert into CCD_STD_SURVEY_NAMES (_NAME) SELECT distinct [FIELDNAME] from [TABLENAME] where [FIELDNAME] IS NOT NULL AND [FIELDNAME] &lt;&gt; 'NA';</v>
      </c>
      <c r="Z7" s="16" t="str">
        <f t="shared" si="13"/>
        <v>DROP TRIGGER "bi_CCD_STD_SURVEY_NAMES";</v>
      </c>
      <c r="AA7" s="28" t="str">
        <f t="shared" si="14"/>
        <v xml:space="preserve">--Define the foreign key reference from [TABLENAME] to CCD_STD_SURVEY_NAMES and associate the reference records appropriately
--Populate the foreign key reference on [TABLENAME] to the reference table CCD_STD_SURVEY_NAMES
UPDATE [TABLENAME] SET TEMP_DATA = STD_SURVEY_NAME_ID, STD_SURVEY_NAME_ID = NULL;
--modify the existing column
ALTER TABLE [TABLENAME]  
MODIFY (STD_SURVEY_NAME_ID NUMBER );
--create the foreign key reference index:
CREATE INDEX [INDEXNAME] ON [TABLENAME] (STD_SURVEY_NAME_ID);
--create the foreign key constraint:
ALTER TABLE [TABLENAME]
ADD CONSTRAINT [FKNAME] FOREIGN KEY
(
  STD_SURVEY_NAME_ID
)
REFERENCES CCD_STD_SURVEY_NAMES
(
  STD_SURVEY_NAME_ID
)
ENABLE;
--populate the foreign key field with the reference table relationship:
UPDATE [TABLENAME] SET STD_SURVEY_NAME_ID = (SELECT STD_SURVEY_NAME_ID FROM CCD_STD_SURVEY_NAMES WHERE _NAME = [TABLENAME].TEMP_DATA);
</v>
      </c>
    </row>
    <row r="8" spans="1:27" ht="27.75" customHeight="1" x14ac:dyDescent="0.25">
      <c r="A8" s="19" t="s">
        <v>69</v>
      </c>
      <c r="B8" s="16" t="str">
        <f t="shared" si="25"/>
        <v>Yes</v>
      </c>
      <c r="C8" s="19" t="s">
        <v>97</v>
      </c>
      <c r="D8" s="16" t="str">
        <f t="shared" si="26"/>
        <v>Yes</v>
      </c>
      <c r="E8" s="19"/>
      <c r="F8" s="16" t="str">
        <f t="shared" si="15"/>
        <v>CCD_SURVEY_FREQ_SEQ</v>
      </c>
      <c r="G8" s="22" t="str">
        <f t="shared" si="27"/>
        <v>CREATE SEQUENCE CCD_SURVEY_FREQ_SEQ INCREMENT BY 1 START WITH 1;</v>
      </c>
      <c r="H8" s="22" t="str">
        <f t="shared" si="8"/>
        <v>ALTER TABLE CCD_SURVEY_FREQ ADD (CREATE_DATE DATE );</v>
      </c>
      <c r="I8" s="22" t="str">
        <f t="shared" si="9"/>
        <v>ALTER TABLE CCD_SURVEY_FREQ ADD (CREATED_BY VARCHAR2(30) );</v>
      </c>
      <c r="J8" s="22" t="str">
        <f t="shared" si="10"/>
        <v>ALTER TABLE CCD_SURVEY_FREQ ADD (LAST_MOD_DATE DATE );</v>
      </c>
      <c r="K8" s="22" t="str">
        <f t="shared" si="11"/>
        <v>ALTER TABLE CCD_SURVEY_FREQ ADD (LAST_MOD_BY VARCHAR2(30) );</v>
      </c>
      <c r="L8" s="22" t="str">
        <f t="shared" si="16"/>
        <v>COMMENT ON COLUMN CCD_SURVEY_FREQ.CREATE_DATE IS 'The date on which this record was created in the database';</v>
      </c>
      <c r="M8" s="22" t="str">
        <f t="shared" si="17"/>
        <v>COMMENT ON COLUMN CCD_SURVEY_FREQ.CREATED_BY IS 'The Oracle username of the person creating this record in the database';</v>
      </c>
      <c r="N8" s="22" t="str">
        <f t="shared" si="18"/>
        <v>COMMENT ON COLUMN CCD_SURVEY_FREQ.LAST_MOD_DATE IS 'The last date on which any of the data in this record was changed';</v>
      </c>
      <c r="O8" s="22" t="str">
        <f t="shared" si="19"/>
        <v>COMMENT ON COLUMN CCD_SURVEY_FREQ.LAST_MOD_BY IS 'The Oracle username of the person making the most recent change to this record';</v>
      </c>
      <c r="P8" s="23" t="str">
        <f t="shared" si="20"/>
        <v>COMMENT ON TABLE CCD_SURVEY_FREQ IS '';</v>
      </c>
      <c r="Q8" s="22" t="str">
        <f t="shared" si="21"/>
        <v>COMMENT ON COLUMN CCD_SURVEY_FREQ.SURVEY_FREQ_ID IS 'Primary Key for the CCD_SURVEY_FREQ table';</v>
      </c>
      <c r="R8" s="23" t="str">
        <f t="shared" si="22"/>
        <v xml:space="preserve">create or replace TRIGGER 
CCD_SURVEY_FREQ_AUTO_BRI 
before insert on CCD_SURVEY_FREQ
for each row
begin
  select CCD_SURVEY_FREQ_SEQ.nextval into :new.SURVEY_FREQ_ID from dual;
end;
/
</v>
      </c>
      <c r="S8" s="23" t="str">
        <f t="shared" si="23"/>
        <v xml:space="preserve">create or replace TRIGGER CCD_SURVEY_FREQ_AUTO_BRI
before insert on CCD_SURVEY_FREQ
for each row
begin
  select CCD_SURVEY_FREQ_SEQ.nextval into :new.SURVEY_FREQ_ID from dual;
  :NEW.CREATE_DATE := SYSDATE;
  :NEW.CREATED_BY := nvl(v('APP_USER'),user);
end;
/
</v>
      </c>
      <c r="T8" s="23" t="str">
        <f t="shared" si="24"/>
        <v xml:space="preserve">CREATE OR REPLACE TRIGGER CCD_SURVEY_FREQ_AUTO_BRU BEFORE
  UPDATE
    ON CCD_SURVEY_FREQ FOR EACH ROW 
    BEGIN 
      :NEW.LAST_MOD_DATE := SYSDATE;
      :NEW.LAST_MOD_BY := nvl(v('APP_USER'),user);
END;
/
</v>
      </c>
      <c r="V8" s="19"/>
      <c r="W8" s="19"/>
      <c r="X8" s="27" t="str">
        <f t="shared" si="12"/>
        <v xml:space="preserve">CREATE TABLE CCD_SURVEY_FREQ 
(
  SURVEY_FREQ_ID NUMBER NOT NULL 
, _CODE VARCHAR2(50) 
, _NAME VARCHAR2(200) NOT NULL 
, _DESC VARCHAR2(500) 
, CONSTRAINT CCD_SURVEY_FREQ_PK PRIMARY KEY 
  (
    SURVEY_FREQ_ID 
  )
  ENABLE 
);
COMMENT ON COLUMN CCD_SURVEY_FREQ.SURVEY_FREQ_ID IS 'Primary key for the  table';
COMMENT ON COLUMN CCD_SURVEY_FREQ._CODE IS 'Code for the given ';
COMMENT ON COLUMN CCD_SURVEY_FREQ._NAME IS 'Name of the given ';
COMMENT ON COLUMN CCD_SURVEY_FREQ._DESC IS 'Description for the given ';
COMMENT ON TABLE CCD_SURVEY_FREQ IS 'Reference Table for storing  information';
ALTER TABLE CCD_SURVEY_FREQ ADD CONSTRAINT CCD_SURVEY_FREQ_U1 UNIQUE 
(
  _CODE 
)
ENABLE;
ALTER TABLE CCD_SURVEY_FREQ ADD CONSTRAINT CCD_SURVEY_FREQ_U2 UNIQUE 
(
  _NAME 
)
ENABLE;
</v>
      </c>
      <c r="Y8" s="27" t="str">
        <f>CONCATENATE("insert into ", A8, " (", W8, "_NAME) SELECT distinct [FIELDNAME] from [TABLENAME] where [FIELDNAME] IS NOT NULL AND [FIELDNAME] &lt;&gt; 'NA';")</f>
        <v>insert into CCD_SURVEY_FREQ (_NAME) SELECT distinct [FIELDNAME] from [TABLENAME] where [FIELDNAME] IS NOT NULL AND [FIELDNAME] &lt;&gt; 'NA';</v>
      </c>
      <c r="Z8" s="16" t="str">
        <f t="shared" si="13"/>
        <v>DROP TRIGGER "bi_CCD_SURVEY_FREQ";</v>
      </c>
      <c r="AA8" s="28" t="str">
        <f t="shared" si="14"/>
        <v xml:space="preserve">--Define the foreign key reference from [TABLENAME] to CCD_SURVEY_FREQ and associate the reference records appropriately
--Populate the foreign key reference on [TABLENAME] to the reference table CCD_SURVEY_FREQ
UPDATE [TABLENAME] SET TEMP_DATA = SURVEY_FREQ_ID, SURVEY_FREQ_ID = NULL;
--modify the existing column
ALTER TABLE [TABLENAME]  
MODIFY (SURVEY_FREQ_ID NUMBER );
--create the foreign key reference index:
CREATE INDEX [INDEXNAME] ON [TABLENAME] (SURVEY_FREQ_ID);
--create the foreign key constraint:
ALTER TABLE [TABLENAME]
ADD CONSTRAINT [FKNAME] FOREIGN KEY
(
  SURVEY_FREQ_ID
)
REFERENCES CCD_SURVEY_FREQ
(
  SURVEY_FREQ_ID
)
ENABLE;
--populate the foreign key field with the reference table relationship:
UPDATE [TABLENAME] SET SURVEY_FREQ_ID = (SELECT SURVEY_FREQ_ID FROM CCD_SURVEY_FREQ WHERE _NAME = [TABLENAME].TEMP_DATA);
</v>
      </c>
    </row>
    <row r="9" spans="1:27" ht="27.75" customHeight="1" x14ac:dyDescent="0.25">
      <c r="A9" s="19" t="s">
        <v>70</v>
      </c>
      <c r="B9" s="16" t="str">
        <f t="shared" si="25"/>
        <v>Yes</v>
      </c>
      <c r="C9" s="19" t="s">
        <v>98</v>
      </c>
      <c r="D9" s="16" t="str">
        <f t="shared" si="26"/>
        <v>Yes</v>
      </c>
      <c r="E9" s="20"/>
      <c r="F9" s="16" t="str">
        <f t="shared" ref="F9" si="28">CONCATENATE(A9, "_SEQ")</f>
        <v>CCD_SURVEY_CATS_SEQ</v>
      </c>
      <c r="G9" s="22" t="str">
        <f t="shared" ref="G9" si="29">CONCATENATE("CREATE SEQUENCE ",F9," INCREMENT BY 1 START WITH 1;")</f>
        <v>CREATE SEQUENCE CCD_SURVEY_CATS_SEQ INCREMENT BY 1 START WITH 1;</v>
      </c>
      <c r="H9" s="22" t="str">
        <f t="shared" ref="H9" si="30">CONCATENATE("ALTER TABLE ", A9, " ADD (CREATE_DATE DATE );")</f>
        <v>ALTER TABLE CCD_SURVEY_CATS ADD (CREATE_DATE DATE );</v>
      </c>
      <c r="I9" s="22" t="str">
        <f t="shared" ref="I9" si="31">CONCATENATE("ALTER TABLE ",A9, " ADD (CREATED_BY VARCHAR2(30) );")</f>
        <v>ALTER TABLE CCD_SURVEY_CATS ADD (CREATED_BY VARCHAR2(30) );</v>
      </c>
      <c r="J9" s="22" t="str">
        <f t="shared" ref="J9" si="32">CONCATENATE("ALTER TABLE ",A9, " ADD (LAST_MOD_DATE DATE );")</f>
        <v>ALTER TABLE CCD_SURVEY_CATS ADD (LAST_MOD_DATE DATE );</v>
      </c>
      <c r="K9" s="22" t="str">
        <f t="shared" ref="K9" si="33">CONCATENATE("ALTER TABLE ", A9, " ADD (LAST_MOD_BY VARCHAR2(30) );")</f>
        <v>ALTER TABLE CCD_SURVEY_CATS ADD (LAST_MOD_BY VARCHAR2(30) );</v>
      </c>
      <c r="L9" s="22" t="str">
        <f t="shared" ref="L9" si="34">CONCATENATE("COMMENT ON COLUMN ",A9, ".CREATE_DATE IS 'The date on which this record was created in the database';")</f>
        <v>COMMENT ON COLUMN CCD_SURVEY_CATS.CREATE_DATE IS 'The date on which this record was created in the database';</v>
      </c>
      <c r="M9" s="22" t="str">
        <f t="shared" ref="M9" si="35">CONCATENATE("COMMENT ON COLUMN ",A9,".CREATED_BY IS 'The Oracle username of the person creating this record in the database';")</f>
        <v>COMMENT ON COLUMN CCD_SURVEY_CATS.CREATED_BY IS 'The Oracle username of the person creating this record in the database';</v>
      </c>
      <c r="N9" s="22" t="str">
        <f t="shared" ref="N9" si="36">CONCATENATE("COMMENT ON COLUMN ", A9, ".LAST_MOD_DATE IS 'The last date on which any of the data in this record was changed';")</f>
        <v>COMMENT ON COLUMN CCD_SURVEY_CATS.LAST_MOD_DATE IS 'The last date on which any of the data in this record was changed';</v>
      </c>
      <c r="O9" s="22" t="str">
        <f t="shared" ref="O9" si="37">CONCATENATE("COMMENT ON COLUMN ", A9, ".LAST_MOD_BY IS 'The Oracle username of the person making the most recent change to this record';")</f>
        <v>COMMENT ON COLUMN CCD_SURVEY_CATS.LAST_MOD_BY IS 'The Oracle username of the person making the most recent change to this record';</v>
      </c>
      <c r="P9" s="23" t="str">
        <f t="shared" ref="P9" si="38">CONCATENATE("COMMENT ON TABLE ", A9, " IS '", SUBSTITUTE(E9, "'", "''"), "';")</f>
        <v>COMMENT ON TABLE CCD_SURVEY_CATS IS '';</v>
      </c>
      <c r="Q9" s="22" t="str">
        <f t="shared" ref="Q9" si="39">CONCATENATE("COMMENT ON COLUMN ", A9, ".", C9, " IS 'Primary Key for the ", A9, " table';")</f>
        <v>COMMENT ON COLUMN CCD_SURVEY_CATS.SURVEY_CAT_ID IS 'Primary Key for the CCD_SURVEY_CATS table';</v>
      </c>
      <c r="R9" s="23" t="str">
        <f t="shared" ref="R9" si="40">CONCATENATE("create or replace TRIGGER 
",A9, "_AUTO_BRI 
before insert on ",A9,"
for each row
begin
  select ",A9,"_SEQ.nextval into :new.",C9," from dual;
end;
/
")</f>
        <v xml:space="preserve">create or replace TRIGGER 
CCD_SURVEY_CATS_AUTO_BRI 
before insert on CCD_SURVEY_CATS
for each row
begin
  select CCD_SURVEY_CATS_SEQ.nextval into :new.SURVEY_CAT_ID from dual;
end;
/
</v>
      </c>
      <c r="S9" s="23" t="str">
        <f t="shared" ref="S9" si="41">CONCATENATE("create or replace TRIGGER ",A9, "_AUTO_BRI
before insert on ", A9, "
for each row
begin
  select ", A9, "_SEQ.nextval into :new.", C9, " from dual;
  :NEW.CREATE_DATE := SYSDATE;
  :NEW.CREATED_BY := nvl(v('APP_USER'),user);
end;
/
")</f>
        <v xml:space="preserve">create or replace TRIGGER CCD_SURVEY_CATS_AUTO_BRI
before insert on CCD_SURVEY_CATS
for each row
begin
  select CCD_SURVEY_CATS_SEQ.nextval into :new.SURVEY_CAT_ID from dual;
  :NEW.CREATE_DATE := SYSDATE;
  :NEW.CREATED_BY := nvl(v('APP_USER'),user);
end;
/
</v>
      </c>
      <c r="T9" s="23" t="str">
        <f t="shared" ref="T9" si="42">CONCATENATE("CREATE OR REPLACE TRIGGER ", A9, "_AUTO_BRU BEFORE
  UPDATE
    ON ", A9, " FOR EACH ROW 
    BEGIN 
      :NEW.LAST_MOD_DATE := SYSDATE;
      :NEW.LAST_MOD_BY := nvl(v('APP_USER'),user);
END;
/
")</f>
        <v xml:space="preserve">CREATE OR REPLACE TRIGGER CCD_SURVEY_CATS_AUTO_BRU BEFORE
  UPDATE
    ON CCD_SURVEY_CATS FOR EACH ROW 
    BEGIN 
      :NEW.LAST_MOD_DATE := SYSDATE;
      :NEW.LAST_MOD_BY := nvl(v('APP_USER'),user);
END;
/
</v>
      </c>
      <c r="V9" s="19"/>
      <c r="W9" s="19"/>
      <c r="X9" s="27" t="str">
        <f t="shared" ref="X9" si="43">CONCATENATE("CREATE TABLE ", A9, " 
(
  ", C9, " NUMBER NOT NULL 
, ", W9, "_CODE VARCHAR2(50) 
, ", W9, "_NAME VARCHAR2(200) NOT NULL 
, ", W9, "_DESC VARCHAR2(500) 
, CONSTRAINT ", A9, "_PK PRIMARY KEY 
  (
    ", C9, " 
  )
  ENABLE 
);
COMMENT ON COLUMN ", A9, ".", C9, " IS 'Primary key for the ", V9, " table';
COMMENT ON COLUMN ", A9, ".", W9, "_CODE IS 'Code for the given ", V9, "';
COMMENT ON COLUMN ", A9, ".", W9, "_NAME IS 'Name of the given ", V9, "';
COMMENT ON COLUMN ", A9, ".", W9, "_DESC IS 'Description for the given ", V9, "';
COMMENT ON TABLE ", A9, " IS '", "Reference Table for storing ", V9, " information';
ALTER TABLE ", A9, " ADD CONSTRAINT ", A9, "_U1 UNIQUE 
(
  ", W9, "_CODE 
)
ENABLE;
ALTER TABLE ", A9, " ADD CONSTRAINT ", A9, "_U2 UNIQUE 
(
  ", W9, "_NAME 
)
ENABLE;
")</f>
        <v xml:space="preserve">CREATE TABLE CCD_SURVEY_CATS 
(
  SURVEY_CAT_ID NUMBER NOT NULL 
, _CODE VARCHAR2(50) 
, _NAME VARCHAR2(200) NOT NULL 
, _DESC VARCHAR2(500) 
, CONSTRAINT CCD_SURVEY_CATS_PK PRIMARY KEY 
  (
    SURVEY_CAT_ID 
  )
  ENABLE 
);
COMMENT ON COLUMN CCD_SURVEY_CATS.SURVEY_CAT_ID IS 'Primary key for the  table';
COMMENT ON COLUMN CCD_SURVEY_CATS._CODE IS 'Code for the given ';
COMMENT ON COLUMN CCD_SURVEY_CATS._NAME IS 'Name of the given ';
COMMENT ON COLUMN CCD_SURVEY_CATS._DESC IS 'Description for the given ';
COMMENT ON TABLE CCD_SURVEY_CATS IS 'Reference Table for storing  information';
ALTER TABLE CCD_SURVEY_CATS ADD CONSTRAINT CCD_SURVEY_CATS_U1 UNIQUE 
(
  _CODE 
)
ENABLE;
ALTER TABLE CCD_SURVEY_CATS ADD CONSTRAINT CCD_SURVEY_CATS_U2 UNIQUE 
(
  _NAME 
)
ENABLE;
</v>
      </c>
      <c r="Y9" s="27" t="str">
        <f>CONCATENATE("insert into ", A9, " (", W9, "_NAME) SELECT distinct [FIELDNAME] from [TABLENAME] where [FIELDNAME] IS NOT NULL AND [FIELDNAME] &lt;&gt; 'NA';")</f>
        <v>insert into CCD_SURVEY_CATS (_NAME) SELECT distinct [FIELDNAME] from [TABLENAME] where [FIELDNAME] IS NOT NULL AND [FIELDNAME] &lt;&gt; 'NA';</v>
      </c>
      <c r="Z9" s="16" t="str">
        <f t="shared" ref="Z9" si="44">CONCATENATE("DROP TRIGGER ""bi_", A9, """;")</f>
        <v>DROP TRIGGER "bi_CCD_SURVEY_CATS";</v>
      </c>
      <c r="AA9" s="28" t="str">
        <f t="shared" ref="AA9" si="45">CONCATENATE("--Define the foreign key reference from [TABLENAME] to ", A9, " and associate the reference records appropriately
--Populate the foreign key reference on [TABLENAME] to the reference table ", A9, "
UPDATE [TABLENAME] SET TEMP_DATA = ", C9, ", ", C9, " = NULL;
--modify the existing column
ALTER TABLE [TABLENAME]  
MODIFY (", C9, " NUMBER );
--create the foreign key reference index:
CREATE INDEX [INDEXNAME] ON [TABLENAME] (", C9, ");
--create the foreign key constraint:
ALTER TABLE [TABLENAME]
ADD CONSTRAINT [FKNAME] FOREIGN KEY
(
  ", C9, "
)
REFERENCES ", A9, "
(
  ", C9, "
)
ENABLE;
--populate the foreign key field with the reference table relationship:
UPDATE [TABLENAME] SET ", C9, " = (SELECT ", C9, " FROM ", A9, " WHERE ", W9, "_NAME = [TABLENAME].TEMP_DATA);
")</f>
        <v xml:space="preserve">--Define the foreign key reference from [TABLENAME] to CCD_SURVEY_CATS and associate the reference records appropriately
--Populate the foreign key reference on [TABLENAME] to the reference table CCD_SURVEY_CATS
UPDATE [TABLENAME] SET TEMP_DATA = SURVEY_CAT_ID, SURVEY_CAT_ID = NULL;
--modify the existing column
ALTER TABLE [TABLENAME]  
MODIFY (SURVEY_CAT_ID NUMBER );
--create the foreign key reference index:
CREATE INDEX [INDEXNAME] ON [TABLENAME] (SURVEY_CAT_ID);
--create the foreign key constraint:
ALTER TABLE [TABLENAME]
ADD CONSTRAINT [FKNAME] FOREIGN KEY
(
  SURVEY_CAT_ID
)
REFERENCES CCD_SURVEY_CATS
(
  SURVEY_CAT_ID
)
ENABLE;
--populate the foreign key field with the reference table relationship:
UPDATE [TABLENAME] SET SURVEY_CAT_ID = (SELECT SURVEY_CAT_ID FROM CCD_SURVEY_CATS WHERE _NAME = [TABLENAME].TEMP_DATA);
</v>
      </c>
    </row>
    <row r="10" spans="1:27" ht="27.75" customHeight="1" x14ac:dyDescent="0.25">
      <c r="A10" s="19" t="s">
        <v>71</v>
      </c>
      <c r="B10" s="16" t="str">
        <f t="shared" si="25"/>
        <v>Yes</v>
      </c>
      <c r="C10" s="19" t="s">
        <v>99</v>
      </c>
      <c r="D10" s="16" t="str">
        <f t="shared" si="26"/>
        <v>Yes</v>
      </c>
      <c r="E10" s="19"/>
      <c r="F10" s="16" t="str">
        <f t="shared" si="15"/>
        <v>CCD_SEC_SURVEY_CAT_SEQ</v>
      </c>
      <c r="G10" s="22" t="str">
        <f t="shared" ref="G10:G30" si="46">CONCATENATE("CREATE SEQUENCE ",F10," INCREMENT BY 1 START WITH 1;")</f>
        <v>CREATE SEQUENCE CCD_SEC_SURVEY_CAT_SEQ INCREMENT BY 1 START WITH 1;</v>
      </c>
      <c r="H10" s="22" t="str">
        <f t="shared" ref="H10:H30" si="47">CONCATENATE("ALTER TABLE ", A10, " ADD (CREATE_DATE DATE );")</f>
        <v>ALTER TABLE CCD_SEC_SURVEY_CAT ADD (CREATE_DATE DATE );</v>
      </c>
      <c r="I10" s="22" t="str">
        <f t="shared" ref="I10:I30" si="48">CONCATENATE("ALTER TABLE ",A10, " ADD (CREATED_BY VARCHAR2(30) );")</f>
        <v>ALTER TABLE CCD_SEC_SURVEY_CAT ADD (CREATED_BY VARCHAR2(30) );</v>
      </c>
      <c r="J10" s="22" t="str">
        <f t="shared" ref="J10:J30" si="49">CONCATENATE("ALTER TABLE ",A10, " ADD (LAST_MOD_DATE DATE );")</f>
        <v>ALTER TABLE CCD_SEC_SURVEY_CAT ADD (LAST_MOD_DATE DATE );</v>
      </c>
      <c r="K10" s="22" t="str">
        <f t="shared" ref="K10:K30" si="50">CONCATENATE("ALTER TABLE ", A10, " ADD (LAST_MOD_BY VARCHAR2(30) );")</f>
        <v>ALTER TABLE CCD_SEC_SURVEY_CAT ADD (LAST_MOD_BY VARCHAR2(30) );</v>
      </c>
      <c r="L10" s="22" t="str">
        <f t="shared" ref="L10:L30" si="51">CONCATENATE("COMMENT ON COLUMN ",A10, ".CREATE_DATE IS 'The date on which this record was created in the database';")</f>
        <v>COMMENT ON COLUMN CCD_SEC_SURVEY_CAT.CREATE_DATE IS 'The date on which this record was created in the database';</v>
      </c>
      <c r="M10" s="22" t="str">
        <f t="shared" ref="M10:M30" si="52">CONCATENATE("COMMENT ON COLUMN ",A10,".CREATED_BY IS 'The Oracle username of the person creating this record in the database';")</f>
        <v>COMMENT ON COLUMN CCD_SEC_SURVEY_CAT.CREATED_BY IS 'The Oracle username of the person creating this record in the database';</v>
      </c>
      <c r="N10" s="22" t="str">
        <f t="shared" ref="N10:N30" si="53">CONCATENATE("COMMENT ON COLUMN ", A10, ".LAST_MOD_DATE IS 'The last date on which any of the data in this record was changed';")</f>
        <v>COMMENT ON COLUMN CCD_SEC_SURVEY_CAT.LAST_MOD_DATE IS 'The last date on which any of the data in this record was changed';</v>
      </c>
      <c r="O10" s="22" t="str">
        <f t="shared" ref="O10:O30" si="54">CONCATENATE("COMMENT ON COLUMN ", A10, ".LAST_MOD_BY IS 'The Oracle username of the person making the most recent change to this record';")</f>
        <v>COMMENT ON COLUMN CCD_SEC_SURVEY_CAT.LAST_MOD_BY IS 'The Oracle username of the person making the most recent change to this record';</v>
      </c>
      <c r="P10" s="23" t="str">
        <f t="shared" ref="P10:P30" si="55">CONCATENATE("COMMENT ON TABLE ", A10, " IS '", SUBSTITUTE(E10, "'", "''"), "';")</f>
        <v>COMMENT ON TABLE CCD_SEC_SURVEY_CAT IS '';</v>
      </c>
      <c r="Q10" s="22" t="str">
        <f t="shared" ref="Q10:Q30" si="56">CONCATENATE("COMMENT ON COLUMN ", A10, ".", C10, " IS 'Primary Key for the ", A10, " table';")</f>
        <v>COMMENT ON COLUMN CCD_SEC_SURVEY_CAT.SEC_SURVEY_CAT_ID IS 'Primary Key for the CCD_SEC_SURVEY_CAT table';</v>
      </c>
      <c r="R10" s="23" t="str">
        <f t="shared" ref="R10:R30" si="57">CONCATENATE("create or replace TRIGGER 
",A10, "_AUTO_BRI 
before insert on ",A10,"
for each row
begin
  select ",A10,"_SEQ.nextval into :new.",C10," from dual;
end;
/
")</f>
        <v xml:space="preserve">create or replace TRIGGER 
CCD_SEC_SURVEY_CAT_AUTO_BRI 
before insert on CCD_SEC_SURVEY_CAT
for each row
begin
  select CCD_SEC_SURVEY_CAT_SEQ.nextval into :new.SEC_SURVEY_CAT_ID from dual;
end;
/
</v>
      </c>
      <c r="S10" s="23" t="str">
        <f t="shared" ref="S10:S30" si="58">CONCATENATE("create or replace TRIGGER ",A10, "_AUTO_BRI
before insert on ", A10, "
for each row
begin
  select ", A10, "_SEQ.nextval into :new.", C10, " from dual;
  :NEW.CREATE_DATE := SYSDATE;
  :NEW.CREATED_BY := nvl(v('APP_USER'),user);
end;
/
")</f>
        <v xml:space="preserve">create or replace TRIGGER CCD_SEC_SURVEY_CAT_AUTO_BRI
before insert on CCD_SEC_SURVEY_CAT
for each row
begin
  select CCD_SEC_SURVEY_CAT_SEQ.nextval into :new.SEC_SURVEY_CAT_ID from dual;
  :NEW.CREATE_DATE := SYSDATE;
  :NEW.CREATED_BY := nvl(v('APP_USER'),user);
end;
/
</v>
      </c>
      <c r="T10" s="23" t="str">
        <f t="shared" ref="T10:T30" si="59">CONCATENATE("CREATE OR REPLACE TRIGGER ", A10, "_AUTO_BRU BEFORE
  UPDATE
    ON ", A10, " FOR EACH ROW 
    BEGIN 
      :NEW.LAST_MOD_DATE := SYSDATE;
      :NEW.LAST_MOD_BY := nvl(v('APP_USER'),user);
END;
/
")</f>
        <v xml:space="preserve">CREATE OR REPLACE TRIGGER CCD_SEC_SURVEY_CAT_AUTO_BRU BEFORE
  UPDATE
    ON CCD_SEC_SURVEY_CAT FOR EACH ROW 
    BEGIN 
      :NEW.LAST_MOD_DATE := SYSDATE;
      :NEW.LAST_MOD_BY := nvl(v('APP_USER'),user);
END;
/
</v>
      </c>
      <c r="U10" s="18"/>
      <c r="V10" s="19"/>
      <c r="W10" s="19"/>
      <c r="X10" s="27" t="str">
        <f t="shared" ref="X10:X30" si="60">CONCATENATE("CREATE TABLE ", A10, " 
(
  ", C10, " NUMBER NOT NULL 
, ", W10, "_CODE VARCHAR2(50) 
, ", W10, "_NAME VARCHAR2(200) NOT NULL 
, ", W10, "_DESC VARCHAR2(500) 
, CONSTRAINT ", A10, "_PK PRIMARY KEY 
  (
    ", C10, " 
  )
  ENABLE 
);
COMMENT ON COLUMN ", A10, ".", C10, " IS 'Primary key for the ", V10, " table';
COMMENT ON COLUMN ", A10, ".", W10, "_CODE IS 'Code for the given ", V10, "';
COMMENT ON COLUMN ", A10, ".", W10, "_NAME IS 'Name of the given ", V10, "';
COMMENT ON COLUMN ", A10, ".", W10, "_DESC IS 'Description for the given ", V10, "';
COMMENT ON TABLE ", A10, " IS '", "Reference Table for storing ", V10, " information';
ALTER TABLE ", A10, " ADD CONSTRAINT ", A10, "_U1 UNIQUE 
(
  ", W10, "_CODE 
)
ENABLE;
ALTER TABLE ", A10, " ADD CONSTRAINT ", A10, "_U2 UNIQUE 
(
  ", W10, "_NAME 
)
ENABLE;
")</f>
        <v xml:space="preserve">CREATE TABLE CCD_SEC_SURVEY_CAT 
(
  SEC_SURVEY_CAT_ID NUMBER NOT NULL 
, _CODE VARCHAR2(50) 
, _NAME VARCHAR2(200) NOT NULL 
, _DESC VARCHAR2(500) 
, CONSTRAINT CCD_SEC_SURVEY_CAT_PK PRIMARY KEY 
  (
    SEC_SURVEY_CAT_ID 
  )
  ENABLE 
);
COMMENT ON COLUMN CCD_SEC_SURVEY_CAT.SEC_SURVEY_CAT_ID IS 'Primary key for the  table';
COMMENT ON COLUMN CCD_SEC_SURVEY_CAT._CODE IS 'Code for the given ';
COMMENT ON COLUMN CCD_SEC_SURVEY_CAT._NAME IS 'Name of the given ';
COMMENT ON COLUMN CCD_SEC_SURVEY_CAT._DESC IS 'Description for the given ';
COMMENT ON TABLE CCD_SEC_SURVEY_CAT IS 'Reference Table for storing  information';
ALTER TABLE CCD_SEC_SURVEY_CAT ADD CONSTRAINT CCD_SEC_SURVEY_CAT_U1 UNIQUE 
(
  _CODE 
)
ENABLE;
ALTER TABLE CCD_SEC_SURVEY_CAT ADD CONSTRAINT CCD_SEC_SURVEY_CAT_U2 UNIQUE 
(
  _NAME 
)
ENABLE;
</v>
      </c>
      <c r="Y10" s="27" t="str">
        <f t="shared" ref="Y10:Y30" si="61">CONCATENATE("insert into ", A10, " (", W10, "_NAME) SELECT distinct [FIELDNAME] from [TABLENAME] where [FIELDNAME] IS NOT NULL AND [FIELDNAME] &lt;&gt; 'NA';")</f>
        <v>insert into CCD_SEC_SURVEY_CAT (_NAME) SELECT distinct [FIELDNAME] from [TABLENAME] where [FIELDNAME] IS NOT NULL AND [FIELDNAME] &lt;&gt; 'NA';</v>
      </c>
      <c r="Z10" s="16" t="str">
        <f t="shared" ref="Z10:Z30" si="62">CONCATENATE("DROP TRIGGER ""bi_", A10, """;")</f>
        <v>DROP TRIGGER "bi_CCD_SEC_SURVEY_CAT";</v>
      </c>
      <c r="AA10" s="28" t="str">
        <f t="shared" ref="AA10:AA30" si="63">CONCATENATE("--Define the foreign key reference from [TABLENAME] to ", A10, " and associate the reference records appropriately
--Populate the foreign key reference on [TABLENAME] to the reference table ", A10, "
UPDATE [TABLENAME] SET TEMP_DATA = ", C10, ", ", C10, " = NULL;
--modify the existing column
ALTER TABLE [TABLENAME]  
MODIFY (", C10, " NUMBER );
--create the foreign key reference index:
CREATE INDEX [INDEXNAME] ON [TABLENAME] (", C10, ");
--create the foreign key constraint:
ALTER TABLE [TABLENAME]
ADD CONSTRAINT [FKNAME] FOREIGN KEY
(
  ", C10, "
)
REFERENCES ", A10, "
(
  ", C10, "
)
ENABLE;
--populate the foreign key field with the reference table relationship:
UPDATE [TABLENAME] SET ", C10, " = (SELECT ", C10, " FROM ", A10, " WHERE ", W10, "_NAME = [TABLENAME].TEMP_DATA);
")</f>
        <v xml:space="preserve">--Define the foreign key reference from [TABLENAME] to CCD_SEC_SURVEY_CAT and associate the reference records appropriately
--Populate the foreign key reference on [TABLENAME] to the reference table CCD_SEC_SURVEY_CAT
UPDATE [TABLENAME] SET TEMP_DATA = SEC_SURVEY_CAT_ID, SEC_SURVEY_CAT_ID = NULL;
--modify the existing column
ALTER TABLE [TABLENAME]  
MODIFY (SEC_SURVEY_CAT_ID NUMBER );
--create the foreign key reference index:
CREATE INDEX [INDEXNAME] ON [TABLENAME] (SEC_SURVEY_CAT_ID);
--create the foreign key constraint:
ALTER TABLE [TABLENAME]
ADD CONSTRAINT [FKNAME] FOREIGN KEY
(
  SEC_SURVEY_CAT_ID
)
REFERENCES CCD_SEC_SURVEY_CAT
(
  SEC_SURVEY_CAT_ID
)
ENABLE;
--populate the foreign key field with the reference table relationship:
UPDATE [TABLENAME] SET SEC_SURVEY_CAT_ID = (SELECT SEC_SURVEY_CAT_ID FROM CCD_SEC_SURVEY_CAT WHERE _NAME = [TABLENAME].TEMP_DATA);
</v>
      </c>
    </row>
    <row r="11" spans="1:27" ht="27.75" customHeight="1" x14ac:dyDescent="0.25">
      <c r="A11" s="19" t="s">
        <v>72</v>
      </c>
      <c r="B11" s="16" t="str">
        <f t="shared" si="25"/>
        <v>Yes</v>
      </c>
      <c r="C11" s="19" t="s">
        <v>100</v>
      </c>
      <c r="D11" s="16" t="str">
        <f t="shared" si="26"/>
        <v>Yes</v>
      </c>
      <c r="E11" s="19"/>
      <c r="F11" s="16" t="str">
        <f t="shared" si="15"/>
        <v>CCD_TGT_SPP_ESA_SEQ</v>
      </c>
      <c r="G11" s="22" t="str">
        <f t="shared" si="46"/>
        <v>CREATE SEQUENCE CCD_TGT_SPP_ESA_SEQ INCREMENT BY 1 START WITH 1;</v>
      </c>
      <c r="H11" s="22" t="str">
        <f t="shared" si="47"/>
        <v>ALTER TABLE CCD_TGT_SPP_ESA ADD (CREATE_DATE DATE );</v>
      </c>
      <c r="I11" s="22" t="str">
        <f t="shared" si="48"/>
        <v>ALTER TABLE CCD_TGT_SPP_ESA ADD (CREATED_BY VARCHAR2(30) );</v>
      </c>
      <c r="J11" s="22" t="str">
        <f t="shared" si="49"/>
        <v>ALTER TABLE CCD_TGT_SPP_ESA ADD (LAST_MOD_DATE DATE );</v>
      </c>
      <c r="K11" s="22" t="str">
        <f t="shared" si="50"/>
        <v>ALTER TABLE CCD_TGT_SPP_ESA ADD (LAST_MOD_BY VARCHAR2(30) );</v>
      </c>
      <c r="L11" s="22" t="str">
        <f t="shared" si="51"/>
        <v>COMMENT ON COLUMN CCD_TGT_SPP_ESA.CREATE_DATE IS 'The date on which this record was created in the database';</v>
      </c>
      <c r="M11" s="22" t="str">
        <f t="shared" si="52"/>
        <v>COMMENT ON COLUMN CCD_TGT_SPP_ESA.CREATED_BY IS 'The Oracle username of the person creating this record in the database';</v>
      </c>
      <c r="N11" s="22" t="str">
        <f t="shared" si="53"/>
        <v>COMMENT ON COLUMN CCD_TGT_SPP_ESA.LAST_MOD_DATE IS 'The last date on which any of the data in this record was changed';</v>
      </c>
      <c r="O11" s="22" t="str">
        <f t="shared" si="54"/>
        <v>COMMENT ON COLUMN CCD_TGT_SPP_ESA.LAST_MOD_BY IS 'The Oracle username of the person making the most recent change to this record';</v>
      </c>
      <c r="P11" s="23" t="str">
        <f t="shared" si="55"/>
        <v>COMMENT ON TABLE CCD_TGT_SPP_ESA IS '';</v>
      </c>
      <c r="Q11" s="22" t="str">
        <f t="shared" si="56"/>
        <v>COMMENT ON COLUMN CCD_TGT_SPP_ESA.TGT_SPP_ESA_ID IS 'Primary Key for the CCD_TGT_SPP_ESA table';</v>
      </c>
      <c r="R11" s="23" t="str">
        <f t="shared" si="57"/>
        <v xml:space="preserve">create or replace TRIGGER 
CCD_TGT_SPP_ESA_AUTO_BRI 
before insert on CCD_TGT_SPP_ESA
for each row
begin
  select CCD_TGT_SPP_ESA_SEQ.nextval into :new.TGT_SPP_ESA_ID from dual;
end;
/
</v>
      </c>
      <c r="S11" s="23" t="str">
        <f t="shared" si="58"/>
        <v xml:space="preserve">create or replace TRIGGER CCD_TGT_SPP_ESA_AUTO_BRI
before insert on CCD_TGT_SPP_ESA
for each row
begin
  select CCD_TGT_SPP_ESA_SEQ.nextval into :new.TGT_SPP_ESA_ID from dual;
  :NEW.CREATE_DATE := SYSDATE;
  :NEW.CREATED_BY := nvl(v('APP_USER'),user);
end;
/
</v>
      </c>
      <c r="T11" s="23" t="str">
        <f t="shared" si="59"/>
        <v xml:space="preserve">CREATE OR REPLACE TRIGGER CCD_TGT_SPP_ESA_AUTO_BRU BEFORE
  UPDATE
    ON CCD_TGT_SPP_ESA FOR EACH ROW 
    BEGIN 
      :NEW.LAST_MOD_DATE := SYSDATE;
      :NEW.LAST_MOD_BY := nvl(v('APP_USER'),user);
END;
/
</v>
      </c>
      <c r="U11" s="18"/>
      <c r="V11" s="19"/>
      <c r="W11" s="19"/>
      <c r="X11" s="27" t="str">
        <f t="shared" si="60"/>
        <v xml:space="preserve">CREATE TABLE CCD_TGT_SPP_ESA 
(
  TGT_SPP_ESA_ID NUMBER NOT NULL 
, _CODE VARCHAR2(50) 
, _NAME VARCHAR2(200) NOT NULL 
, _DESC VARCHAR2(500) 
, CONSTRAINT CCD_TGT_SPP_ESA_PK PRIMARY KEY 
  (
    TGT_SPP_ESA_ID 
  )
  ENABLE 
);
COMMENT ON COLUMN CCD_TGT_SPP_ESA.TGT_SPP_ESA_ID IS 'Primary key for the  table';
COMMENT ON COLUMN CCD_TGT_SPP_ESA._CODE IS 'Code for the given ';
COMMENT ON COLUMN CCD_TGT_SPP_ESA._NAME IS 'Name of the given ';
COMMENT ON COLUMN CCD_TGT_SPP_ESA._DESC IS 'Description for the given ';
COMMENT ON TABLE CCD_TGT_SPP_ESA IS 'Reference Table for storing  information';
ALTER TABLE CCD_TGT_SPP_ESA ADD CONSTRAINT CCD_TGT_SPP_ESA_U1 UNIQUE 
(
  _CODE 
)
ENABLE;
ALTER TABLE CCD_TGT_SPP_ESA ADD CONSTRAINT CCD_TGT_SPP_ESA_U2 UNIQUE 
(
  _NAME 
)
ENABLE;
</v>
      </c>
      <c r="Y11" s="27" t="str">
        <f t="shared" si="61"/>
        <v>insert into CCD_TGT_SPP_ESA (_NAME) SELECT distinct [FIELDNAME] from [TABLENAME] where [FIELDNAME] IS NOT NULL AND [FIELDNAME] &lt;&gt; 'NA';</v>
      </c>
      <c r="Z11" s="16" t="str">
        <f t="shared" si="62"/>
        <v>DROP TRIGGER "bi_CCD_TGT_SPP_ESA";</v>
      </c>
      <c r="AA11" s="28" t="str">
        <f t="shared" si="63"/>
        <v xml:space="preserve">--Define the foreign key reference from [TABLENAME] to CCD_TGT_SPP_ESA and associate the reference records appropriately
--Populate the foreign key reference on [TABLENAME] to the reference table CCD_TGT_SPP_ESA
UPDATE [TABLENAME] SET TEMP_DATA = TGT_SPP_ESA_ID, TGT_SPP_ESA_ID = NULL;
--modify the existing column
ALTER TABLE [TABLENAME]  
MODIFY (TGT_SPP_ESA_ID NUMBER );
--create the foreign key reference index:
CREATE INDEX [INDEXNAME] ON [TABLENAME] (TGT_SPP_ESA_ID);
--create the foreign key constraint:
ALTER TABLE [TABLENAME]
ADD CONSTRAINT [FKNAME] FOREIGN KEY
(
  TGT_SPP_ESA_ID
)
REFERENCES CCD_TGT_SPP_ESA
(
  TGT_SPP_ESA_ID
)
ENABLE;
--populate the foreign key field with the reference table relationship:
UPDATE [TABLENAME] SET TGT_SPP_ESA_ID = (SELECT TGT_SPP_ESA_ID FROM CCD_TGT_SPP_ESA WHERE _NAME = [TABLENAME].TEMP_DATA);
</v>
      </c>
    </row>
    <row r="12" spans="1:27" ht="27.75" customHeight="1" x14ac:dyDescent="0.25">
      <c r="A12" s="19" t="s">
        <v>73</v>
      </c>
      <c r="B12" s="16" t="str">
        <f t="shared" si="25"/>
        <v>Yes</v>
      </c>
      <c r="C12" s="19" t="s">
        <v>101</v>
      </c>
      <c r="D12" s="16" t="str">
        <f t="shared" si="26"/>
        <v>Yes</v>
      </c>
      <c r="E12" s="19"/>
      <c r="F12" s="16" t="str">
        <f t="shared" si="15"/>
        <v>CCD_TGT_SPP_MMPA_SEQ</v>
      </c>
      <c r="G12" s="22" t="str">
        <f t="shared" si="46"/>
        <v>CREATE SEQUENCE CCD_TGT_SPP_MMPA_SEQ INCREMENT BY 1 START WITH 1;</v>
      </c>
      <c r="H12" s="22" t="str">
        <f t="shared" si="47"/>
        <v>ALTER TABLE CCD_TGT_SPP_MMPA ADD (CREATE_DATE DATE );</v>
      </c>
      <c r="I12" s="22" t="str">
        <f t="shared" si="48"/>
        <v>ALTER TABLE CCD_TGT_SPP_MMPA ADD (CREATED_BY VARCHAR2(30) );</v>
      </c>
      <c r="J12" s="22" t="str">
        <f t="shared" si="49"/>
        <v>ALTER TABLE CCD_TGT_SPP_MMPA ADD (LAST_MOD_DATE DATE );</v>
      </c>
      <c r="K12" s="22" t="str">
        <f t="shared" si="50"/>
        <v>ALTER TABLE CCD_TGT_SPP_MMPA ADD (LAST_MOD_BY VARCHAR2(30) );</v>
      </c>
      <c r="L12" s="22" t="str">
        <f t="shared" si="51"/>
        <v>COMMENT ON COLUMN CCD_TGT_SPP_MMPA.CREATE_DATE IS 'The date on which this record was created in the database';</v>
      </c>
      <c r="M12" s="22" t="str">
        <f t="shared" si="52"/>
        <v>COMMENT ON COLUMN CCD_TGT_SPP_MMPA.CREATED_BY IS 'The Oracle username of the person creating this record in the database';</v>
      </c>
      <c r="N12" s="22" t="str">
        <f t="shared" si="53"/>
        <v>COMMENT ON COLUMN CCD_TGT_SPP_MMPA.LAST_MOD_DATE IS 'The last date on which any of the data in this record was changed';</v>
      </c>
      <c r="O12" s="22" t="str">
        <f t="shared" si="54"/>
        <v>COMMENT ON COLUMN CCD_TGT_SPP_MMPA.LAST_MOD_BY IS 'The Oracle username of the person making the most recent change to this record';</v>
      </c>
      <c r="P12" s="23" t="str">
        <f t="shared" si="55"/>
        <v>COMMENT ON TABLE CCD_TGT_SPP_MMPA IS '';</v>
      </c>
      <c r="Q12" s="22" t="str">
        <f t="shared" si="56"/>
        <v>COMMENT ON COLUMN CCD_TGT_SPP_MMPA.TGT_SPP_MMPA_ID IS 'Primary Key for the CCD_TGT_SPP_MMPA table';</v>
      </c>
      <c r="R12" s="23" t="str">
        <f t="shared" si="57"/>
        <v xml:space="preserve">create or replace TRIGGER 
CCD_TGT_SPP_MMPA_AUTO_BRI 
before insert on CCD_TGT_SPP_MMPA
for each row
begin
  select CCD_TGT_SPP_MMPA_SEQ.nextval into :new.TGT_SPP_MMPA_ID from dual;
end;
/
</v>
      </c>
      <c r="S12" s="23" t="str">
        <f t="shared" si="58"/>
        <v xml:space="preserve">create or replace TRIGGER CCD_TGT_SPP_MMPA_AUTO_BRI
before insert on CCD_TGT_SPP_MMPA
for each row
begin
  select CCD_TGT_SPP_MMPA_SEQ.nextval into :new.TGT_SPP_MMPA_ID from dual;
  :NEW.CREATE_DATE := SYSDATE;
  :NEW.CREATED_BY := nvl(v('APP_USER'),user);
end;
/
</v>
      </c>
      <c r="T12" s="23" t="str">
        <f t="shared" si="59"/>
        <v xml:space="preserve">CREATE OR REPLACE TRIGGER CCD_TGT_SPP_MMPA_AUTO_BRU BEFORE
  UPDATE
    ON CCD_TGT_SPP_MMPA FOR EACH ROW 
    BEGIN 
      :NEW.LAST_MOD_DATE := SYSDATE;
      :NEW.LAST_MOD_BY := nvl(v('APP_USER'),user);
END;
/
</v>
      </c>
      <c r="U12" s="18"/>
      <c r="V12" s="19"/>
      <c r="W12" s="19"/>
      <c r="X12" s="27" t="str">
        <f t="shared" si="60"/>
        <v xml:space="preserve">CREATE TABLE CCD_TGT_SPP_MMPA 
(
  TGT_SPP_MMPA_ID NUMBER NOT NULL 
, _CODE VARCHAR2(50) 
, _NAME VARCHAR2(200) NOT NULL 
, _DESC VARCHAR2(500) 
, CONSTRAINT CCD_TGT_SPP_MMPA_PK PRIMARY KEY 
  (
    TGT_SPP_MMPA_ID 
  )
  ENABLE 
);
COMMENT ON COLUMN CCD_TGT_SPP_MMPA.TGT_SPP_MMPA_ID IS 'Primary key for the  table';
COMMENT ON COLUMN CCD_TGT_SPP_MMPA._CODE IS 'Code for the given ';
COMMENT ON COLUMN CCD_TGT_SPP_MMPA._NAME IS 'Name of the given ';
COMMENT ON COLUMN CCD_TGT_SPP_MMPA._DESC IS 'Description for the given ';
COMMENT ON TABLE CCD_TGT_SPP_MMPA IS 'Reference Table for storing  information';
ALTER TABLE CCD_TGT_SPP_MMPA ADD CONSTRAINT CCD_TGT_SPP_MMPA_U1 UNIQUE 
(
  _CODE 
)
ENABLE;
ALTER TABLE CCD_TGT_SPP_MMPA ADD CONSTRAINT CCD_TGT_SPP_MMPA_U2 UNIQUE 
(
  _NAME 
)
ENABLE;
</v>
      </c>
      <c r="Y12" s="27" t="str">
        <f t="shared" si="61"/>
        <v>insert into CCD_TGT_SPP_MMPA (_NAME) SELECT distinct [FIELDNAME] from [TABLENAME] where [FIELDNAME] IS NOT NULL AND [FIELDNAME] &lt;&gt; 'NA';</v>
      </c>
      <c r="Z12" s="16" t="str">
        <f t="shared" si="62"/>
        <v>DROP TRIGGER "bi_CCD_TGT_SPP_MMPA";</v>
      </c>
      <c r="AA12" s="28" t="str">
        <f t="shared" si="63"/>
        <v xml:space="preserve">--Define the foreign key reference from [TABLENAME] to CCD_TGT_SPP_MMPA and associate the reference records appropriately
--Populate the foreign key reference on [TABLENAME] to the reference table CCD_TGT_SPP_MMPA
UPDATE [TABLENAME] SET TEMP_DATA = TGT_SPP_MMPA_ID, TGT_SPP_MMPA_ID = NULL;
--modify the existing column
ALTER TABLE [TABLENAME]  
MODIFY (TGT_SPP_MMPA_ID NUMBER );
--create the foreign key reference index:
CREATE INDEX [INDEXNAME] ON [TABLENAME] (TGT_SPP_MMPA_ID);
--create the foreign key constraint:
ALTER TABLE [TABLENAME]
ADD CONSTRAINT [FKNAME] FOREIGN KEY
(
  TGT_SPP_MMPA_ID
)
REFERENCES CCD_TGT_SPP_MMPA
(
  TGT_SPP_MMPA_ID
)
ENABLE;
--populate the foreign key field with the reference table relationship:
UPDATE [TABLENAME] SET TGT_SPP_MMPA_ID = (SELECT TGT_SPP_MMPA_ID FROM CCD_TGT_SPP_MMPA WHERE _NAME = [TABLENAME].TEMP_DATA);
</v>
      </c>
    </row>
    <row r="13" spans="1:27" ht="27.75" customHeight="1" x14ac:dyDescent="0.25">
      <c r="A13" s="19" t="s">
        <v>74</v>
      </c>
      <c r="B13" s="16" t="str">
        <f t="shared" si="25"/>
        <v>Yes</v>
      </c>
      <c r="C13" s="19" t="s">
        <v>102</v>
      </c>
      <c r="D13" s="16" t="str">
        <f t="shared" si="26"/>
        <v>Yes</v>
      </c>
      <c r="E13" s="19"/>
      <c r="F13" s="16" t="str">
        <f t="shared" si="15"/>
        <v>CCD_TGT_SPP_FSSI_SEQ</v>
      </c>
      <c r="G13" s="22" t="str">
        <f t="shared" si="46"/>
        <v>CREATE SEQUENCE CCD_TGT_SPP_FSSI_SEQ INCREMENT BY 1 START WITH 1;</v>
      </c>
      <c r="H13" s="22" t="str">
        <f t="shared" si="47"/>
        <v>ALTER TABLE CCD_TGT_SPP_FSSI ADD (CREATE_DATE DATE );</v>
      </c>
      <c r="I13" s="22" t="str">
        <f t="shared" si="48"/>
        <v>ALTER TABLE CCD_TGT_SPP_FSSI ADD (CREATED_BY VARCHAR2(30) );</v>
      </c>
      <c r="J13" s="22" t="str">
        <f t="shared" si="49"/>
        <v>ALTER TABLE CCD_TGT_SPP_FSSI ADD (LAST_MOD_DATE DATE );</v>
      </c>
      <c r="K13" s="22" t="str">
        <f t="shared" si="50"/>
        <v>ALTER TABLE CCD_TGT_SPP_FSSI ADD (LAST_MOD_BY VARCHAR2(30) );</v>
      </c>
      <c r="L13" s="22" t="str">
        <f t="shared" si="51"/>
        <v>COMMENT ON COLUMN CCD_TGT_SPP_FSSI.CREATE_DATE IS 'The date on which this record was created in the database';</v>
      </c>
      <c r="M13" s="22" t="str">
        <f t="shared" si="52"/>
        <v>COMMENT ON COLUMN CCD_TGT_SPP_FSSI.CREATED_BY IS 'The Oracle username of the person creating this record in the database';</v>
      </c>
      <c r="N13" s="22" t="str">
        <f t="shared" si="53"/>
        <v>COMMENT ON COLUMN CCD_TGT_SPP_FSSI.LAST_MOD_DATE IS 'The last date on which any of the data in this record was changed';</v>
      </c>
      <c r="O13" s="22" t="str">
        <f t="shared" si="54"/>
        <v>COMMENT ON COLUMN CCD_TGT_SPP_FSSI.LAST_MOD_BY IS 'The Oracle username of the person making the most recent change to this record';</v>
      </c>
      <c r="P13" s="23" t="str">
        <f t="shared" si="55"/>
        <v>COMMENT ON TABLE CCD_TGT_SPP_FSSI IS '';</v>
      </c>
      <c r="Q13" s="22" t="str">
        <f t="shared" si="56"/>
        <v>COMMENT ON COLUMN CCD_TGT_SPP_FSSI.TGT_SPP_FSSI_ID IS 'Primary Key for the CCD_TGT_SPP_FSSI table';</v>
      </c>
      <c r="R13" s="23" t="str">
        <f t="shared" si="57"/>
        <v xml:space="preserve">create or replace TRIGGER 
CCD_TGT_SPP_FSSI_AUTO_BRI 
before insert on CCD_TGT_SPP_FSSI
for each row
begin
  select CCD_TGT_SPP_FSSI_SEQ.nextval into :new.TGT_SPP_FSSI_ID from dual;
end;
/
</v>
      </c>
      <c r="S13" s="23" t="str">
        <f t="shared" si="58"/>
        <v xml:space="preserve">create or replace TRIGGER CCD_TGT_SPP_FSSI_AUTO_BRI
before insert on CCD_TGT_SPP_FSSI
for each row
begin
  select CCD_TGT_SPP_FSSI_SEQ.nextval into :new.TGT_SPP_FSSI_ID from dual;
  :NEW.CREATE_DATE := SYSDATE;
  :NEW.CREATED_BY := nvl(v('APP_USER'),user);
end;
/
</v>
      </c>
      <c r="T13" s="23" t="str">
        <f t="shared" si="59"/>
        <v xml:space="preserve">CREATE OR REPLACE TRIGGER CCD_TGT_SPP_FSSI_AUTO_BRU BEFORE
  UPDATE
    ON CCD_TGT_SPP_FSSI FOR EACH ROW 
    BEGIN 
      :NEW.LAST_MOD_DATE := SYSDATE;
      :NEW.LAST_MOD_BY := nvl(v('APP_USER'),user);
END;
/
</v>
      </c>
      <c r="U13" s="18"/>
      <c r="V13" s="19"/>
      <c r="W13" s="19"/>
      <c r="X13" s="27" t="str">
        <f t="shared" si="60"/>
        <v xml:space="preserve">CREATE TABLE CCD_TGT_SPP_FSSI 
(
  TGT_SPP_FSSI_ID NUMBER NOT NULL 
, _CODE VARCHAR2(50) 
, _NAME VARCHAR2(200) NOT NULL 
, _DESC VARCHAR2(500) 
, CONSTRAINT CCD_TGT_SPP_FSSI_PK PRIMARY KEY 
  (
    TGT_SPP_FSSI_ID 
  )
  ENABLE 
);
COMMENT ON COLUMN CCD_TGT_SPP_FSSI.TGT_SPP_FSSI_ID IS 'Primary key for the  table';
COMMENT ON COLUMN CCD_TGT_SPP_FSSI._CODE IS 'Code for the given ';
COMMENT ON COLUMN CCD_TGT_SPP_FSSI._NAME IS 'Name of the given ';
COMMENT ON COLUMN CCD_TGT_SPP_FSSI._DESC IS 'Description for the given ';
COMMENT ON TABLE CCD_TGT_SPP_FSSI IS 'Reference Table for storing  information';
ALTER TABLE CCD_TGT_SPP_FSSI ADD CONSTRAINT CCD_TGT_SPP_FSSI_U1 UNIQUE 
(
  _CODE 
)
ENABLE;
ALTER TABLE CCD_TGT_SPP_FSSI ADD CONSTRAINT CCD_TGT_SPP_FSSI_U2 UNIQUE 
(
  _NAME 
)
ENABLE;
</v>
      </c>
      <c r="Y13" s="27" t="str">
        <f t="shared" si="61"/>
        <v>insert into CCD_TGT_SPP_FSSI (_NAME) SELECT distinct [FIELDNAME] from [TABLENAME] where [FIELDNAME] IS NOT NULL AND [FIELDNAME] &lt;&gt; 'NA';</v>
      </c>
      <c r="Z13" s="16" t="str">
        <f t="shared" si="62"/>
        <v>DROP TRIGGER "bi_CCD_TGT_SPP_FSSI";</v>
      </c>
      <c r="AA13" s="28" t="str">
        <f t="shared" si="63"/>
        <v xml:space="preserve">--Define the foreign key reference from [TABLENAME] to CCD_TGT_SPP_FSSI and associate the reference records appropriately
--Populate the foreign key reference on [TABLENAME] to the reference table CCD_TGT_SPP_FSSI
UPDATE [TABLENAME] SET TEMP_DATA = TGT_SPP_FSSI_ID, TGT_SPP_FSSI_ID = NULL;
--modify the existing column
ALTER TABLE [TABLENAME]  
MODIFY (TGT_SPP_FSSI_ID NUMBER );
--create the foreign key reference index:
CREATE INDEX [INDEXNAME] ON [TABLENAME] (TGT_SPP_FSSI_ID);
--create the foreign key constraint:
ALTER TABLE [TABLENAME]
ADD CONSTRAINT [FKNAME] FOREIGN KEY
(
  TGT_SPP_FSSI_ID
)
REFERENCES CCD_TGT_SPP_FSSI
(
  TGT_SPP_FSSI_ID
)
ENABLE;
--populate the foreign key field with the reference table relationship:
UPDATE [TABLENAME] SET TGT_SPP_FSSI_ID = (SELECT TGT_SPP_FSSI_ID FROM CCD_TGT_SPP_FSSI WHERE _NAME = [TABLENAME].TEMP_DATA);
</v>
      </c>
    </row>
    <row r="14" spans="1:27" ht="27.75" customHeight="1" x14ac:dyDescent="0.25">
      <c r="A14" s="19" t="s">
        <v>75</v>
      </c>
      <c r="B14" s="16" t="str">
        <f t="shared" si="25"/>
        <v>Yes</v>
      </c>
      <c r="C14" s="19" t="s">
        <v>103</v>
      </c>
      <c r="D14" s="16" t="str">
        <f t="shared" si="26"/>
        <v>Yes</v>
      </c>
      <c r="E14" s="19"/>
      <c r="F14" s="16" t="str">
        <f t="shared" si="15"/>
        <v>CCD_TGT_SPP_OTHER_SEQ</v>
      </c>
      <c r="G14" s="22" t="str">
        <f t="shared" si="46"/>
        <v>CREATE SEQUENCE CCD_TGT_SPP_OTHER_SEQ INCREMENT BY 1 START WITH 1;</v>
      </c>
      <c r="H14" s="22" t="str">
        <f t="shared" si="47"/>
        <v>ALTER TABLE CCD_TGT_SPP_OTHER ADD (CREATE_DATE DATE );</v>
      </c>
      <c r="I14" s="22" t="str">
        <f t="shared" si="48"/>
        <v>ALTER TABLE CCD_TGT_SPP_OTHER ADD (CREATED_BY VARCHAR2(30) );</v>
      </c>
      <c r="J14" s="22" t="str">
        <f t="shared" si="49"/>
        <v>ALTER TABLE CCD_TGT_SPP_OTHER ADD (LAST_MOD_DATE DATE );</v>
      </c>
      <c r="K14" s="22" t="str">
        <f t="shared" si="50"/>
        <v>ALTER TABLE CCD_TGT_SPP_OTHER ADD (LAST_MOD_BY VARCHAR2(30) );</v>
      </c>
      <c r="L14" s="22" t="str">
        <f t="shared" si="51"/>
        <v>COMMENT ON COLUMN CCD_TGT_SPP_OTHER.CREATE_DATE IS 'The date on which this record was created in the database';</v>
      </c>
      <c r="M14" s="22" t="str">
        <f t="shared" si="52"/>
        <v>COMMENT ON COLUMN CCD_TGT_SPP_OTHER.CREATED_BY IS 'The Oracle username of the person creating this record in the database';</v>
      </c>
      <c r="N14" s="22" t="str">
        <f t="shared" si="53"/>
        <v>COMMENT ON COLUMN CCD_TGT_SPP_OTHER.LAST_MOD_DATE IS 'The last date on which any of the data in this record was changed';</v>
      </c>
      <c r="O14" s="22" t="str">
        <f t="shared" si="54"/>
        <v>COMMENT ON COLUMN CCD_TGT_SPP_OTHER.LAST_MOD_BY IS 'The Oracle username of the person making the most recent change to this record';</v>
      </c>
      <c r="P14" s="23" t="str">
        <f t="shared" si="55"/>
        <v>COMMENT ON TABLE CCD_TGT_SPP_OTHER IS '';</v>
      </c>
      <c r="Q14" s="22" t="str">
        <f t="shared" si="56"/>
        <v>COMMENT ON COLUMN CCD_TGT_SPP_OTHER.TGT_SPP_OTHER_ID IS 'Primary Key for the CCD_TGT_SPP_OTHER table';</v>
      </c>
      <c r="R14" s="23" t="str">
        <f t="shared" si="57"/>
        <v xml:space="preserve">create or replace TRIGGER 
CCD_TGT_SPP_OTHER_AUTO_BRI 
before insert on CCD_TGT_SPP_OTHER
for each row
begin
  select CCD_TGT_SPP_OTHER_SEQ.nextval into :new.TGT_SPP_OTHER_ID from dual;
end;
/
</v>
      </c>
      <c r="S14" s="23" t="str">
        <f t="shared" si="58"/>
        <v xml:space="preserve">create or replace TRIGGER CCD_TGT_SPP_OTHER_AUTO_BRI
before insert on CCD_TGT_SPP_OTHER
for each row
begin
  select CCD_TGT_SPP_OTHER_SEQ.nextval into :new.TGT_SPP_OTHER_ID from dual;
  :NEW.CREATE_DATE := SYSDATE;
  :NEW.CREATED_BY := nvl(v('APP_USER'),user);
end;
/
</v>
      </c>
      <c r="T14" s="23" t="str">
        <f t="shared" si="59"/>
        <v xml:space="preserve">CREATE OR REPLACE TRIGGER CCD_TGT_SPP_OTHER_AUTO_BRU BEFORE
  UPDATE
    ON CCD_TGT_SPP_OTHER FOR EACH ROW 
    BEGIN 
      :NEW.LAST_MOD_DATE := SYSDATE;
      :NEW.LAST_MOD_BY := nvl(v('APP_USER'),user);
END;
/
</v>
      </c>
      <c r="U14" s="18"/>
      <c r="V14" s="19"/>
      <c r="W14" s="19"/>
      <c r="X14" s="27" t="str">
        <f t="shared" si="60"/>
        <v xml:space="preserve">CREATE TABLE CCD_TGT_SPP_OTHER 
(
  TGT_SPP_OTHER_ID NUMBER NOT NULL 
, _CODE VARCHAR2(50) 
, _NAME VARCHAR2(200) NOT NULL 
, _DESC VARCHAR2(500) 
, CONSTRAINT CCD_TGT_SPP_OTHER_PK PRIMARY KEY 
  (
    TGT_SPP_OTHER_ID 
  )
  ENABLE 
);
COMMENT ON COLUMN CCD_TGT_SPP_OTHER.TGT_SPP_OTHER_ID IS 'Primary key for the  table';
COMMENT ON COLUMN CCD_TGT_SPP_OTHER._CODE IS 'Code for the given ';
COMMENT ON COLUMN CCD_TGT_SPP_OTHER._NAME IS 'Name of the given ';
COMMENT ON COLUMN CCD_TGT_SPP_OTHER._DESC IS 'Description for the given ';
COMMENT ON TABLE CCD_TGT_SPP_OTHER IS 'Reference Table for storing  information';
ALTER TABLE CCD_TGT_SPP_OTHER ADD CONSTRAINT CCD_TGT_SPP_OTHER_U1 UNIQUE 
(
  _CODE 
)
ENABLE;
ALTER TABLE CCD_TGT_SPP_OTHER ADD CONSTRAINT CCD_TGT_SPP_OTHER_U2 UNIQUE 
(
  _NAME 
)
ENABLE;
</v>
      </c>
      <c r="Y14" s="27" t="str">
        <f t="shared" si="61"/>
        <v>insert into CCD_TGT_SPP_OTHER (_NAME) SELECT distinct [FIELDNAME] from [TABLENAME] where [FIELDNAME] IS NOT NULL AND [FIELDNAME] &lt;&gt; 'NA';</v>
      </c>
      <c r="Z14" s="16" t="str">
        <f t="shared" si="62"/>
        <v>DROP TRIGGER "bi_CCD_TGT_SPP_OTHER";</v>
      </c>
      <c r="AA14" s="28" t="str">
        <f t="shared" si="63"/>
        <v xml:space="preserve">--Define the foreign key reference from [TABLENAME] to CCD_TGT_SPP_OTHER and associate the reference records appropriately
--Populate the foreign key reference on [TABLENAME] to the reference table CCD_TGT_SPP_OTHER
UPDATE [TABLENAME] SET TEMP_DATA = TGT_SPP_OTHER_ID, TGT_SPP_OTHER_ID = NULL;
--modify the existing column
ALTER TABLE [TABLENAME]  
MODIFY (TGT_SPP_OTHER_ID NUMBER );
--create the foreign key reference index:
CREATE INDEX [INDEXNAME] ON [TABLENAME] (TGT_SPP_OTHER_ID);
--create the foreign key constraint:
ALTER TABLE [TABLENAME]
ADD CONSTRAINT [FKNAME] FOREIGN KEY
(
  TGT_SPP_OTHER_ID
)
REFERENCES CCD_TGT_SPP_OTHER
(
  TGT_SPP_OTHER_ID
)
ENABLE;
--populate the foreign key field with the reference table relationship:
UPDATE [TABLENAME] SET TGT_SPP_OTHER_ID = (SELECT TGT_SPP_OTHER_ID FROM CCD_TGT_SPP_OTHER WHERE _NAME = [TABLENAME].TEMP_DATA);
</v>
      </c>
    </row>
    <row r="15" spans="1:27" ht="27.75" customHeight="1" x14ac:dyDescent="0.25">
      <c r="A15" s="19" t="s">
        <v>76</v>
      </c>
      <c r="B15" s="16" t="str">
        <f t="shared" si="25"/>
        <v>Yes</v>
      </c>
      <c r="C15" s="19" t="s">
        <v>104</v>
      </c>
      <c r="D15" s="16" t="str">
        <f t="shared" si="26"/>
        <v>Yes</v>
      </c>
      <c r="E15" s="19"/>
      <c r="F15" s="16" t="str">
        <f t="shared" si="15"/>
        <v>CCD_FISC_YEARS_SEQ</v>
      </c>
      <c r="G15" s="22" t="str">
        <f t="shared" si="46"/>
        <v>CREATE SEQUENCE CCD_FISC_YEARS_SEQ INCREMENT BY 1 START WITH 1;</v>
      </c>
      <c r="H15" s="22" t="str">
        <f t="shared" si="47"/>
        <v>ALTER TABLE CCD_FISC_YEARS ADD (CREATE_DATE DATE );</v>
      </c>
      <c r="I15" s="22" t="str">
        <f t="shared" si="48"/>
        <v>ALTER TABLE CCD_FISC_YEARS ADD (CREATED_BY VARCHAR2(30) );</v>
      </c>
      <c r="J15" s="22" t="str">
        <f t="shared" si="49"/>
        <v>ALTER TABLE CCD_FISC_YEARS ADD (LAST_MOD_DATE DATE );</v>
      </c>
      <c r="K15" s="22" t="str">
        <f t="shared" si="50"/>
        <v>ALTER TABLE CCD_FISC_YEARS ADD (LAST_MOD_BY VARCHAR2(30) );</v>
      </c>
      <c r="L15" s="22" t="str">
        <f t="shared" si="51"/>
        <v>COMMENT ON COLUMN CCD_FISC_YEARS.CREATE_DATE IS 'The date on which this record was created in the database';</v>
      </c>
      <c r="M15" s="22" t="str">
        <f t="shared" si="52"/>
        <v>COMMENT ON COLUMN CCD_FISC_YEARS.CREATED_BY IS 'The Oracle username of the person creating this record in the database';</v>
      </c>
      <c r="N15" s="22" t="str">
        <f t="shared" si="53"/>
        <v>COMMENT ON COLUMN CCD_FISC_YEARS.LAST_MOD_DATE IS 'The last date on which any of the data in this record was changed';</v>
      </c>
      <c r="O15" s="22" t="str">
        <f t="shared" si="54"/>
        <v>COMMENT ON COLUMN CCD_FISC_YEARS.LAST_MOD_BY IS 'The Oracle username of the person making the most recent change to this record';</v>
      </c>
      <c r="P15" s="23" t="str">
        <f t="shared" si="55"/>
        <v>COMMENT ON TABLE CCD_FISC_YEARS IS '';</v>
      </c>
      <c r="Q15" s="22" t="str">
        <f t="shared" si="56"/>
        <v>COMMENT ON COLUMN CCD_FISC_YEARS.FISC_YEAR_ID IS 'Primary Key for the CCD_FISC_YEARS table';</v>
      </c>
      <c r="R15" s="23" t="str">
        <f t="shared" si="57"/>
        <v xml:space="preserve">create or replace TRIGGER 
CCD_FISC_YEARS_AUTO_BRI 
before insert on CCD_FISC_YEARS
for each row
begin
  select CCD_FISC_YEARS_SEQ.nextval into :new.FISC_YEAR_ID from dual;
end;
/
</v>
      </c>
      <c r="S15" s="23" t="str">
        <f t="shared" si="58"/>
        <v xml:space="preserve">create or replace TRIGGER CCD_FISC_YEARS_AUTO_BRI
before insert on CCD_FISC_YEARS
for each row
begin
  select CCD_FISC_YEARS_SEQ.nextval into :new.FISC_YEAR_ID from dual;
  :NEW.CREATE_DATE := SYSDATE;
  :NEW.CREATED_BY := nvl(v('APP_USER'),user);
end;
/
</v>
      </c>
      <c r="T15" s="23" t="str">
        <f t="shared" si="59"/>
        <v xml:space="preserve">CREATE OR REPLACE TRIGGER CCD_FISC_YEARS_AUTO_BRU BEFORE
  UPDATE
    ON CCD_FISC_YEARS FOR EACH ROW 
    BEGIN 
      :NEW.LAST_MOD_DATE := SYSDATE;
      :NEW.LAST_MOD_BY := nvl(v('APP_USER'),user);
END;
/
</v>
      </c>
      <c r="U15" s="18"/>
      <c r="V15" s="19"/>
      <c r="W15" s="19"/>
      <c r="X15" s="27" t="str">
        <f t="shared" si="60"/>
        <v xml:space="preserve">CREATE TABLE CCD_FISC_YEARS 
(
  FISC_YEAR_ID NUMBER NOT NULL 
, _CODE VARCHAR2(50) 
, _NAME VARCHAR2(200) NOT NULL 
, _DESC VARCHAR2(500) 
, CONSTRAINT CCD_FISC_YEARS_PK PRIMARY KEY 
  (
    FISC_YEAR_ID 
  )
  ENABLE 
);
COMMENT ON COLUMN CCD_FISC_YEARS.FISC_YEAR_ID IS 'Primary key for the  table';
COMMENT ON COLUMN CCD_FISC_YEARS._CODE IS 'Code for the given ';
COMMENT ON COLUMN CCD_FISC_YEARS._NAME IS 'Name of the given ';
COMMENT ON COLUMN CCD_FISC_YEARS._DESC IS 'Description for the given ';
COMMENT ON TABLE CCD_FISC_YEARS IS 'Reference Table for storing  information';
ALTER TABLE CCD_FISC_YEARS ADD CONSTRAINT CCD_FISC_YEARS_U1 UNIQUE 
(
  _CODE 
)
ENABLE;
ALTER TABLE CCD_FISC_YEARS ADD CONSTRAINT CCD_FISC_YEARS_U2 UNIQUE 
(
  _NAME 
)
ENABLE;
</v>
      </c>
      <c r="Y15" s="27" t="str">
        <f t="shared" si="61"/>
        <v>insert into CCD_FISC_YEARS (_NAME) SELECT distinct [FIELDNAME] from [TABLENAME] where [FIELDNAME] IS NOT NULL AND [FIELDNAME] &lt;&gt; 'NA';</v>
      </c>
      <c r="Z15" s="16" t="str">
        <f t="shared" si="62"/>
        <v>DROP TRIGGER "bi_CCD_FISC_YEARS";</v>
      </c>
      <c r="AA15" s="28" t="str">
        <f t="shared" si="63"/>
        <v xml:space="preserve">--Define the foreign key reference from [TABLENAME] to CCD_FISC_YEARS and associate the reference records appropriately
--Populate the foreign key reference on [TABLENAME] to the reference table CCD_FISC_YEARS
UPDATE [TABLENAME] SET TEMP_DATA = FISC_YEAR_ID, FISC_YEAR_ID = NULL;
--modify the existing column
ALTER TABLE [TABLENAME]  
MODIFY (FISC_YEAR_ID NUMBER );
--create the foreign key reference index:
CREATE INDEX [INDEXNAME] ON [TABLENAME] (FISC_YEAR_ID);
--create the foreign key constraint:
ALTER TABLE [TABLENAME]
ADD CONSTRAINT [FKNAME] FOREIGN KEY
(
  FISC_YEAR_ID
)
REFERENCES CCD_FISC_YEARS
(
  FISC_YEAR_ID
)
ENABLE;
--populate the foreign key field with the reference table relationship:
UPDATE [TABLENAME] SET FISC_YEAR_ID = (SELECT FISC_YEAR_ID FROM CCD_FISC_YEARS WHERE _NAME = [TABLENAME].TEMP_DATA);
</v>
      </c>
    </row>
    <row r="16" spans="1:27" ht="27.75" customHeight="1" x14ac:dyDescent="0.25">
      <c r="A16" s="19" t="s">
        <v>77</v>
      </c>
      <c r="B16" s="16" t="str">
        <f t="shared" si="25"/>
        <v>Yes</v>
      </c>
      <c r="C16" s="19" t="s">
        <v>105</v>
      </c>
      <c r="D16" s="16" t="str">
        <f t="shared" si="26"/>
        <v>Yes</v>
      </c>
      <c r="E16" s="19"/>
      <c r="F16" s="16" t="str">
        <f t="shared" si="15"/>
        <v>CCD_SURVEY_TYPES_SEQ</v>
      </c>
      <c r="G16" s="22" t="str">
        <f t="shared" si="46"/>
        <v>CREATE SEQUENCE CCD_SURVEY_TYPES_SEQ INCREMENT BY 1 START WITH 1;</v>
      </c>
      <c r="H16" s="22" t="str">
        <f t="shared" si="47"/>
        <v>ALTER TABLE CCD_SURVEY_TYPES ADD (CREATE_DATE DATE );</v>
      </c>
      <c r="I16" s="22" t="str">
        <f t="shared" si="48"/>
        <v>ALTER TABLE CCD_SURVEY_TYPES ADD (CREATED_BY VARCHAR2(30) );</v>
      </c>
      <c r="J16" s="22" t="str">
        <f t="shared" si="49"/>
        <v>ALTER TABLE CCD_SURVEY_TYPES ADD (LAST_MOD_DATE DATE );</v>
      </c>
      <c r="K16" s="22" t="str">
        <f t="shared" si="50"/>
        <v>ALTER TABLE CCD_SURVEY_TYPES ADD (LAST_MOD_BY VARCHAR2(30) );</v>
      </c>
      <c r="L16" s="22" t="str">
        <f t="shared" si="51"/>
        <v>COMMENT ON COLUMN CCD_SURVEY_TYPES.CREATE_DATE IS 'The date on which this record was created in the database';</v>
      </c>
      <c r="M16" s="22" t="str">
        <f t="shared" si="52"/>
        <v>COMMENT ON COLUMN CCD_SURVEY_TYPES.CREATED_BY IS 'The Oracle username of the person creating this record in the database';</v>
      </c>
      <c r="N16" s="22" t="str">
        <f t="shared" si="53"/>
        <v>COMMENT ON COLUMN CCD_SURVEY_TYPES.LAST_MOD_DATE IS 'The last date on which any of the data in this record was changed';</v>
      </c>
      <c r="O16" s="22" t="str">
        <f t="shared" si="54"/>
        <v>COMMENT ON COLUMN CCD_SURVEY_TYPES.LAST_MOD_BY IS 'The Oracle username of the person making the most recent change to this record';</v>
      </c>
      <c r="P16" s="23" t="str">
        <f t="shared" si="55"/>
        <v>COMMENT ON TABLE CCD_SURVEY_TYPES IS '';</v>
      </c>
      <c r="Q16" s="22" t="str">
        <f t="shared" si="56"/>
        <v>COMMENT ON COLUMN CCD_SURVEY_TYPES.SURVEY_TYPE_ID IS 'Primary Key for the CCD_SURVEY_TYPES table';</v>
      </c>
      <c r="R16" s="23" t="str">
        <f t="shared" si="57"/>
        <v xml:space="preserve">create or replace TRIGGER 
CCD_SURVEY_TYPES_AUTO_BRI 
before insert on CCD_SURVEY_TYPES
for each row
begin
  select CCD_SURVEY_TYPES_SEQ.nextval into :new.SURVEY_TYPE_ID from dual;
end;
/
</v>
      </c>
      <c r="S16" s="23" t="str">
        <f t="shared" si="58"/>
        <v xml:space="preserve">create or replace TRIGGER CCD_SURVEY_TYPES_AUTO_BRI
before insert on CCD_SURVEY_TYPES
for each row
begin
  select CCD_SURVEY_TYPES_SEQ.nextval into :new.SURVEY_TYPE_ID from dual;
  :NEW.CREATE_DATE := SYSDATE;
  :NEW.CREATED_BY := nvl(v('APP_USER'),user);
end;
/
</v>
      </c>
      <c r="T16" s="23" t="str">
        <f t="shared" si="59"/>
        <v xml:space="preserve">CREATE OR REPLACE TRIGGER CCD_SURVEY_TYPES_AUTO_BRU BEFORE
  UPDATE
    ON CCD_SURVEY_TYPES FOR EACH ROW 
    BEGIN 
      :NEW.LAST_MOD_DATE := SYSDATE;
      :NEW.LAST_MOD_BY := nvl(v('APP_USER'),user);
END;
/
</v>
      </c>
      <c r="U16" s="18"/>
      <c r="V16" s="19"/>
      <c r="W16" s="19"/>
      <c r="X16" s="27" t="str">
        <f t="shared" si="60"/>
        <v xml:space="preserve">CREATE TABLE CCD_SURVEY_TYPES 
(
  SURVEY_TYPE_ID NUMBER NOT NULL 
, _CODE VARCHAR2(50) 
, _NAME VARCHAR2(200) NOT NULL 
, _DESC VARCHAR2(500) 
, CONSTRAINT CCD_SURVEY_TYPES_PK PRIMARY KEY 
  (
    SURVEY_TYPE_ID 
  )
  ENABLE 
);
COMMENT ON COLUMN CCD_SURVEY_TYPES.SURVEY_TYPE_ID IS 'Primary key for the  table';
COMMENT ON COLUMN CCD_SURVEY_TYPES._CODE IS 'Code for the given ';
COMMENT ON COLUMN CCD_SURVEY_TYPES._NAME IS 'Name of the given ';
COMMENT ON COLUMN CCD_SURVEY_TYPES._DESC IS 'Description for the given ';
COMMENT ON TABLE CCD_SURVEY_TYPES IS 'Reference Table for storing  information';
ALTER TABLE CCD_SURVEY_TYPES ADD CONSTRAINT CCD_SURVEY_TYPES_U1 UNIQUE 
(
  _CODE 
)
ENABLE;
ALTER TABLE CCD_SURVEY_TYPES ADD CONSTRAINT CCD_SURVEY_TYPES_U2 UNIQUE 
(
  _NAME 
)
ENABLE;
</v>
      </c>
      <c r="Y16" s="27" t="str">
        <f t="shared" si="61"/>
        <v>insert into CCD_SURVEY_TYPES (_NAME) SELECT distinct [FIELDNAME] from [TABLENAME] where [FIELDNAME] IS NOT NULL AND [FIELDNAME] &lt;&gt; 'NA';</v>
      </c>
      <c r="Z16" s="16" t="str">
        <f t="shared" si="62"/>
        <v>DROP TRIGGER "bi_CCD_SURVEY_TYPES";</v>
      </c>
      <c r="AA16" s="28" t="str">
        <f t="shared" si="63"/>
        <v xml:space="preserve">--Define the foreign key reference from [TABLENAME] to CCD_SURVEY_TYPES and associate the reference records appropriately
--Populate the foreign key reference on [TABLENAME] to the reference table CCD_SURVEY_TYPES
UPDATE [TABLENAME] SET TEMP_DATA = SURVEY_TYPE_ID, SURVEY_TYPE_ID = NULL;
--modify the existing column
ALTER TABLE [TABLENAME]  
MODIFY (SURVEY_TYPE_ID NUMBER );
--create the foreign key reference index:
CREATE INDEX [INDEXNAME] ON [TABLENAME] (SURVEY_TYPE_ID);
--create the foreign key constraint:
ALTER TABLE [TABLENAME]
ADD CONSTRAINT [FKNAME] FOREIGN KEY
(
  SURVEY_TYPE_ID
)
REFERENCES CCD_SURVEY_TYPES
(
  SURVEY_TYPE_ID
)
ENABLE;
--populate the foreign key field with the reference table relationship:
UPDATE [TABLENAME] SET SURVEY_TYPE_ID = (SELECT SURVEY_TYPE_ID FROM CCD_SURVEY_TYPES WHERE _NAME = [TABLENAME].TEMP_DATA);
</v>
      </c>
    </row>
    <row r="17" spans="1:27" ht="27.75" customHeight="1" x14ac:dyDescent="0.25">
      <c r="A17" s="19" t="s">
        <v>78</v>
      </c>
      <c r="B17" s="16" t="str">
        <f t="shared" si="25"/>
        <v>Yes</v>
      </c>
      <c r="C17" s="19" t="s">
        <v>106</v>
      </c>
      <c r="D17" s="16" t="str">
        <f t="shared" si="26"/>
        <v>Yes</v>
      </c>
      <c r="E17" s="19"/>
      <c r="F17" s="16" t="str">
        <f t="shared" si="15"/>
        <v>CCD_SCI_CENTERS_SEQ</v>
      </c>
      <c r="G17" s="22" t="str">
        <f t="shared" si="46"/>
        <v>CREATE SEQUENCE CCD_SCI_CENTERS_SEQ INCREMENT BY 1 START WITH 1;</v>
      </c>
      <c r="H17" s="22" t="str">
        <f t="shared" si="47"/>
        <v>ALTER TABLE CCD_SCI_CENTERS ADD (CREATE_DATE DATE );</v>
      </c>
      <c r="I17" s="22" t="str">
        <f t="shared" si="48"/>
        <v>ALTER TABLE CCD_SCI_CENTERS ADD (CREATED_BY VARCHAR2(30) );</v>
      </c>
      <c r="J17" s="22" t="str">
        <f t="shared" si="49"/>
        <v>ALTER TABLE CCD_SCI_CENTERS ADD (LAST_MOD_DATE DATE );</v>
      </c>
      <c r="K17" s="22" t="str">
        <f t="shared" si="50"/>
        <v>ALTER TABLE CCD_SCI_CENTERS ADD (LAST_MOD_BY VARCHAR2(30) );</v>
      </c>
      <c r="L17" s="22" t="str">
        <f t="shared" si="51"/>
        <v>COMMENT ON COLUMN CCD_SCI_CENTERS.CREATE_DATE IS 'The date on which this record was created in the database';</v>
      </c>
      <c r="M17" s="22" t="str">
        <f t="shared" si="52"/>
        <v>COMMENT ON COLUMN CCD_SCI_CENTERS.CREATED_BY IS 'The Oracle username of the person creating this record in the database';</v>
      </c>
      <c r="N17" s="22" t="str">
        <f t="shared" si="53"/>
        <v>COMMENT ON COLUMN CCD_SCI_CENTERS.LAST_MOD_DATE IS 'The last date on which any of the data in this record was changed';</v>
      </c>
      <c r="O17" s="22" t="str">
        <f t="shared" si="54"/>
        <v>COMMENT ON COLUMN CCD_SCI_CENTERS.LAST_MOD_BY IS 'The Oracle username of the person making the most recent change to this record';</v>
      </c>
      <c r="P17" s="23" t="str">
        <f t="shared" si="55"/>
        <v>COMMENT ON TABLE CCD_SCI_CENTERS IS '';</v>
      </c>
      <c r="Q17" s="22" t="str">
        <f t="shared" si="56"/>
        <v>COMMENT ON COLUMN CCD_SCI_CENTERS.SCI_CENTER_ID IS 'Primary Key for the CCD_SCI_CENTERS table';</v>
      </c>
      <c r="R17" s="23" t="str">
        <f t="shared" si="57"/>
        <v xml:space="preserve">create or replace TRIGGER 
CCD_SCI_CENTERS_AUTO_BRI 
before insert on CCD_SCI_CENTERS
for each row
begin
  select CCD_SCI_CENTERS_SEQ.nextval into :new.SCI_CENTER_ID from dual;
end;
/
</v>
      </c>
      <c r="S17" s="23" t="str">
        <f t="shared" si="58"/>
        <v xml:space="preserve">create or replace TRIGGER CCD_SCI_CENTERS_AUTO_BRI
before insert on CCD_SCI_CENTERS
for each row
begin
  select CCD_SCI_CENTERS_SEQ.nextval into :new.SCI_CENTER_ID from dual;
  :NEW.CREATE_DATE := SYSDATE;
  :NEW.CREATED_BY := nvl(v('APP_USER'),user);
end;
/
</v>
      </c>
      <c r="T17" s="23" t="str">
        <f t="shared" si="59"/>
        <v xml:space="preserve">CREATE OR REPLACE TRIGGER CCD_SCI_CENTERS_AUTO_BRU BEFORE
  UPDATE
    ON CCD_SCI_CENTERS FOR EACH ROW 
    BEGIN 
      :NEW.LAST_MOD_DATE := SYSDATE;
      :NEW.LAST_MOD_BY := nvl(v('APP_USER'),user);
END;
/
</v>
      </c>
      <c r="U17" s="18"/>
      <c r="V17" s="19"/>
      <c r="W17" s="19"/>
      <c r="X17" s="27" t="str">
        <f t="shared" si="60"/>
        <v xml:space="preserve">CREATE TABLE CCD_SCI_CENTERS 
(
  SCI_CENTER_ID NUMBER NOT NULL 
, _CODE VARCHAR2(50) 
, _NAME VARCHAR2(200) NOT NULL 
, _DESC VARCHAR2(500) 
, CONSTRAINT CCD_SCI_CENTERS_PK PRIMARY KEY 
  (
    SCI_CENTER_ID 
  )
  ENABLE 
);
COMMENT ON COLUMN CCD_SCI_CENTERS.SCI_CENTER_ID IS 'Primary key for the  table';
COMMENT ON COLUMN CCD_SCI_CENTERS._CODE IS 'Code for the given ';
COMMENT ON COLUMN CCD_SCI_CENTERS._NAME IS 'Name of the given ';
COMMENT ON COLUMN CCD_SCI_CENTERS._DESC IS 'Description for the given ';
COMMENT ON TABLE CCD_SCI_CENTERS IS 'Reference Table for storing  information';
ALTER TABLE CCD_SCI_CENTERS ADD CONSTRAINT CCD_SCI_CENTERS_U1 UNIQUE 
(
  _CODE 
)
ENABLE;
ALTER TABLE CCD_SCI_CENTERS ADD CONSTRAINT CCD_SCI_CENTERS_U2 UNIQUE 
(
  _NAME 
)
ENABLE;
</v>
      </c>
      <c r="Y17" s="27" t="str">
        <f t="shared" si="61"/>
        <v>insert into CCD_SCI_CENTERS (_NAME) SELECT distinct [FIELDNAME] from [TABLENAME] where [FIELDNAME] IS NOT NULL AND [FIELDNAME] &lt;&gt; 'NA';</v>
      </c>
      <c r="Z17" s="16" t="str">
        <f t="shared" si="62"/>
        <v>DROP TRIGGER "bi_CCD_SCI_CENTERS";</v>
      </c>
      <c r="AA17" s="28" t="str">
        <f t="shared" si="63"/>
        <v xml:space="preserve">--Define the foreign key reference from [TABLENAME] to CCD_SCI_CENTERS and associate the reference records appropriately
--Populate the foreign key reference on [TABLENAME] to the reference table CCD_SCI_CENTERS
UPDATE [TABLENAME] SET TEMP_DATA = SCI_CENTER_ID, SCI_CENTER_ID = NULL;
--modify the existing column
ALTER TABLE [TABLENAME]  
MODIFY (SCI_CENTER_ID NUMBER );
--create the foreign key reference index:
CREATE INDEX [INDEXNAME] ON [TABLENAME] (SCI_CENTER_ID);
--create the foreign key constraint:
ALTER TABLE [TABLENAME]
ADD CONSTRAINT [FKNAME] FOREIGN KEY
(
  SCI_CENTER_ID
)
REFERENCES CCD_SCI_CENTERS
(
  SCI_CENTER_ID
)
ENABLE;
--populate the foreign key field with the reference table relationship:
UPDATE [TABLENAME] SET SCI_CENTER_ID = (SELECT SCI_CENTER_ID FROM CCD_SCI_CENTERS WHERE _NAME = [TABLENAME].TEMP_DATA);
</v>
      </c>
    </row>
    <row r="18" spans="1:27" ht="27.75" customHeight="1" x14ac:dyDescent="0.25">
      <c r="A18" s="19" t="s">
        <v>79</v>
      </c>
      <c r="B18" s="16" t="str">
        <f t="shared" si="25"/>
        <v>Yes</v>
      </c>
      <c r="C18" s="19"/>
      <c r="D18" s="16" t="str">
        <f t="shared" si="26"/>
        <v>Yes</v>
      </c>
      <c r="E18" s="19"/>
      <c r="F18" s="16" t="str">
        <f t="shared" si="15"/>
        <v>CCD_FISCAL_QTRS_SEQ</v>
      </c>
      <c r="G18" s="22" t="str">
        <f t="shared" si="46"/>
        <v>CREATE SEQUENCE CCD_FISCAL_QTRS_SEQ INCREMENT BY 1 START WITH 1;</v>
      </c>
      <c r="H18" s="22" t="str">
        <f t="shared" si="47"/>
        <v>ALTER TABLE CCD_FISCAL_QTRS ADD (CREATE_DATE DATE );</v>
      </c>
      <c r="I18" s="22" t="str">
        <f t="shared" si="48"/>
        <v>ALTER TABLE CCD_FISCAL_QTRS ADD (CREATED_BY VARCHAR2(30) );</v>
      </c>
      <c r="J18" s="22" t="str">
        <f t="shared" si="49"/>
        <v>ALTER TABLE CCD_FISCAL_QTRS ADD (LAST_MOD_DATE DATE );</v>
      </c>
      <c r="K18" s="22" t="str">
        <f t="shared" si="50"/>
        <v>ALTER TABLE CCD_FISCAL_QTRS ADD (LAST_MOD_BY VARCHAR2(30) );</v>
      </c>
      <c r="L18" s="22" t="str">
        <f t="shared" si="51"/>
        <v>COMMENT ON COLUMN CCD_FISCAL_QTRS.CREATE_DATE IS 'The date on which this record was created in the database';</v>
      </c>
      <c r="M18" s="22" t="str">
        <f t="shared" si="52"/>
        <v>COMMENT ON COLUMN CCD_FISCAL_QTRS.CREATED_BY IS 'The Oracle username of the person creating this record in the database';</v>
      </c>
      <c r="N18" s="22" t="str">
        <f t="shared" si="53"/>
        <v>COMMENT ON COLUMN CCD_FISCAL_QTRS.LAST_MOD_DATE IS 'The last date on which any of the data in this record was changed';</v>
      </c>
      <c r="O18" s="22" t="str">
        <f t="shared" si="54"/>
        <v>COMMENT ON COLUMN CCD_FISCAL_QTRS.LAST_MOD_BY IS 'The Oracle username of the person making the most recent change to this record';</v>
      </c>
      <c r="P18" s="23" t="str">
        <f t="shared" si="55"/>
        <v>COMMENT ON TABLE CCD_FISCAL_QTRS IS '';</v>
      </c>
      <c r="Q18" s="22" t="str">
        <f t="shared" si="56"/>
        <v>COMMENT ON COLUMN CCD_FISCAL_QTRS. IS 'Primary Key for the CCD_FISCAL_QTRS table';</v>
      </c>
      <c r="R18" s="23" t="str">
        <f t="shared" si="57"/>
        <v xml:space="preserve">create or replace TRIGGER 
CCD_FISCAL_QTRS_AUTO_BRI 
before insert on CCD_FISCAL_QTRS
for each row
begin
  select CCD_FISCAL_QTRS_SEQ.nextval into :new. from dual;
end;
/
</v>
      </c>
      <c r="S18" s="23" t="str">
        <f t="shared" si="58"/>
        <v xml:space="preserve">create or replace TRIGGER CCD_FISCAL_QTRS_AUTO_BRI
before insert on CCD_FISCAL_QTRS
for each row
begin
  select CCD_FISCAL_QTRS_SEQ.nextval into :new. from dual;
  :NEW.CREATE_DATE := SYSDATE;
  :NEW.CREATED_BY := nvl(v('APP_USER'),user);
end;
/
</v>
      </c>
      <c r="T18" s="23" t="str">
        <f t="shared" si="59"/>
        <v xml:space="preserve">CREATE OR REPLACE TRIGGER CCD_FISCAL_QTRS_AUTO_BRU BEFORE
  UPDATE
    ON CCD_FISCAL_QTRS FOR EACH ROW 
    BEGIN 
      :NEW.LAST_MOD_DATE := SYSDATE;
      :NEW.LAST_MOD_BY := nvl(v('APP_USER'),user);
END;
/
</v>
      </c>
      <c r="U18" s="18"/>
      <c r="V18" s="19"/>
      <c r="W18" s="19"/>
      <c r="X18" s="27" t="str">
        <f t="shared" si="60"/>
        <v xml:space="preserve">CREATE TABLE CCD_FISCAL_QTRS 
(
   NUMBER NOT NULL 
, _CODE VARCHAR2(50) 
, _NAME VARCHAR2(200) NOT NULL 
, _DESC VARCHAR2(500) 
, CONSTRAINT CCD_FISCAL_QTRS_PK PRIMARY KEY 
  (
  )
  ENABLE 
);
COMMENT ON COLUMN CCD_FISCAL_QTRS. IS 'Primary key for the  table';
COMMENT ON COLUMN CCD_FISCAL_QTRS._CODE IS 'Code for the given ';
COMMENT ON COLUMN CCD_FISCAL_QTRS._NAME IS 'Name of the given ';
COMMENT ON COLUMN CCD_FISCAL_QTRS._DESC IS 'Description for the given ';
COMMENT ON TABLE CCD_FISCAL_QTRS IS 'Reference Table for storing  information';
ALTER TABLE CCD_FISCAL_QTRS ADD CONSTRAINT CCD_FISCAL_QTRS_U1 UNIQUE 
(
  _CODE 
)
ENABLE;
ALTER TABLE CCD_FISCAL_QTRS ADD CONSTRAINT CCD_FISCAL_QTRS_U2 UNIQUE 
(
  _NAME 
)
ENABLE;
</v>
      </c>
      <c r="Y18" s="27" t="str">
        <f t="shared" si="61"/>
        <v>insert into CCD_FISCAL_QTRS (_NAME) SELECT distinct [FIELDNAME] from [TABLENAME] where [FIELDNAME] IS NOT NULL AND [FIELDNAME] &lt;&gt; 'NA';</v>
      </c>
      <c r="Z18" s="16" t="str">
        <f t="shared" si="62"/>
        <v>DROP TRIGGER "bi_CCD_FISCAL_QTRS";</v>
      </c>
      <c r="AA18" s="28" t="str">
        <f t="shared" si="63"/>
        <v xml:space="preserve">--Define the foreign key reference from [TABLENAME] to CCD_FISCAL_QTRS and associate the reference records appropriately
--Populate the foreign key reference on [TABLENAME] to the reference table CCD_FISCAL_QTRS
UPDATE [TABLENAME] SET TEMP_DATA = ,  = NULL;
--modify the existing column
ALTER TABLE [TABLENAME]  
MODIFY ( NUMBER );
--create the foreign key reference index:
CREATE INDEX [INDEXNAME] ON [TABLENAME] ();
--create the foreign key constraint:
ALTER TABLE [TABLENAME]
ADD CONSTRAINT [FKNAME] FOREIGN KEY
(
)
REFERENCES CCD_FISCAL_QTRS
(
)
ENABLE;
--populate the foreign key field with the reference table relationship:
UPDATE [TABLENAME] SET  = (SELECT  FROM CCD_FISCAL_QTRS WHERE _NAME = [TABLENAME].TEMP_DATA);
</v>
      </c>
    </row>
    <row r="19" spans="1:27" ht="27.75" customHeight="1" x14ac:dyDescent="0.25">
      <c r="A19" s="19" t="s">
        <v>80</v>
      </c>
      <c r="B19" s="16" t="str">
        <f t="shared" si="25"/>
        <v>Yes</v>
      </c>
      <c r="C19" s="19"/>
      <c r="D19" s="16" t="str">
        <f t="shared" si="26"/>
        <v>Yes</v>
      </c>
      <c r="E19" s="19"/>
      <c r="F19" s="16" t="str">
        <f t="shared" si="15"/>
        <v>CCD_VESSEL_TYPES_SEQ</v>
      </c>
      <c r="G19" s="22" t="str">
        <f t="shared" si="46"/>
        <v>CREATE SEQUENCE CCD_VESSEL_TYPES_SEQ INCREMENT BY 1 START WITH 1;</v>
      </c>
      <c r="H19" s="22" t="str">
        <f t="shared" si="47"/>
        <v>ALTER TABLE CCD_VESSEL_TYPES ADD (CREATE_DATE DATE );</v>
      </c>
      <c r="I19" s="22" t="str">
        <f t="shared" si="48"/>
        <v>ALTER TABLE CCD_VESSEL_TYPES ADD (CREATED_BY VARCHAR2(30) );</v>
      </c>
      <c r="J19" s="22" t="str">
        <f t="shared" si="49"/>
        <v>ALTER TABLE CCD_VESSEL_TYPES ADD (LAST_MOD_DATE DATE );</v>
      </c>
      <c r="K19" s="22" t="str">
        <f t="shared" si="50"/>
        <v>ALTER TABLE CCD_VESSEL_TYPES ADD (LAST_MOD_BY VARCHAR2(30) );</v>
      </c>
      <c r="L19" s="22" t="str">
        <f t="shared" si="51"/>
        <v>COMMENT ON COLUMN CCD_VESSEL_TYPES.CREATE_DATE IS 'The date on which this record was created in the database';</v>
      </c>
      <c r="M19" s="22" t="str">
        <f t="shared" si="52"/>
        <v>COMMENT ON COLUMN CCD_VESSEL_TYPES.CREATED_BY IS 'The Oracle username of the person creating this record in the database';</v>
      </c>
      <c r="N19" s="22" t="str">
        <f t="shared" si="53"/>
        <v>COMMENT ON COLUMN CCD_VESSEL_TYPES.LAST_MOD_DATE IS 'The last date on which any of the data in this record was changed';</v>
      </c>
      <c r="O19" s="22" t="str">
        <f t="shared" si="54"/>
        <v>COMMENT ON COLUMN CCD_VESSEL_TYPES.LAST_MOD_BY IS 'The Oracle username of the person making the most recent change to this record';</v>
      </c>
      <c r="P19" s="23" t="str">
        <f t="shared" si="55"/>
        <v>COMMENT ON TABLE CCD_VESSEL_TYPES IS '';</v>
      </c>
      <c r="Q19" s="22" t="str">
        <f t="shared" si="56"/>
        <v>COMMENT ON COLUMN CCD_VESSEL_TYPES. IS 'Primary Key for the CCD_VESSEL_TYPES table';</v>
      </c>
      <c r="R19" s="23" t="str">
        <f t="shared" si="57"/>
        <v xml:space="preserve">create or replace TRIGGER 
CCD_VESSEL_TYPES_AUTO_BRI 
before insert on CCD_VESSEL_TYPES
for each row
begin
  select CCD_VESSEL_TYPES_SEQ.nextval into :new. from dual;
end;
/
</v>
      </c>
      <c r="S19" s="23" t="str">
        <f t="shared" si="58"/>
        <v xml:space="preserve">create or replace TRIGGER CCD_VESSEL_TYPES_AUTO_BRI
before insert on CCD_VESSEL_TYPES
for each row
begin
  select CCD_VESSEL_TYPES_SEQ.nextval into :new. from dual;
  :NEW.CREATE_DATE := SYSDATE;
  :NEW.CREATED_BY := nvl(v('APP_USER'),user);
end;
/
</v>
      </c>
      <c r="T19" s="23" t="str">
        <f t="shared" si="59"/>
        <v xml:space="preserve">CREATE OR REPLACE TRIGGER CCD_VESSEL_TYPES_AUTO_BRU BEFORE
  UPDATE
    ON CCD_VESSEL_TYPES FOR EACH ROW 
    BEGIN 
      :NEW.LAST_MOD_DATE := SYSDATE;
      :NEW.LAST_MOD_BY := nvl(v('APP_USER'),user);
END;
/
</v>
      </c>
      <c r="U19" s="18"/>
      <c r="V19" s="19"/>
      <c r="W19" s="19"/>
      <c r="X19" s="27" t="str">
        <f t="shared" si="60"/>
        <v xml:space="preserve">CREATE TABLE CCD_VESSEL_TYPES 
(
   NUMBER NOT NULL 
, _CODE VARCHAR2(50) 
, _NAME VARCHAR2(200) NOT NULL 
, _DESC VARCHAR2(500) 
, CONSTRAINT CCD_VESSEL_TYPES_PK PRIMARY KEY 
  (
  )
  ENABLE 
);
COMMENT ON COLUMN CCD_VESSEL_TYPES. IS 'Primary key for the  table';
COMMENT ON COLUMN CCD_VESSEL_TYPES._CODE IS 'Code for the given ';
COMMENT ON COLUMN CCD_VESSEL_TYPES._NAME IS 'Name of the given ';
COMMENT ON COLUMN CCD_VESSEL_TYPES._DESC IS 'Description for the given ';
COMMENT ON TABLE CCD_VESSEL_TYPES IS 'Reference Table for storing  information';
ALTER TABLE CCD_VESSEL_TYPES ADD CONSTRAINT CCD_VESSEL_TYPES_U1 UNIQUE 
(
  _CODE 
)
ENABLE;
ALTER TABLE CCD_VESSEL_TYPES ADD CONSTRAINT CCD_VESSEL_TYPES_U2 UNIQUE 
(
  _NAME 
)
ENABLE;
</v>
      </c>
      <c r="Y19" s="27" t="str">
        <f t="shared" si="61"/>
        <v>insert into CCD_VESSEL_TYPES (_NAME) SELECT distinct [FIELDNAME] from [TABLENAME] where [FIELDNAME] IS NOT NULL AND [FIELDNAME] &lt;&gt; 'NA';</v>
      </c>
      <c r="Z19" s="16" t="str">
        <f t="shared" si="62"/>
        <v>DROP TRIGGER "bi_CCD_VESSEL_TYPES";</v>
      </c>
      <c r="AA19" s="28" t="str">
        <f t="shared" si="63"/>
        <v xml:space="preserve">--Define the foreign key reference from [TABLENAME] to CCD_VESSEL_TYPES and associate the reference records appropriately
--Populate the foreign key reference on [TABLENAME] to the reference table CCD_VESSEL_TYPES
UPDATE [TABLENAME] SET TEMP_DATA = ,  = NULL;
--modify the existing column
ALTER TABLE [TABLENAME]  
MODIFY ( NUMBER );
--create the foreign key reference index:
CREATE INDEX [INDEXNAME] ON [TABLENAME] ();
--create the foreign key constraint:
ALTER TABLE [TABLENAME]
ADD CONSTRAINT [FKNAME] FOREIGN KEY
(
)
REFERENCES CCD_VESSEL_TYPES
(
)
ENABLE;
--populate the foreign key field with the reference table relationship:
UPDATE [TABLENAME] SET  = (SELECT  FROM CCD_VESSEL_TYPES WHERE _NAME = [TABLENAME].TEMP_DATA);
</v>
      </c>
    </row>
    <row r="20" spans="1:27" ht="27.75" customHeight="1" x14ac:dyDescent="0.25">
      <c r="A20" s="19" t="s">
        <v>81</v>
      </c>
      <c r="B20" s="16" t="str">
        <f t="shared" si="25"/>
        <v>Yes</v>
      </c>
      <c r="C20" s="19" t="s">
        <v>107</v>
      </c>
      <c r="D20" s="16" t="str">
        <f t="shared" si="26"/>
        <v>Yes</v>
      </c>
      <c r="E20" s="19"/>
      <c r="F20" s="16" t="str">
        <f t="shared" si="15"/>
        <v>CCD_SURVEY_NAME_SEQ</v>
      </c>
      <c r="G20" s="22" t="str">
        <f t="shared" si="46"/>
        <v>CREATE SEQUENCE CCD_SURVEY_NAME_SEQ INCREMENT BY 1 START WITH 1;</v>
      </c>
      <c r="H20" s="22" t="str">
        <f t="shared" si="47"/>
        <v>ALTER TABLE CCD_SURVEY_NAME ADD (CREATE_DATE DATE );</v>
      </c>
      <c r="I20" s="22" t="str">
        <f t="shared" si="48"/>
        <v>ALTER TABLE CCD_SURVEY_NAME ADD (CREATED_BY VARCHAR2(30) );</v>
      </c>
      <c r="J20" s="22" t="str">
        <f t="shared" si="49"/>
        <v>ALTER TABLE CCD_SURVEY_NAME ADD (LAST_MOD_DATE DATE );</v>
      </c>
      <c r="K20" s="22" t="str">
        <f t="shared" si="50"/>
        <v>ALTER TABLE CCD_SURVEY_NAME ADD (LAST_MOD_BY VARCHAR2(30) );</v>
      </c>
      <c r="L20" s="22" t="str">
        <f t="shared" si="51"/>
        <v>COMMENT ON COLUMN CCD_SURVEY_NAME.CREATE_DATE IS 'The date on which this record was created in the database';</v>
      </c>
      <c r="M20" s="22" t="str">
        <f t="shared" si="52"/>
        <v>COMMENT ON COLUMN CCD_SURVEY_NAME.CREATED_BY IS 'The Oracle username of the person creating this record in the database';</v>
      </c>
      <c r="N20" s="22" t="str">
        <f t="shared" si="53"/>
        <v>COMMENT ON COLUMN CCD_SURVEY_NAME.LAST_MOD_DATE IS 'The last date on which any of the data in this record was changed';</v>
      </c>
      <c r="O20" s="22" t="str">
        <f t="shared" si="54"/>
        <v>COMMENT ON COLUMN CCD_SURVEY_NAME.LAST_MOD_BY IS 'The Oracle username of the person making the most recent change to this record';</v>
      </c>
      <c r="P20" s="23" t="str">
        <f t="shared" si="55"/>
        <v>COMMENT ON TABLE CCD_SURVEY_NAME IS '';</v>
      </c>
      <c r="Q20" s="22" t="str">
        <f t="shared" si="56"/>
        <v>COMMENT ON COLUMN CCD_SURVEY_NAME.SURVEY_NAME_ID IS 'Primary Key for the CCD_SURVEY_NAME table';</v>
      </c>
      <c r="R20" s="23" t="str">
        <f t="shared" si="57"/>
        <v xml:space="preserve">create or replace TRIGGER 
CCD_SURVEY_NAME_AUTO_BRI 
before insert on CCD_SURVEY_NAME
for each row
begin
  select CCD_SURVEY_NAME_SEQ.nextval into :new.SURVEY_NAME_ID from dual;
end;
/
</v>
      </c>
      <c r="S20" s="23" t="str">
        <f t="shared" si="58"/>
        <v xml:space="preserve">create or replace TRIGGER CCD_SURVEY_NAME_AUTO_BRI
before insert on CCD_SURVEY_NAME
for each row
begin
  select CCD_SURVEY_NAME_SEQ.nextval into :new.SURVEY_NAME_ID from dual;
  :NEW.CREATE_DATE := SYSDATE;
  :NEW.CREATED_BY := nvl(v('APP_USER'),user);
end;
/
</v>
      </c>
      <c r="T20" s="23" t="str">
        <f t="shared" si="59"/>
        <v xml:space="preserve">CREATE OR REPLACE TRIGGER CCD_SURVEY_NAME_AUTO_BRU BEFORE
  UPDATE
    ON CCD_SURVEY_NAME FOR EACH ROW 
    BEGIN 
      :NEW.LAST_MOD_DATE := SYSDATE;
      :NEW.LAST_MOD_BY := nvl(v('APP_USER'),user);
END;
/
</v>
      </c>
      <c r="U20" s="18"/>
      <c r="V20" s="19"/>
      <c r="W20" s="19"/>
      <c r="X20" s="27" t="str">
        <f t="shared" si="60"/>
        <v xml:space="preserve">CREATE TABLE CCD_SURVEY_NAME 
(
  SURVEY_NAME_ID NUMBER NOT NULL 
, _CODE VARCHAR2(50) 
, _NAME VARCHAR2(200) NOT NULL 
, _DESC VARCHAR2(500) 
, CONSTRAINT CCD_SURVEY_NAME_PK PRIMARY KEY 
  (
    SURVEY_NAME_ID 
  )
  ENABLE 
);
COMMENT ON COLUMN CCD_SURVEY_NAME.SURVEY_NAME_ID IS 'Primary key for the  table';
COMMENT ON COLUMN CCD_SURVEY_NAME._CODE IS 'Code for the given ';
COMMENT ON COLUMN CCD_SURVEY_NAME._NAME IS 'Name of the given ';
COMMENT ON COLUMN CCD_SURVEY_NAME._DESC IS 'Description for the given ';
COMMENT ON TABLE CCD_SURVEY_NAME IS 'Reference Table for storing  information';
ALTER TABLE CCD_SURVEY_NAME ADD CONSTRAINT CCD_SURVEY_NAME_U1 UNIQUE 
(
  _CODE 
)
ENABLE;
ALTER TABLE CCD_SURVEY_NAME ADD CONSTRAINT CCD_SURVEY_NAME_U2 UNIQUE 
(
  _NAME 
)
ENABLE;
</v>
      </c>
      <c r="Y20" s="27" t="str">
        <f t="shared" si="61"/>
        <v>insert into CCD_SURVEY_NAME (_NAME) SELECT distinct [FIELDNAME] from [TABLENAME] where [FIELDNAME] IS NOT NULL AND [FIELDNAME] &lt;&gt; 'NA';</v>
      </c>
      <c r="Z20" s="16" t="str">
        <f t="shared" si="62"/>
        <v>DROP TRIGGER "bi_CCD_SURVEY_NAME";</v>
      </c>
      <c r="AA20" s="28" t="str">
        <f t="shared" si="63"/>
        <v xml:space="preserve">--Define the foreign key reference from [TABLENAME] to CCD_SURVEY_NAME and associate the reference records appropriately
--Populate the foreign key reference on [TABLENAME] to the reference table CCD_SURVEY_NAME
UPDATE [TABLENAME] SET TEMP_DATA = SURVEY_NAME_ID, SURVEY_NAME_ID = NULL;
--modify the existing column
ALTER TABLE [TABLENAME]  
MODIFY (SURVEY_NAME_ID NUMBER );
--create the foreign key reference index:
CREATE INDEX [INDEXNAME] ON [TABLENAME] (SURVEY_NAME_ID);
--create the foreign key constraint:
ALTER TABLE [TABLENAME]
ADD CONSTRAINT [FKNAME] FOREIGN KEY
(
  SURVEY_NAME_ID
)
REFERENCES CCD_SURVEY_NAME
(
  SURVEY_NAME_ID
)
ENABLE;
--populate the foreign key field with the reference table relationship:
UPDATE [TABLENAME] SET SURVEY_NAME_ID = (SELECT SURVEY_NAME_ID FROM CCD_SURVEY_NAME WHERE _NAME = [TABLENAME].TEMP_DATA);
</v>
      </c>
    </row>
    <row r="21" spans="1:27" ht="27.75" customHeight="1" x14ac:dyDescent="0.25">
      <c r="A21" s="19" t="s">
        <v>82</v>
      </c>
      <c r="B21" s="16" t="str">
        <f t="shared" si="25"/>
        <v>No</v>
      </c>
      <c r="C21" s="19" t="s">
        <v>108</v>
      </c>
      <c r="D21" s="16" t="str">
        <f t="shared" si="26"/>
        <v>Yes</v>
      </c>
      <c r="E21" s="19"/>
      <c r="F21" s="16" t="str">
        <f t="shared" si="15"/>
        <v>CCD_CRUISE_SURVEY_CATS_SEQ</v>
      </c>
      <c r="G21" s="22" t="str">
        <f t="shared" si="46"/>
        <v>CREATE SEQUENCE CCD_CRUISE_SURVEY_CATS_SEQ INCREMENT BY 1 START WITH 1;</v>
      </c>
      <c r="H21" s="22" t="str">
        <f t="shared" si="47"/>
        <v>ALTER TABLE CCD_CRUISE_SURVEY_CATS ADD (CREATE_DATE DATE );</v>
      </c>
      <c r="I21" s="22" t="str">
        <f t="shared" si="48"/>
        <v>ALTER TABLE CCD_CRUISE_SURVEY_CATS ADD (CREATED_BY VARCHAR2(30) );</v>
      </c>
      <c r="J21" s="22" t="str">
        <f t="shared" si="49"/>
        <v>ALTER TABLE CCD_CRUISE_SURVEY_CATS ADD (LAST_MOD_DATE DATE );</v>
      </c>
      <c r="K21" s="22" t="str">
        <f t="shared" si="50"/>
        <v>ALTER TABLE CCD_CRUISE_SURVEY_CATS ADD (LAST_MOD_BY VARCHAR2(30) );</v>
      </c>
      <c r="L21" s="22" t="str">
        <f t="shared" si="51"/>
        <v>COMMENT ON COLUMN CCD_CRUISE_SURVEY_CATS.CREATE_DATE IS 'The date on which this record was created in the database';</v>
      </c>
      <c r="M21" s="22" t="str">
        <f t="shared" si="52"/>
        <v>COMMENT ON COLUMN CCD_CRUISE_SURVEY_CATS.CREATED_BY IS 'The Oracle username of the person creating this record in the database';</v>
      </c>
      <c r="N21" s="22" t="str">
        <f t="shared" si="53"/>
        <v>COMMENT ON COLUMN CCD_CRUISE_SURVEY_CATS.LAST_MOD_DATE IS 'The last date on which any of the data in this record was changed';</v>
      </c>
      <c r="O21" s="22" t="str">
        <f t="shared" si="54"/>
        <v>COMMENT ON COLUMN CCD_CRUISE_SURVEY_CATS.LAST_MOD_BY IS 'The Oracle username of the person making the most recent change to this record';</v>
      </c>
      <c r="P21" s="23" t="str">
        <f t="shared" si="55"/>
        <v>COMMENT ON TABLE CCD_CRUISE_SURVEY_CATS IS '';</v>
      </c>
      <c r="Q21" s="22" t="str">
        <f t="shared" si="56"/>
        <v>COMMENT ON COLUMN CCD_CRUISE_SURVEY_CATS.CRUISE_SURVEY_CAT_ID IS 'Primary Key for the CCD_CRUISE_SURVEY_CATS table';</v>
      </c>
      <c r="R21" s="23" t="str">
        <f t="shared" si="57"/>
        <v xml:space="preserve">create or replace TRIGGER 
CCD_CRUISE_SURVEY_CATS_AUTO_BRI 
before insert on CCD_CRUISE_SURVEY_CATS
for each row
begin
  select CCD_CRUISE_SURVEY_CATS_SEQ.nextval into :new.CRUISE_SURVEY_CAT_ID from dual;
end;
/
</v>
      </c>
      <c r="S21" s="23" t="str">
        <f t="shared" si="58"/>
        <v xml:space="preserve">create or replace TRIGGER CCD_CRUISE_SURVEY_CATS_AUTO_BRI
before insert on CCD_CRUISE_SURVEY_CATS
for each row
begin
  select CCD_CRUISE_SURVEY_CATS_SEQ.nextval into :new.CRUISE_SURVEY_CAT_ID from dual;
  :NEW.CREATE_DATE := SYSDATE;
  :NEW.CREATED_BY := nvl(v('APP_USER'),user);
end;
/
</v>
      </c>
      <c r="T21" s="23" t="str">
        <f t="shared" si="59"/>
        <v xml:space="preserve">CREATE OR REPLACE TRIGGER CCD_CRUISE_SURVEY_CATS_AUTO_BRU BEFORE
  UPDATE
    ON CCD_CRUISE_SURVEY_CATS FOR EACH ROW 
    BEGIN 
      :NEW.LAST_MOD_DATE := SYSDATE;
      :NEW.LAST_MOD_BY := nvl(v('APP_USER'),user);
END;
/
</v>
      </c>
      <c r="U21" s="18"/>
      <c r="V21" s="19"/>
      <c r="W21" s="19"/>
      <c r="X21" s="27" t="str">
        <f t="shared" si="60"/>
        <v xml:space="preserve">CREATE TABLE CCD_CRUISE_SURVEY_CATS 
(
  CRUISE_SURVEY_CAT_ID NUMBER NOT NULL 
, _CODE VARCHAR2(50) 
, _NAME VARCHAR2(200) NOT NULL 
, _DESC VARCHAR2(500) 
, CONSTRAINT CCD_CRUISE_SURVEY_CATS_PK PRIMARY KEY 
  (
    CRUISE_SURVEY_CAT_ID 
  )
  ENABLE 
);
COMMENT ON COLUMN CCD_CRUISE_SURVEY_CATS.CRUISE_SURVEY_CAT_ID IS 'Primary key for the  table';
COMMENT ON COLUMN CCD_CRUISE_SURVEY_CATS._CODE IS 'Code for the given ';
COMMENT ON COLUMN CCD_CRUISE_SURVEY_CATS._NAME IS 'Name of the given ';
COMMENT ON COLUMN CCD_CRUISE_SURVEY_CATS._DESC IS 'Description for the given ';
COMMENT ON TABLE CCD_CRUISE_SURVEY_CATS IS 'Reference Table for storing  information';
ALTER TABLE CCD_CRUISE_SURVEY_CATS ADD CONSTRAINT CCD_CRUISE_SURVEY_CATS_U1 UNIQUE 
(
  _CODE 
)
ENABLE;
ALTER TABLE CCD_CRUISE_SURVEY_CATS ADD CONSTRAINT CCD_CRUISE_SURVEY_CATS_U2 UNIQUE 
(
  _NAME 
)
ENABLE;
</v>
      </c>
      <c r="Y21" s="27" t="str">
        <f t="shared" si="61"/>
        <v>insert into CCD_CRUISE_SURVEY_CATS (_NAME) SELECT distinct [FIELDNAME] from [TABLENAME] where [FIELDNAME] IS NOT NULL AND [FIELDNAME] &lt;&gt; 'NA';</v>
      </c>
      <c r="Z21" s="16" t="str">
        <f t="shared" si="62"/>
        <v>DROP TRIGGER "bi_CCD_CRUISE_SURVEY_CATS";</v>
      </c>
      <c r="AA21" s="28" t="str">
        <f t="shared" si="63"/>
        <v xml:space="preserve">--Define the foreign key reference from [TABLENAME] to CCD_CRUISE_SURVEY_CATS and associate the reference records appropriately
--Populate the foreign key reference on [TABLENAME] to the reference table CCD_CRUISE_SURVEY_CATS
UPDATE [TABLENAME] SET TEMP_DATA = CRUISE_SURVEY_CAT_ID, CRUISE_SURVEY_CAT_ID = NULL;
--modify the existing column
ALTER TABLE [TABLENAME]  
MODIFY (CRUISE_SURVEY_CAT_ID NUMBER );
--create the foreign key reference index:
CREATE INDEX [INDEXNAME] ON [TABLENAME] (CRUISE_SURVEY_CAT_ID);
--create the foreign key constraint:
ALTER TABLE [TABLENAME]
ADD CONSTRAINT [FKNAME] FOREIGN KEY
(
  CRUISE_SURVEY_CAT_ID
)
REFERENCES CCD_CRUISE_SURVEY_CATS
(
  CRUISE_SURVEY_CAT_ID
)
ENABLE;
--populate the foreign key field with the reference table relationship:
UPDATE [TABLENAME] SET CRUISE_SURVEY_CAT_ID = (SELECT CRUISE_SURVEY_CAT_ID FROM CCD_CRUISE_SURVEY_CATS WHERE _NAME = [TABLENAME].TEMP_DATA);
</v>
      </c>
    </row>
    <row r="22" spans="1:27" ht="27.75" customHeight="1" x14ac:dyDescent="0.25">
      <c r="A22" s="19" t="s">
        <v>83</v>
      </c>
      <c r="B22" s="16" t="str">
        <f t="shared" si="25"/>
        <v>Yes</v>
      </c>
      <c r="C22" s="19" t="s">
        <v>109</v>
      </c>
      <c r="D22" s="16" t="str">
        <f t="shared" si="26"/>
        <v>Yes</v>
      </c>
      <c r="E22" s="19"/>
      <c r="F22" s="16" t="str">
        <f t="shared" si="15"/>
        <v>CCD_CRUISE_SPP_ESA_SEQ</v>
      </c>
      <c r="G22" s="22" t="str">
        <f t="shared" si="46"/>
        <v>CREATE SEQUENCE CCD_CRUISE_SPP_ESA_SEQ INCREMENT BY 1 START WITH 1;</v>
      </c>
      <c r="H22" s="22" t="str">
        <f t="shared" si="47"/>
        <v>ALTER TABLE CCD_CRUISE_SPP_ESA ADD (CREATE_DATE DATE );</v>
      </c>
      <c r="I22" s="22" t="str">
        <f t="shared" si="48"/>
        <v>ALTER TABLE CCD_CRUISE_SPP_ESA ADD (CREATED_BY VARCHAR2(30) );</v>
      </c>
      <c r="J22" s="22" t="str">
        <f t="shared" si="49"/>
        <v>ALTER TABLE CCD_CRUISE_SPP_ESA ADD (LAST_MOD_DATE DATE );</v>
      </c>
      <c r="K22" s="22" t="str">
        <f t="shared" si="50"/>
        <v>ALTER TABLE CCD_CRUISE_SPP_ESA ADD (LAST_MOD_BY VARCHAR2(30) );</v>
      </c>
      <c r="L22" s="22" t="str">
        <f t="shared" si="51"/>
        <v>COMMENT ON COLUMN CCD_CRUISE_SPP_ESA.CREATE_DATE IS 'The date on which this record was created in the database';</v>
      </c>
      <c r="M22" s="22" t="str">
        <f t="shared" si="52"/>
        <v>COMMENT ON COLUMN CCD_CRUISE_SPP_ESA.CREATED_BY IS 'The Oracle username of the person creating this record in the database';</v>
      </c>
      <c r="N22" s="22" t="str">
        <f t="shared" si="53"/>
        <v>COMMENT ON COLUMN CCD_CRUISE_SPP_ESA.LAST_MOD_DATE IS 'The last date on which any of the data in this record was changed';</v>
      </c>
      <c r="O22" s="22" t="str">
        <f t="shared" si="54"/>
        <v>COMMENT ON COLUMN CCD_CRUISE_SPP_ESA.LAST_MOD_BY IS 'The Oracle username of the person making the most recent change to this record';</v>
      </c>
      <c r="P22" s="23" t="str">
        <f t="shared" si="55"/>
        <v>COMMENT ON TABLE CCD_CRUISE_SPP_ESA IS '';</v>
      </c>
      <c r="Q22" s="22" t="str">
        <f t="shared" si="56"/>
        <v>COMMENT ON COLUMN CCD_CRUISE_SPP_ESA.CRUISE_SPP_ESA_ID IS 'Primary Key for the CCD_CRUISE_SPP_ESA table';</v>
      </c>
      <c r="R22" s="23" t="str">
        <f t="shared" si="57"/>
        <v xml:space="preserve">create or replace TRIGGER 
CCD_CRUISE_SPP_ESA_AUTO_BRI 
before insert on CCD_CRUISE_SPP_ESA
for each row
begin
  select CCD_CRUISE_SPP_ESA_SEQ.nextval into :new.CRUISE_SPP_ESA_ID from dual;
end;
/
</v>
      </c>
      <c r="S22" s="23" t="str">
        <f t="shared" si="58"/>
        <v xml:space="preserve">create or replace TRIGGER CCD_CRUISE_SPP_ESA_AUTO_BRI
before insert on CCD_CRUISE_SPP_ESA
for each row
begin
  select CCD_CRUISE_SPP_ESA_SEQ.nextval into :new.CRUISE_SPP_ESA_ID from dual;
  :NEW.CREATE_DATE := SYSDATE;
  :NEW.CREATED_BY := nvl(v('APP_USER'),user);
end;
/
</v>
      </c>
      <c r="T22" s="23" t="str">
        <f t="shared" si="59"/>
        <v xml:space="preserve">CREATE OR REPLACE TRIGGER CCD_CRUISE_SPP_ESA_AUTO_BRU BEFORE
  UPDATE
    ON CCD_CRUISE_SPP_ESA FOR EACH ROW 
    BEGIN 
      :NEW.LAST_MOD_DATE := SYSDATE;
      :NEW.LAST_MOD_BY := nvl(v('APP_USER'),user);
END;
/
</v>
      </c>
      <c r="U22" s="18"/>
      <c r="V22" s="19"/>
      <c r="W22" s="19"/>
      <c r="X22" s="27" t="str">
        <f t="shared" si="60"/>
        <v xml:space="preserve">CREATE TABLE CCD_CRUISE_SPP_ESA 
(
  CRUISE_SPP_ESA_ID NUMBER NOT NULL 
, _CODE VARCHAR2(50) 
, _NAME VARCHAR2(200) NOT NULL 
, _DESC VARCHAR2(500) 
, CONSTRAINT CCD_CRUISE_SPP_ESA_PK PRIMARY KEY 
  (
    CRUISE_SPP_ESA_ID 
  )
  ENABLE 
);
COMMENT ON COLUMN CCD_CRUISE_SPP_ESA.CRUISE_SPP_ESA_ID IS 'Primary key for the  table';
COMMENT ON COLUMN CCD_CRUISE_SPP_ESA._CODE IS 'Code for the given ';
COMMENT ON COLUMN CCD_CRUISE_SPP_ESA._NAME IS 'Name of the given ';
COMMENT ON COLUMN CCD_CRUISE_SPP_ESA._DESC IS 'Description for the given ';
COMMENT ON TABLE CCD_CRUISE_SPP_ESA IS 'Reference Table for storing  information';
ALTER TABLE CCD_CRUISE_SPP_ESA ADD CONSTRAINT CCD_CRUISE_SPP_ESA_U1 UNIQUE 
(
  _CODE 
)
ENABLE;
ALTER TABLE CCD_CRUISE_SPP_ESA ADD CONSTRAINT CCD_CRUISE_SPP_ESA_U2 UNIQUE 
(
  _NAME 
)
ENABLE;
</v>
      </c>
      <c r="Y22" s="27" t="str">
        <f t="shared" si="61"/>
        <v>insert into CCD_CRUISE_SPP_ESA (_NAME) SELECT distinct [FIELDNAME] from [TABLENAME] where [FIELDNAME] IS NOT NULL AND [FIELDNAME] &lt;&gt; 'NA';</v>
      </c>
      <c r="Z22" s="16" t="str">
        <f t="shared" si="62"/>
        <v>DROP TRIGGER "bi_CCD_CRUISE_SPP_ESA";</v>
      </c>
      <c r="AA22" s="28" t="str">
        <f t="shared" si="63"/>
        <v xml:space="preserve">--Define the foreign key reference from [TABLENAME] to CCD_CRUISE_SPP_ESA and associate the reference records appropriately
--Populate the foreign key reference on [TABLENAME] to the reference table CCD_CRUISE_SPP_ESA
UPDATE [TABLENAME] SET TEMP_DATA = CRUISE_SPP_ESA_ID, CRUISE_SPP_ESA_ID = NULL;
--modify the existing column
ALTER TABLE [TABLENAME]  
MODIFY (CRUISE_SPP_ESA_ID NUMBER );
--create the foreign key reference index:
CREATE INDEX [INDEXNAME] ON [TABLENAME] (CRUISE_SPP_ESA_ID);
--create the foreign key constraint:
ALTER TABLE [TABLENAME]
ADD CONSTRAINT [FKNAME] FOREIGN KEY
(
  CRUISE_SPP_ESA_ID
)
REFERENCES CCD_CRUISE_SPP_ESA
(
  CRUISE_SPP_ESA_ID
)
ENABLE;
--populate the foreign key field with the reference table relationship:
UPDATE [TABLENAME] SET CRUISE_SPP_ESA_ID = (SELECT CRUISE_SPP_ESA_ID FROM CCD_CRUISE_SPP_ESA WHERE _NAME = [TABLENAME].TEMP_DATA);
</v>
      </c>
    </row>
    <row r="23" spans="1:27" ht="27.75" customHeight="1" x14ac:dyDescent="0.25">
      <c r="A23" s="19" t="s">
        <v>84</v>
      </c>
      <c r="B23" s="16" t="str">
        <f t="shared" si="25"/>
        <v>Yes</v>
      </c>
      <c r="C23" s="19" t="s">
        <v>110</v>
      </c>
      <c r="D23" s="16" t="str">
        <f t="shared" si="26"/>
        <v>Yes</v>
      </c>
      <c r="E23" s="19"/>
      <c r="F23" s="16" t="str">
        <f t="shared" si="15"/>
        <v>CCD_CRUISE_SPP_MMPA_SEQ</v>
      </c>
      <c r="G23" s="22" t="str">
        <f t="shared" si="46"/>
        <v>CREATE SEQUENCE CCD_CRUISE_SPP_MMPA_SEQ INCREMENT BY 1 START WITH 1;</v>
      </c>
      <c r="H23" s="22" t="str">
        <f t="shared" si="47"/>
        <v>ALTER TABLE CCD_CRUISE_SPP_MMPA ADD (CREATE_DATE DATE );</v>
      </c>
      <c r="I23" s="22" t="str">
        <f t="shared" si="48"/>
        <v>ALTER TABLE CCD_CRUISE_SPP_MMPA ADD (CREATED_BY VARCHAR2(30) );</v>
      </c>
      <c r="J23" s="22" t="str">
        <f t="shared" si="49"/>
        <v>ALTER TABLE CCD_CRUISE_SPP_MMPA ADD (LAST_MOD_DATE DATE );</v>
      </c>
      <c r="K23" s="22" t="str">
        <f t="shared" si="50"/>
        <v>ALTER TABLE CCD_CRUISE_SPP_MMPA ADD (LAST_MOD_BY VARCHAR2(30) );</v>
      </c>
      <c r="L23" s="22" t="str">
        <f t="shared" si="51"/>
        <v>COMMENT ON COLUMN CCD_CRUISE_SPP_MMPA.CREATE_DATE IS 'The date on which this record was created in the database';</v>
      </c>
      <c r="M23" s="22" t="str">
        <f t="shared" si="52"/>
        <v>COMMENT ON COLUMN CCD_CRUISE_SPP_MMPA.CREATED_BY IS 'The Oracle username of the person creating this record in the database';</v>
      </c>
      <c r="N23" s="22" t="str">
        <f t="shared" si="53"/>
        <v>COMMENT ON COLUMN CCD_CRUISE_SPP_MMPA.LAST_MOD_DATE IS 'The last date on which any of the data in this record was changed';</v>
      </c>
      <c r="O23" s="22" t="str">
        <f t="shared" si="54"/>
        <v>COMMENT ON COLUMN CCD_CRUISE_SPP_MMPA.LAST_MOD_BY IS 'The Oracle username of the person making the most recent change to this record';</v>
      </c>
      <c r="P23" s="23" t="str">
        <f t="shared" si="55"/>
        <v>COMMENT ON TABLE CCD_CRUISE_SPP_MMPA IS '';</v>
      </c>
      <c r="Q23" s="22" t="str">
        <f t="shared" si="56"/>
        <v>COMMENT ON COLUMN CCD_CRUISE_SPP_MMPA.CRUISE_SPP_MMPA_ID IS 'Primary Key for the CCD_CRUISE_SPP_MMPA table';</v>
      </c>
      <c r="R23" s="23" t="str">
        <f t="shared" si="57"/>
        <v xml:space="preserve">create or replace TRIGGER 
CCD_CRUISE_SPP_MMPA_AUTO_BRI 
before insert on CCD_CRUISE_SPP_MMPA
for each row
begin
  select CCD_CRUISE_SPP_MMPA_SEQ.nextval into :new.CRUISE_SPP_MMPA_ID from dual;
end;
/
</v>
      </c>
      <c r="S23" s="23" t="str">
        <f t="shared" si="58"/>
        <v xml:space="preserve">create or replace TRIGGER CCD_CRUISE_SPP_MMPA_AUTO_BRI
before insert on CCD_CRUISE_SPP_MMPA
for each row
begin
  select CCD_CRUISE_SPP_MMPA_SEQ.nextval into :new.CRUISE_SPP_MMPA_ID from dual;
  :NEW.CREATE_DATE := SYSDATE;
  :NEW.CREATED_BY := nvl(v('APP_USER'),user);
end;
/
</v>
      </c>
      <c r="T23" s="23" t="str">
        <f t="shared" si="59"/>
        <v xml:space="preserve">CREATE OR REPLACE TRIGGER CCD_CRUISE_SPP_MMPA_AUTO_BRU BEFORE
  UPDATE
    ON CCD_CRUISE_SPP_MMPA FOR EACH ROW 
    BEGIN 
      :NEW.LAST_MOD_DATE := SYSDATE;
      :NEW.LAST_MOD_BY := nvl(v('APP_USER'),user);
END;
/
</v>
      </c>
      <c r="U23" s="18"/>
      <c r="V23" s="19"/>
      <c r="W23" s="19"/>
      <c r="X23" s="27" t="str">
        <f t="shared" si="60"/>
        <v xml:space="preserve">CREATE TABLE CCD_CRUISE_SPP_MMPA 
(
  CRUISE_SPP_MMPA_ID NUMBER NOT NULL 
, _CODE VARCHAR2(50) 
, _NAME VARCHAR2(200) NOT NULL 
, _DESC VARCHAR2(500) 
, CONSTRAINT CCD_CRUISE_SPP_MMPA_PK PRIMARY KEY 
  (
    CRUISE_SPP_MMPA_ID 
  )
  ENABLE 
);
COMMENT ON COLUMN CCD_CRUISE_SPP_MMPA.CRUISE_SPP_MMPA_ID IS 'Primary key for the  table';
COMMENT ON COLUMN CCD_CRUISE_SPP_MMPA._CODE IS 'Code for the given ';
COMMENT ON COLUMN CCD_CRUISE_SPP_MMPA._NAME IS 'Name of the given ';
COMMENT ON COLUMN CCD_CRUISE_SPP_MMPA._DESC IS 'Description for the given ';
COMMENT ON TABLE CCD_CRUISE_SPP_MMPA IS 'Reference Table for storing  information';
ALTER TABLE CCD_CRUISE_SPP_MMPA ADD CONSTRAINT CCD_CRUISE_SPP_MMPA_U1 UNIQUE 
(
  _CODE 
)
ENABLE;
ALTER TABLE CCD_CRUISE_SPP_MMPA ADD CONSTRAINT CCD_CRUISE_SPP_MMPA_U2 UNIQUE 
(
  _NAME 
)
ENABLE;
</v>
      </c>
      <c r="Y23" s="27" t="str">
        <f t="shared" si="61"/>
        <v>insert into CCD_CRUISE_SPP_MMPA (_NAME) SELECT distinct [FIELDNAME] from [TABLENAME] where [FIELDNAME] IS NOT NULL AND [FIELDNAME] &lt;&gt; 'NA';</v>
      </c>
      <c r="Z23" s="16" t="str">
        <f t="shared" si="62"/>
        <v>DROP TRIGGER "bi_CCD_CRUISE_SPP_MMPA";</v>
      </c>
      <c r="AA23" s="28" t="str">
        <f t="shared" si="63"/>
        <v xml:space="preserve">--Define the foreign key reference from [TABLENAME] to CCD_CRUISE_SPP_MMPA and associate the reference records appropriately
--Populate the foreign key reference on [TABLENAME] to the reference table CCD_CRUISE_SPP_MMPA
UPDATE [TABLENAME] SET TEMP_DATA = CRUISE_SPP_MMPA_ID, CRUISE_SPP_MMPA_ID = NULL;
--modify the existing column
ALTER TABLE [TABLENAME]  
MODIFY (CRUISE_SPP_MMPA_ID NUMBER );
--create the foreign key reference index:
CREATE INDEX [INDEXNAME] ON [TABLENAME] (CRUISE_SPP_MMPA_ID);
--create the foreign key constraint:
ALTER TABLE [TABLENAME]
ADD CONSTRAINT [FKNAME] FOREIGN KEY
(
  CRUISE_SPP_MMPA_ID
)
REFERENCES CCD_CRUISE_SPP_MMPA
(
  CRUISE_SPP_MMPA_ID
)
ENABLE;
--populate the foreign key field with the reference table relationship:
UPDATE [TABLENAME] SET CRUISE_SPP_MMPA_ID = (SELECT CRUISE_SPP_MMPA_ID FROM CCD_CRUISE_SPP_MMPA WHERE _NAME = [TABLENAME].TEMP_DATA);
</v>
      </c>
    </row>
    <row r="24" spans="1:27" ht="27.75" customHeight="1" x14ac:dyDescent="0.25">
      <c r="A24" s="19" t="s">
        <v>85</v>
      </c>
      <c r="B24" s="16" t="str">
        <f t="shared" si="25"/>
        <v>Yes</v>
      </c>
      <c r="C24" s="19" t="s">
        <v>111</v>
      </c>
      <c r="D24" s="16" t="str">
        <f t="shared" si="26"/>
        <v>Yes</v>
      </c>
      <c r="E24" s="19"/>
      <c r="F24" s="16" t="str">
        <f t="shared" si="15"/>
        <v>CCD_CRUISE_SPP_FSSI_SEQ</v>
      </c>
      <c r="G24" s="22" t="str">
        <f t="shared" si="46"/>
        <v>CREATE SEQUENCE CCD_CRUISE_SPP_FSSI_SEQ INCREMENT BY 1 START WITH 1;</v>
      </c>
      <c r="H24" s="22" t="str">
        <f t="shared" si="47"/>
        <v>ALTER TABLE CCD_CRUISE_SPP_FSSI ADD (CREATE_DATE DATE );</v>
      </c>
      <c r="I24" s="22" t="str">
        <f t="shared" si="48"/>
        <v>ALTER TABLE CCD_CRUISE_SPP_FSSI ADD (CREATED_BY VARCHAR2(30) );</v>
      </c>
      <c r="J24" s="22" t="str">
        <f t="shared" si="49"/>
        <v>ALTER TABLE CCD_CRUISE_SPP_FSSI ADD (LAST_MOD_DATE DATE );</v>
      </c>
      <c r="K24" s="22" t="str">
        <f t="shared" si="50"/>
        <v>ALTER TABLE CCD_CRUISE_SPP_FSSI ADD (LAST_MOD_BY VARCHAR2(30) );</v>
      </c>
      <c r="L24" s="22" t="str">
        <f t="shared" si="51"/>
        <v>COMMENT ON COLUMN CCD_CRUISE_SPP_FSSI.CREATE_DATE IS 'The date on which this record was created in the database';</v>
      </c>
      <c r="M24" s="22" t="str">
        <f t="shared" si="52"/>
        <v>COMMENT ON COLUMN CCD_CRUISE_SPP_FSSI.CREATED_BY IS 'The Oracle username of the person creating this record in the database';</v>
      </c>
      <c r="N24" s="22" t="str">
        <f t="shared" si="53"/>
        <v>COMMENT ON COLUMN CCD_CRUISE_SPP_FSSI.LAST_MOD_DATE IS 'The last date on which any of the data in this record was changed';</v>
      </c>
      <c r="O24" s="22" t="str">
        <f t="shared" si="54"/>
        <v>COMMENT ON COLUMN CCD_CRUISE_SPP_FSSI.LAST_MOD_BY IS 'The Oracle username of the person making the most recent change to this record';</v>
      </c>
      <c r="P24" s="23" t="str">
        <f t="shared" si="55"/>
        <v>COMMENT ON TABLE CCD_CRUISE_SPP_FSSI IS '';</v>
      </c>
      <c r="Q24" s="22" t="str">
        <f t="shared" si="56"/>
        <v>COMMENT ON COLUMN CCD_CRUISE_SPP_FSSI.CRUISE_SPP_FSSI_ID IS 'Primary Key for the CCD_CRUISE_SPP_FSSI table';</v>
      </c>
      <c r="R24" s="23" t="str">
        <f t="shared" si="57"/>
        <v xml:space="preserve">create or replace TRIGGER 
CCD_CRUISE_SPP_FSSI_AUTO_BRI 
before insert on CCD_CRUISE_SPP_FSSI
for each row
begin
  select CCD_CRUISE_SPP_FSSI_SEQ.nextval into :new.CRUISE_SPP_FSSI_ID from dual;
end;
/
</v>
      </c>
      <c r="S24" s="23" t="str">
        <f t="shared" si="58"/>
        <v xml:space="preserve">create or replace TRIGGER CCD_CRUISE_SPP_FSSI_AUTO_BRI
before insert on CCD_CRUISE_SPP_FSSI
for each row
begin
  select CCD_CRUISE_SPP_FSSI_SEQ.nextval into :new.CRUISE_SPP_FSSI_ID from dual;
  :NEW.CREATE_DATE := SYSDATE;
  :NEW.CREATED_BY := nvl(v('APP_USER'),user);
end;
/
</v>
      </c>
      <c r="T24" s="23" t="str">
        <f t="shared" si="59"/>
        <v xml:space="preserve">CREATE OR REPLACE TRIGGER CCD_CRUISE_SPP_FSSI_AUTO_BRU BEFORE
  UPDATE
    ON CCD_CRUISE_SPP_FSSI FOR EACH ROW 
    BEGIN 
      :NEW.LAST_MOD_DATE := SYSDATE;
      :NEW.LAST_MOD_BY := nvl(v('APP_USER'),user);
END;
/
</v>
      </c>
      <c r="U24" s="18"/>
      <c r="V24" s="19"/>
      <c r="W24" s="19"/>
      <c r="X24" s="27" t="str">
        <f t="shared" si="60"/>
        <v xml:space="preserve">CREATE TABLE CCD_CRUISE_SPP_FSSI 
(
  CRUISE_SPP_FSSI_ID NUMBER NOT NULL 
, _CODE VARCHAR2(50) 
, _NAME VARCHAR2(200) NOT NULL 
, _DESC VARCHAR2(500) 
, CONSTRAINT CCD_CRUISE_SPP_FSSI_PK PRIMARY KEY 
  (
    CRUISE_SPP_FSSI_ID 
  )
  ENABLE 
);
COMMENT ON COLUMN CCD_CRUISE_SPP_FSSI.CRUISE_SPP_FSSI_ID IS 'Primary key for the  table';
COMMENT ON COLUMN CCD_CRUISE_SPP_FSSI._CODE IS 'Code for the given ';
COMMENT ON COLUMN CCD_CRUISE_SPP_FSSI._NAME IS 'Name of the given ';
COMMENT ON COLUMN CCD_CRUISE_SPP_FSSI._DESC IS 'Description for the given ';
COMMENT ON TABLE CCD_CRUISE_SPP_FSSI IS 'Reference Table for storing  information';
ALTER TABLE CCD_CRUISE_SPP_FSSI ADD CONSTRAINT CCD_CRUISE_SPP_FSSI_U1 UNIQUE 
(
  _CODE 
)
ENABLE;
ALTER TABLE CCD_CRUISE_SPP_FSSI ADD CONSTRAINT CCD_CRUISE_SPP_FSSI_U2 UNIQUE 
(
  _NAME 
)
ENABLE;
</v>
      </c>
      <c r="Y24" s="27" t="str">
        <f t="shared" si="61"/>
        <v>insert into CCD_CRUISE_SPP_FSSI (_NAME) SELECT distinct [FIELDNAME] from [TABLENAME] where [FIELDNAME] IS NOT NULL AND [FIELDNAME] &lt;&gt; 'NA';</v>
      </c>
      <c r="Z24" s="16" t="str">
        <f t="shared" si="62"/>
        <v>DROP TRIGGER "bi_CCD_CRUISE_SPP_FSSI";</v>
      </c>
      <c r="AA24" s="28" t="str">
        <f t="shared" si="63"/>
        <v xml:space="preserve">--Define the foreign key reference from [TABLENAME] to CCD_CRUISE_SPP_FSSI and associate the reference records appropriately
--Populate the foreign key reference on [TABLENAME] to the reference table CCD_CRUISE_SPP_FSSI
UPDATE [TABLENAME] SET TEMP_DATA = CRUISE_SPP_FSSI_ID, CRUISE_SPP_FSSI_ID = NULL;
--modify the existing column
ALTER TABLE [TABLENAME]  
MODIFY (CRUISE_SPP_FSSI_ID NUMBER );
--create the foreign key reference index:
CREATE INDEX [INDEXNAME] ON [TABLENAME] (CRUISE_SPP_FSSI_ID);
--create the foreign key constraint:
ALTER TABLE [TABLENAME]
ADD CONSTRAINT [FKNAME] FOREIGN KEY
(
  CRUISE_SPP_FSSI_ID
)
REFERENCES CCD_CRUISE_SPP_FSSI
(
  CRUISE_SPP_FSSI_ID
)
ENABLE;
--populate the foreign key field with the reference table relationship:
UPDATE [TABLENAME] SET CRUISE_SPP_FSSI_ID = (SELECT CRUISE_SPP_FSSI_ID FROM CCD_CRUISE_SPP_FSSI WHERE _NAME = [TABLENAME].TEMP_DATA);
</v>
      </c>
    </row>
    <row r="25" spans="1:27" ht="27.75" customHeight="1" x14ac:dyDescent="0.25">
      <c r="A25" s="19" t="s">
        <v>86</v>
      </c>
      <c r="B25" s="16" t="str">
        <f t="shared" si="25"/>
        <v>Yes</v>
      </c>
      <c r="C25" s="19" t="s">
        <v>112</v>
      </c>
      <c r="D25" s="16" t="str">
        <f t="shared" si="26"/>
        <v>Yes</v>
      </c>
      <c r="E25" s="19"/>
      <c r="F25" s="16" t="str">
        <f t="shared" si="15"/>
        <v>CCD_CRUISE_EXP_SPP_SEQ</v>
      </c>
      <c r="G25" s="22" t="str">
        <f t="shared" si="46"/>
        <v>CREATE SEQUENCE CCD_CRUISE_EXP_SPP_SEQ INCREMENT BY 1 START WITH 1;</v>
      </c>
      <c r="H25" s="22" t="str">
        <f t="shared" si="47"/>
        <v>ALTER TABLE CCD_CRUISE_EXP_SPP ADD (CREATE_DATE DATE );</v>
      </c>
      <c r="I25" s="22" t="str">
        <f t="shared" si="48"/>
        <v>ALTER TABLE CCD_CRUISE_EXP_SPP ADD (CREATED_BY VARCHAR2(30) );</v>
      </c>
      <c r="J25" s="22" t="str">
        <f t="shared" si="49"/>
        <v>ALTER TABLE CCD_CRUISE_EXP_SPP ADD (LAST_MOD_DATE DATE );</v>
      </c>
      <c r="K25" s="22" t="str">
        <f t="shared" si="50"/>
        <v>ALTER TABLE CCD_CRUISE_EXP_SPP ADD (LAST_MOD_BY VARCHAR2(30) );</v>
      </c>
      <c r="L25" s="22" t="str">
        <f t="shared" si="51"/>
        <v>COMMENT ON COLUMN CCD_CRUISE_EXP_SPP.CREATE_DATE IS 'The date on which this record was created in the database';</v>
      </c>
      <c r="M25" s="22" t="str">
        <f t="shared" si="52"/>
        <v>COMMENT ON COLUMN CCD_CRUISE_EXP_SPP.CREATED_BY IS 'The Oracle username of the person creating this record in the database';</v>
      </c>
      <c r="N25" s="22" t="str">
        <f t="shared" si="53"/>
        <v>COMMENT ON COLUMN CCD_CRUISE_EXP_SPP.LAST_MOD_DATE IS 'The last date on which any of the data in this record was changed';</v>
      </c>
      <c r="O25" s="22" t="str">
        <f t="shared" si="54"/>
        <v>COMMENT ON COLUMN CCD_CRUISE_EXP_SPP.LAST_MOD_BY IS 'The Oracle username of the person making the most recent change to this record';</v>
      </c>
      <c r="P25" s="23" t="str">
        <f t="shared" si="55"/>
        <v>COMMENT ON TABLE CCD_CRUISE_EXP_SPP IS '';</v>
      </c>
      <c r="Q25" s="22" t="str">
        <f t="shared" si="56"/>
        <v>COMMENT ON COLUMN CCD_CRUISE_EXP_SPP.CRUISE_EXP_SPP_ID IS 'Primary Key for the CCD_CRUISE_EXP_SPP table';</v>
      </c>
      <c r="R25" s="23" t="str">
        <f t="shared" si="57"/>
        <v xml:space="preserve">create or replace TRIGGER 
CCD_CRUISE_EXP_SPP_AUTO_BRI 
before insert on CCD_CRUISE_EXP_SPP
for each row
begin
  select CCD_CRUISE_EXP_SPP_SEQ.nextval into :new.CRUISE_EXP_SPP_ID from dual;
end;
/
</v>
      </c>
      <c r="S25" s="23" t="str">
        <f t="shared" si="58"/>
        <v xml:space="preserve">create or replace TRIGGER CCD_CRUISE_EXP_SPP_AUTO_BRI
before insert on CCD_CRUISE_EXP_SPP
for each row
begin
  select CCD_CRUISE_EXP_SPP_SEQ.nextval into :new.CRUISE_EXP_SPP_ID from dual;
  :NEW.CREATE_DATE := SYSDATE;
  :NEW.CREATED_BY := nvl(v('APP_USER'),user);
end;
/
</v>
      </c>
      <c r="T25" s="23" t="str">
        <f t="shared" si="59"/>
        <v xml:space="preserve">CREATE OR REPLACE TRIGGER CCD_CRUISE_EXP_SPP_AUTO_BRU BEFORE
  UPDATE
    ON CCD_CRUISE_EXP_SPP FOR EACH ROW 
    BEGIN 
      :NEW.LAST_MOD_DATE := SYSDATE;
      :NEW.LAST_MOD_BY := nvl(v('APP_USER'),user);
END;
/
</v>
      </c>
      <c r="U25" s="18"/>
      <c r="V25" s="19"/>
      <c r="W25" s="19"/>
      <c r="X25" s="27" t="str">
        <f t="shared" si="60"/>
        <v xml:space="preserve">CREATE TABLE CCD_CRUISE_EXP_SPP 
(
  CRUISE_EXP_SPP_ID NUMBER NOT NULL 
, _CODE VARCHAR2(50) 
, _NAME VARCHAR2(200) NOT NULL 
, _DESC VARCHAR2(500) 
, CONSTRAINT CCD_CRUISE_EXP_SPP_PK PRIMARY KEY 
  (
    CRUISE_EXP_SPP_ID 
  )
  ENABLE 
);
COMMENT ON COLUMN CCD_CRUISE_EXP_SPP.CRUISE_EXP_SPP_ID IS 'Primary key for the  table';
COMMENT ON COLUMN CCD_CRUISE_EXP_SPP._CODE IS 'Code for the given ';
COMMENT ON COLUMN CCD_CRUISE_EXP_SPP._NAME IS 'Name of the given ';
COMMENT ON COLUMN CCD_CRUISE_EXP_SPP._DESC IS 'Description for the given ';
COMMENT ON TABLE CCD_CRUISE_EXP_SPP IS 'Reference Table for storing  information';
ALTER TABLE CCD_CRUISE_EXP_SPP ADD CONSTRAINT CCD_CRUISE_EXP_SPP_U1 UNIQUE 
(
  _CODE 
)
ENABLE;
ALTER TABLE CCD_CRUISE_EXP_SPP ADD CONSTRAINT CCD_CRUISE_EXP_SPP_U2 UNIQUE 
(
  _NAME 
)
ENABLE;
</v>
      </c>
      <c r="Y25" s="27" t="str">
        <f t="shared" si="61"/>
        <v>insert into CCD_CRUISE_EXP_SPP (_NAME) SELECT distinct [FIELDNAME] from [TABLENAME] where [FIELDNAME] IS NOT NULL AND [FIELDNAME] &lt;&gt; 'NA';</v>
      </c>
      <c r="Z25" s="16" t="str">
        <f t="shared" si="62"/>
        <v>DROP TRIGGER "bi_CCD_CRUISE_EXP_SPP";</v>
      </c>
      <c r="AA25" s="28" t="str">
        <f t="shared" si="63"/>
        <v xml:space="preserve">--Define the foreign key reference from [TABLENAME] to CCD_CRUISE_EXP_SPP and associate the reference records appropriately
--Populate the foreign key reference on [TABLENAME] to the reference table CCD_CRUISE_EXP_SPP
UPDATE [TABLENAME] SET TEMP_DATA = CRUISE_EXP_SPP_ID, CRUISE_EXP_SPP_ID = NULL;
--modify the existing column
ALTER TABLE [TABLENAME]  
MODIFY (CRUISE_EXP_SPP_ID NUMBER );
--create the foreign key reference index:
CREATE INDEX [INDEXNAME] ON [TABLENAME] (CRUISE_EXP_SPP_ID);
--create the foreign key constraint:
ALTER TABLE [TABLENAME]
ADD CONSTRAINT [FKNAME] FOREIGN KEY
(
  CRUISE_EXP_SPP_ID
)
REFERENCES CCD_CRUISE_EXP_SPP
(
  CRUISE_EXP_SPP_ID
)
ENABLE;
--populate the foreign key field with the reference table relationship:
UPDATE [TABLENAME] SET CRUISE_EXP_SPP_ID = (SELECT CRUISE_EXP_SPP_ID FROM CCD_CRUISE_EXP_SPP WHERE _NAME = [TABLENAME].TEMP_DATA);
</v>
      </c>
    </row>
    <row r="26" spans="1:27" ht="27.75" customHeight="1" x14ac:dyDescent="0.25">
      <c r="A26" s="19" t="s">
        <v>87</v>
      </c>
      <c r="B26" s="16" t="str">
        <f t="shared" si="25"/>
        <v>Yes</v>
      </c>
      <c r="C26" s="19" t="s">
        <v>113</v>
      </c>
      <c r="D26" s="16" t="str">
        <f t="shared" si="26"/>
        <v>Yes</v>
      </c>
      <c r="E26" s="19"/>
      <c r="F26" s="16" t="str">
        <f t="shared" si="15"/>
        <v>CCD_LEG_GEAR_SEQ</v>
      </c>
      <c r="G26" s="22" t="str">
        <f t="shared" si="46"/>
        <v>CREATE SEQUENCE CCD_LEG_GEAR_SEQ INCREMENT BY 1 START WITH 1;</v>
      </c>
      <c r="H26" s="22" t="str">
        <f t="shared" si="47"/>
        <v>ALTER TABLE CCD_LEG_GEAR ADD (CREATE_DATE DATE );</v>
      </c>
      <c r="I26" s="22" t="str">
        <f t="shared" si="48"/>
        <v>ALTER TABLE CCD_LEG_GEAR ADD (CREATED_BY VARCHAR2(30) );</v>
      </c>
      <c r="J26" s="22" t="str">
        <f t="shared" si="49"/>
        <v>ALTER TABLE CCD_LEG_GEAR ADD (LAST_MOD_DATE DATE );</v>
      </c>
      <c r="K26" s="22" t="str">
        <f t="shared" si="50"/>
        <v>ALTER TABLE CCD_LEG_GEAR ADD (LAST_MOD_BY VARCHAR2(30) );</v>
      </c>
      <c r="L26" s="22" t="str">
        <f t="shared" si="51"/>
        <v>COMMENT ON COLUMN CCD_LEG_GEAR.CREATE_DATE IS 'The date on which this record was created in the database';</v>
      </c>
      <c r="M26" s="22" t="str">
        <f t="shared" si="52"/>
        <v>COMMENT ON COLUMN CCD_LEG_GEAR.CREATED_BY IS 'The Oracle username of the person creating this record in the database';</v>
      </c>
      <c r="N26" s="22" t="str">
        <f t="shared" si="53"/>
        <v>COMMENT ON COLUMN CCD_LEG_GEAR.LAST_MOD_DATE IS 'The last date on which any of the data in this record was changed';</v>
      </c>
      <c r="O26" s="22" t="str">
        <f t="shared" si="54"/>
        <v>COMMENT ON COLUMN CCD_LEG_GEAR.LAST_MOD_BY IS 'The Oracle username of the person making the most recent change to this record';</v>
      </c>
      <c r="P26" s="23" t="str">
        <f t="shared" si="55"/>
        <v>COMMENT ON TABLE CCD_LEG_GEAR IS '';</v>
      </c>
      <c r="Q26" s="22" t="str">
        <f t="shared" si="56"/>
        <v>COMMENT ON COLUMN CCD_LEG_GEAR.CCD_LEG_GEAR_ID IS 'Primary Key for the CCD_LEG_GEAR table';</v>
      </c>
      <c r="R26" s="23" t="str">
        <f t="shared" si="57"/>
        <v xml:space="preserve">create or replace TRIGGER 
CCD_LEG_GEAR_AUTO_BRI 
before insert on CCD_LEG_GEAR
for each row
begin
  select CCD_LEG_GEAR_SEQ.nextval into :new.CCD_LEG_GEAR_ID from dual;
end;
/
</v>
      </c>
      <c r="S26" s="23" t="str">
        <f t="shared" si="58"/>
        <v xml:space="preserve">create or replace TRIGGER CCD_LEG_GEAR_AUTO_BRI
before insert on CCD_LEG_GEAR
for each row
begin
  select CCD_LEG_GEAR_SEQ.nextval into :new.CCD_LEG_GEAR_ID from dual;
  :NEW.CREATE_DATE := SYSDATE;
  :NEW.CREATED_BY := nvl(v('APP_USER'),user);
end;
/
</v>
      </c>
      <c r="T26" s="23" t="str">
        <f t="shared" si="59"/>
        <v xml:space="preserve">CREATE OR REPLACE TRIGGER CCD_LEG_GEAR_AUTO_BRU BEFORE
  UPDATE
    ON CCD_LEG_GEAR FOR EACH ROW 
    BEGIN 
      :NEW.LAST_MOD_DATE := SYSDATE;
      :NEW.LAST_MOD_BY := nvl(v('APP_USER'),user);
END;
/
</v>
      </c>
      <c r="U26" s="18"/>
      <c r="V26" s="19"/>
      <c r="W26" s="19"/>
      <c r="X26" s="27" t="str">
        <f t="shared" si="60"/>
        <v xml:space="preserve">CREATE TABLE CCD_LEG_GEAR 
(
  CCD_LEG_GEAR_ID NUMBER NOT NULL 
, _CODE VARCHAR2(50) 
, _NAME VARCHAR2(200) NOT NULL 
, _DESC VARCHAR2(500) 
, CONSTRAINT CCD_LEG_GEAR_PK PRIMARY KEY 
  (
    CCD_LEG_GEAR_ID 
  )
  ENABLE 
);
COMMENT ON COLUMN CCD_LEG_GEAR.CCD_LEG_GEAR_ID IS 'Primary key for the  table';
COMMENT ON COLUMN CCD_LEG_GEAR._CODE IS 'Code for the given ';
COMMENT ON COLUMN CCD_LEG_GEAR._NAME IS 'Name of the given ';
COMMENT ON COLUMN CCD_LEG_GEAR._DESC IS 'Description for the given ';
COMMENT ON TABLE CCD_LEG_GEAR IS 'Reference Table for storing  information';
ALTER TABLE CCD_LEG_GEAR ADD CONSTRAINT CCD_LEG_GEAR_U1 UNIQUE 
(
  _CODE 
)
ENABLE;
ALTER TABLE CCD_LEG_GEAR ADD CONSTRAINT CCD_LEG_GEAR_U2 UNIQUE 
(
  _NAME 
)
ENABLE;
</v>
      </c>
      <c r="Y26" s="27" t="str">
        <f t="shared" si="61"/>
        <v>insert into CCD_LEG_GEAR (_NAME) SELECT distinct [FIELDNAME] from [TABLENAME] where [FIELDNAME] IS NOT NULL AND [FIELDNAME] &lt;&gt; 'NA';</v>
      </c>
      <c r="Z26" s="16" t="str">
        <f t="shared" si="62"/>
        <v>DROP TRIGGER "bi_CCD_LEG_GEAR";</v>
      </c>
      <c r="AA26" s="28" t="str">
        <f t="shared" si="63"/>
        <v xml:space="preserve">--Define the foreign key reference from [TABLENAME] to CCD_LEG_GEAR and associate the reference records appropriately
--Populate the foreign key reference on [TABLENAME] to the reference table CCD_LEG_GEAR
UPDATE [TABLENAME] SET TEMP_DATA = CCD_LEG_GEAR_ID, CCD_LEG_GEAR_ID = NULL;
--modify the existing column
ALTER TABLE [TABLENAME]  
MODIFY (CCD_LEG_GEAR_ID NUMBER );
--create the foreign key reference index:
CREATE INDEX [INDEXNAME] ON [TABLENAME] (CCD_LEG_GEAR_ID);
--create the foreign key constraint:
ALTER TABLE [TABLENAME]
ADD CONSTRAINT [FKNAME] FOREIGN KEY
(
  CCD_LEG_GEAR_ID
)
REFERENCES CCD_LEG_GEAR
(
  CCD_LEG_GEAR_ID
)
ENABLE;
--populate the foreign key field with the reference table relationship:
UPDATE [TABLENAME] SET CCD_LEG_GEAR_ID = (SELECT CCD_LEG_GEAR_ID FROM CCD_LEG_GEAR WHERE _NAME = [TABLENAME].TEMP_DATA);
</v>
      </c>
    </row>
    <row r="27" spans="1:27" ht="27.75" customHeight="1" x14ac:dyDescent="0.25">
      <c r="A27" s="19" t="s">
        <v>88</v>
      </c>
      <c r="B27" s="16" t="str">
        <f t="shared" si="25"/>
        <v>Yes</v>
      </c>
      <c r="C27" s="19" t="s">
        <v>114</v>
      </c>
      <c r="D27" s="16" t="str">
        <f t="shared" si="26"/>
        <v>Yes</v>
      </c>
      <c r="E27" s="19"/>
      <c r="F27" s="16" t="str">
        <f t="shared" si="15"/>
        <v>CCD_LEG_ECOSYSTEMS_SEQ</v>
      </c>
      <c r="G27" s="22" t="str">
        <f t="shared" si="46"/>
        <v>CREATE SEQUENCE CCD_LEG_ECOSYSTEMS_SEQ INCREMENT BY 1 START WITH 1;</v>
      </c>
      <c r="H27" s="22" t="str">
        <f t="shared" si="47"/>
        <v>ALTER TABLE CCD_LEG_ECOSYSTEMS ADD (CREATE_DATE DATE );</v>
      </c>
      <c r="I27" s="22" t="str">
        <f t="shared" si="48"/>
        <v>ALTER TABLE CCD_LEG_ECOSYSTEMS ADD (CREATED_BY VARCHAR2(30) );</v>
      </c>
      <c r="J27" s="22" t="str">
        <f t="shared" si="49"/>
        <v>ALTER TABLE CCD_LEG_ECOSYSTEMS ADD (LAST_MOD_DATE DATE );</v>
      </c>
      <c r="K27" s="22" t="str">
        <f t="shared" si="50"/>
        <v>ALTER TABLE CCD_LEG_ECOSYSTEMS ADD (LAST_MOD_BY VARCHAR2(30) );</v>
      </c>
      <c r="L27" s="22" t="str">
        <f t="shared" si="51"/>
        <v>COMMENT ON COLUMN CCD_LEG_ECOSYSTEMS.CREATE_DATE IS 'The date on which this record was created in the database';</v>
      </c>
      <c r="M27" s="22" t="str">
        <f t="shared" si="52"/>
        <v>COMMENT ON COLUMN CCD_LEG_ECOSYSTEMS.CREATED_BY IS 'The Oracle username of the person creating this record in the database';</v>
      </c>
      <c r="N27" s="22" t="str">
        <f t="shared" si="53"/>
        <v>COMMENT ON COLUMN CCD_LEG_ECOSYSTEMS.LAST_MOD_DATE IS 'The last date on which any of the data in this record was changed';</v>
      </c>
      <c r="O27" s="22" t="str">
        <f t="shared" si="54"/>
        <v>COMMENT ON COLUMN CCD_LEG_ECOSYSTEMS.LAST_MOD_BY IS 'The Oracle username of the person making the most recent change to this record';</v>
      </c>
      <c r="P27" s="23" t="str">
        <f t="shared" si="55"/>
        <v>COMMENT ON TABLE CCD_LEG_ECOSYSTEMS IS '';</v>
      </c>
      <c r="Q27" s="22" t="str">
        <f t="shared" si="56"/>
        <v>COMMENT ON COLUMN CCD_LEG_ECOSYSTEMS.CCD_LEG_ECOSYSTEM_ID IS 'Primary Key for the CCD_LEG_ECOSYSTEMS table';</v>
      </c>
      <c r="R27" s="23" t="str">
        <f t="shared" si="57"/>
        <v xml:space="preserve">create or replace TRIGGER 
CCD_LEG_ECOSYSTEMS_AUTO_BRI 
before insert on CCD_LEG_ECOSYSTEMS
for each row
begin
  select CCD_LEG_ECOSYSTEMS_SEQ.nextval into :new.CCD_LEG_ECOSYSTEM_ID from dual;
end;
/
</v>
      </c>
      <c r="S27" s="23" t="str">
        <f t="shared" si="58"/>
        <v xml:space="preserve">create or replace TRIGGER CCD_LEG_ECOSYSTEMS_AUTO_BRI
before insert on CCD_LEG_ECOSYSTEMS
for each row
begin
  select CCD_LEG_ECOSYSTEMS_SEQ.nextval into :new.CCD_LEG_ECOSYSTEM_ID from dual;
  :NEW.CREATE_DATE := SYSDATE;
  :NEW.CREATED_BY := nvl(v('APP_USER'),user);
end;
/
</v>
      </c>
      <c r="T27" s="23" t="str">
        <f t="shared" si="59"/>
        <v xml:space="preserve">CREATE OR REPLACE TRIGGER CCD_LEG_ECOSYSTEMS_AUTO_BRU BEFORE
  UPDATE
    ON CCD_LEG_ECOSYSTEMS FOR EACH ROW 
    BEGIN 
      :NEW.LAST_MOD_DATE := SYSDATE;
      :NEW.LAST_MOD_BY := nvl(v('APP_USER'),user);
END;
/
</v>
      </c>
      <c r="U27" s="18"/>
      <c r="V27" s="19"/>
      <c r="W27" s="19"/>
      <c r="X27" s="27" t="str">
        <f t="shared" si="60"/>
        <v xml:space="preserve">CREATE TABLE CCD_LEG_ECOSYSTEMS 
(
  CCD_LEG_ECOSYSTEM_ID NUMBER NOT NULL 
, _CODE VARCHAR2(50) 
, _NAME VARCHAR2(200) NOT NULL 
, _DESC VARCHAR2(500) 
, CONSTRAINT CCD_LEG_ECOSYSTEMS_PK PRIMARY KEY 
  (
    CCD_LEG_ECOSYSTEM_ID 
  )
  ENABLE 
);
COMMENT ON COLUMN CCD_LEG_ECOSYSTEMS.CCD_LEG_ECOSYSTEM_ID IS 'Primary key for the  table';
COMMENT ON COLUMN CCD_LEG_ECOSYSTEMS._CODE IS 'Code for the given ';
COMMENT ON COLUMN CCD_LEG_ECOSYSTEMS._NAME IS 'Name of the given ';
COMMENT ON COLUMN CCD_LEG_ECOSYSTEMS._DESC IS 'Description for the given ';
COMMENT ON TABLE CCD_LEG_ECOSYSTEMS IS 'Reference Table for storing  information';
ALTER TABLE CCD_LEG_ECOSYSTEMS ADD CONSTRAINT CCD_LEG_ECOSYSTEMS_U1 UNIQUE 
(
  _CODE 
)
ENABLE;
ALTER TABLE CCD_LEG_ECOSYSTEMS ADD CONSTRAINT CCD_LEG_ECOSYSTEMS_U2 UNIQUE 
(
  _NAME 
)
ENABLE;
</v>
      </c>
      <c r="Y27" s="27" t="str">
        <f t="shared" si="61"/>
        <v>insert into CCD_LEG_ECOSYSTEMS (_NAME) SELECT distinct [FIELDNAME] from [TABLENAME] where [FIELDNAME] IS NOT NULL AND [FIELDNAME] &lt;&gt; 'NA';</v>
      </c>
      <c r="Z27" s="16" t="str">
        <f t="shared" si="62"/>
        <v>DROP TRIGGER "bi_CCD_LEG_ECOSYSTEMS";</v>
      </c>
      <c r="AA27" s="28" t="str">
        <f t="shared" si="63"/>
        <v xml:space="preserve">--Define the foreign key reference from [TABLENAME] to CCD_LEG_ECOSYSTEMS and associate the reference records appropriately
--Populate the foreign key reference on [TABLENAME] to the reference table CCD_LEG_ECOSYSTEMS
UPDATE [TABLENAME] SET TEMP_DATA = CCD_LEG_ECOSYSTEM_ID, CCD_LEG_ECOSYSTEM_ID = NULL;
--modify the existing column
ALTER TABLE [TABLENAME]  
MODIFY (CCD_LEG_ECOSYSTEM_ID NUMBER );
--create the foreign key reference index:
CREATE INDEX [INDEXNAME] ON [TABLENAME] (CCD_LEG_ECOSYSTEM_ID);
--create the foreign key constraint:
ALTER TABLE [TABLENAME]
ADD CONSTRAINT [FKNAME] FOREIGN KEY
(
  CCD_LEG_ECOSYSTEM_ID
)
REFERENCES CCD_LEG_ECOSYSTEMS
(
  CCD_LEG_ECOSYSTEM_ID
)
ENABLE;
--populate the foreign key field with the reference table relationship:
UPDATE [TABLENAME] SET CCD_LEG_ECOSYSTEM_ID = (SELECT CCD_LEG_ECOSYSTEM_ID FROM CCD_LEG_ECOSYSTEMS WHERE _NAME = [TABLENAME].TEMP_DATA);
</v>
      </c>
    </row>
    <row r="28" spans="1:27" ht="27.75" customHeight="1" x14ac:dyDescent="0.25">
      <c r="A28" s="19" t="s">
        <v>89</v>
      </c>
      <c r="B28" s="16" t="str">
        <f t="shared" si="25"/>
        <v>Yes</v>
      </c>
      <c r="C28" s="19" t="s">
        <v>115</v>
      </c>
      <c r="D28" s="16" t="str">
        <f t="shared" si="26"/>
        <v>Yes</v>
      </c>
      <c r="E28" s="19"/>
      <c r="F28" s="16" t="str">
        <f t="shared" si="15"/>
        <v>CCD_GEAR_PRE_SEQ</v>
      </c>
      <c r="G28" s="22" t="str">
        <f t="shared" si="46"/>
        <v>CREATE SEQUENCE CCD_GEAR_PRE_SEQ INCREMENT BY 1 START WITH 1;</v>
      </c>
      <c r="H28" s="22" t="str">
        <f t="shared" si="47"/>
        <v>ALTER TABLE CCD_GEAR_PRE ADD (CREATE_DATE DATE );</v>
      </c>
      <c r="I28" s="22" t="str">
        <f t="shared" si="48"/>
        <v>ALTER TABLE CCD_GEAR_PRE ADD (CREATED_BY VARCHAR2(30) );</v>
      </c>
      <c r="J28" s="22" t="str">
        <f t="shared" si="49"/>
        <v>ALTER TABLE CCD_GEAR_PRE ADD (LAST_MOD_DATE DATE );</v>
      </c>
      <c r="K28" s="22" t="str">
        <f t="shared" si="50"/>
        <v>ALTER TABLE CCD_GEAR_PRE ADD (LAST_MOD_BY VARCHAR2(30) );</v>
      </c>
      <c r="L28" s="22" t="str">
        <f t="shared" si="51"/>
        <v>COMMENT ON COLUMN CCD_GEAR_PRE.CREATE_DATE IS 'The date on which this record was created in the database';</v>
      </c>
      <c r="M28" s="22" t="str">
        <f t="shared" si="52"/>
        <v>COMMENT ON COLUMN CCD_GEAR_PRE.CREATED_BY IS 'The Oracle username of the person creating this record in the database';</v>
      </c>
      <c r="N28" s="22" t="str">
        <f t="shared" si="53"/>
        <v>COMMENT ON COLUMN CCD_GEAR_PRE.LAST_MOD_DATE IS 'The last date on which any of the data in this record was changed';</v>
      </c>
      <c r="O28" s="22" t="str">
        <f t="shared" si="54"/>
        <v>COMMENT ON COLUMN CCD_GEAR_PRE.LAST_MOD_BY IS 'The Oracle username of the person making the most recent change to this record';</v>
      </c>
      <c r="P28" s="23" t="str">
        <f t="shared" si="55"/>
        <v>COMMENT ON TABLE CCD_GEAR_PRE IS '';</v>
      </c>
      <c r="Q28" s="22" t="str">
        <f t="shared" si="56"/>
        <v>COMMENT ON COLUMN CCD_GEAR_PRE.GEAR_PRE_ID IS 'Primary Key for the CCD_GEAR_PRE table';</v>
      </c>
      <c r="R28" s="23" t="str">
        <f t="shared" si="57"/>
        <v xml:space="preserve">create or replace TRIGGER 
CCD_GEAR_PRE_AUTO_BRI 
before insert on CCD_GEAR_PRE
for each row
begin
  select CCD_GEAR_PRE_SEQ.nextval into :new.GEAR_PRE_ID from dual;
end;
/
</v>
      </c>
      <c r="S28" s="23" t="str">
        <f t="shared" si="58"/>
        <v xml:space="preserve">create or replace TRIGGER CCD_GEAR_PRE_AUTO_BRI
before insert on CCD_GEAR_PRE
for each row
begin
  select CCD_GEAR_PRE_SEQ.nextval into :new.GEAR_PRE_ID from dual;
  :NEW.CREATE_DATE := SYSDATE;
  :NEW.CREATED_BY := nvl(v('APP_USER'),user);
end;
/
</v>
      </c>
      <c r="T28" s="23" t="str">
        <f t="shared" si="59"/>
        <v xml:space="preserve">CREATE OR REPLACE TRIGGER CCD_GEAR_PRE_AUTO_BRU BEFORE
  UPDATE
    ON CCD_GEAR_PRE FOR EACH ROW 
    BEGIN 
      :NEW.LAST_MOD_DATE := SYSDATE;
      :NEW.LAST_MOD_BY := nvl(v('APP_USER'),user);
END;
/
</v>
      </c>
      <c r="U28" s="18"/>
      <c r="V28" s="19"/>
      <c r="W28" s="19"/>
      <c r="X28" s="27" t="str">
        <f t="shared" si="60"/>
        <v xml:space="preserve">CREATE TABLE CCD_GEAR_PRE 
(
  GEAR_PRE_ID NUMBER NOT NULL 
, _CODE VARCHAR2(50) 
, _NAME VARCHAR2(200) NOT NULL 
, _DESC VARCHAR2(500) 
, CONSTRAINT CCD_GEAR_PRE_PK PRIMARY KEY 
  (
    GEAR_PRE_ID 
  )
  ENABLE 
);
COMMENT ON COLUMN CCD_GEAR_PRE.GEAR_PRE_ID IS 'Primary key for the  table';
COMMENT ON COLUMN CCD_GEAR_PRE._CODE IS 'Code for the given ';
COMMENT ON COLUMN CCD_GEAR_PRE._NAME IS 'Name of the given ';
COMMENT ON COLUMN CCD_GEAR_PRE._DESC IS 'Description for the given ';
COMMENT ON TABLE CCD_GEAR_PRE IS 'Reference Table for storing  information';
ALTER TABLE CCD_GEAR_PRE ADD CONSTRAINT CCD_GEAR_PRE_U1 UNIQUE 
(
  _CODE 
)
ENABLE;
ALTER TABLE CCD_GEAR_PRE ADD CONSTRAINT CCD_GEAR_PRE_U2 UNIQUE 
(
  _NAME 
)
ENABLE;
</v>
      </c>
      <c r="Y28" s="27" t="str">
        <f t="shared" si="61"/>
        <v>insert into CCD_GEAR_PRE (_NAME) SELECT distinct [FIELDNAME] from [TABLENAME] where [FIELDNAME] IS NOT NULL AND [FIELDNAME] &lt;&gt; 'NA';</v>
      </c>
      <c r="Z28" s="16" t="str">
        <f t="shared" si="62"/>
        <v>DROP TRIGGER "bi_CCD_GEAR_PRE";</v>
      </c>
      <c r="AA28" s="28" t="str">
        <f t="shared" si="63"/>
        <v xml:space="preserve">--Define the foreign key reference from [TABLENAME] to CCD_GEAR_PRE and associate the reference records appropriately
--Populate the foreign key reference on [TABLENAME] to the reference table CCD_GEAR_PRE
UPDATE [TABLENAME] SET TEMP_DATA = GEAR_PRE_ID, GEAR_PRE_ID = NULL;
--modify the existing column
ALTER TABLE [TABLENAME]  
MODIFY (GEAR_PRE_ID NUMBER );
--create the foreign key reference index:
CREATE INDEX [INDEXNAME] ON [TABLENAME] (GEAR_PRE_ID);
--create the foreign key constraint:
ALTER TABLE [TABLENAME]
ADD CONSTRAINT [FKNAME] FOREIGN KEY
(
  GEAR_PRE_ID
)
REFERENCES CCD_GEAR_PRE
(
  GEAR_PRE_ID
)
ENABLE;
--populate the foreign key field with the reference table relationship:
UPDATE [TABLENAME] SET GEAR_PRE_ID = (SELECT GEAR_PRE_ID FROM CCD_GEAR_PRE WHERE _NAME = [TABLENAME].TEMP_DATA);
</v>
      </c>
    </row>
    <row r="29" spans="1:27" ht="27.75" customHeight="1" x14ac:dyDescent="0.25">
      <c r="A29" s="19" t="s">
        <v>90</v>
      </c>
      <c r="B29" s="16" t="str">
        <f t="shared" si="25"/>
        <v>Yes</v>
      </c>
      <c r="C29" s="19" t="s">
        <v>116</v>
      </c>
      <c r="D29" s="16" t="str">
        <f t="shared" si="26"/>
        <v>Yes</v>
      </c>
      <c r="E29" s="19"/>
      <c r="F29" s="16" t="str">
        <f t="shared" si="15"/>
        <v>CCD_GEAR_PRE_OPTS_SEQ</v>
      </c>
      <c r="G29" s="22" t="str">
        <f t="shared" si="46"/>
        <v>CREATE SEQUENCE CCD_GEAR_PRE_OPTS_SEQ INCREMENT BY 1 START WITH 1;</v>
      </c>
      <c r="H29" s="22" t="str">
        <f t="shared" si="47"/>
        <v>ALTER TABLE CCD_GEAR_PRE_OPTS ADD (CREATE_DATE DATE );</v>
      </c>
      <c r="I29" s="22" t="str">
        <f t="shared" si="48"/>
        <v>ALTER TABLE CCD_GEAR_PRE_OPTS ADD (CREATED_BY VARCHAR2(30) );</v>
      </c>
      <c r="J29" s="22" t="str">
        <f t="shared" si="49"/>
        <v>ALTER TABLE CCD_GEAR_PRE_OPTS ADD (LAST_MOD_DATE DATE );</v>
      </c>
      <c r="K29" s="22" t="str">
        <f t="shared" si="50"/>
        <v>ALTER TABLE CCD_GEAR_PRE_OPTS ADD (LAST_MOD_BY VARCHAR2(30) );</v>
      </c>
      <c r="L29" s="22" t="str">
        <f t="shared" si="51"/>
        <v>COMMENT ON COLUMN CCD_GEAR_PRE_OPTS.CREATE_DATE IS 'The date on which this record was created in the database';</v>
      </c>
      <c r="M29" s="22" t="str">
        <f t="shared" si="52"/>
        <v>COMMENT ON COLUMN CCD_GEAR_PRE_OPTS.CREATED_BY IS 'The Oracle username of the person creating this record in the database';</v>
      </c>
      <c r="N29" s="22" t="str">
        <f t="shared" si="53"/>
        <v>COMMENT ON COLUMN CCD_GEAR_PRE_OPTS.LAST_MOD_DATE IS 'The last date on which any of the data in this record was changed';</v>
      </c>
      <c r="O29" s="22" t="str">
        <f t="shared" si="54"/>
        <v>COMMENT ON COLUMN CCD_GEAR_PRE_OPTS.LAST_MOD_BY IS 'The Oracle username of the person making the most recent change to this record';</v>
      </c>
      <c r="P29" s="23" t="str">
        <f t="shared" si="55"/>
        <v>COMMENT ON TABLE CCD_GEAR_PRE_OPTS IS '';</v>
      </c>
      <c r="Q29" s="22" t="str">
        <f t="shared" si="56"/>
        <v>COMMENT ON COLUMN CCD_GEAR_PRE_OPTS.GEAR_PRE_OPT_ID IS 'Primary Key for the CCD_GEAR_PRE_OPTS table';</v>
      </c>
      <c r="R29" s="23" t="str">
        <f t="shared" si="57"/>
        <v xml:space="preserve">create or replace TRIGGER 
CCD_GEAR_PRE_OPTS_AUTO_BRI 
before insert on CCD_GEAR_PRE_OPTS
for each row
begin
  select CCD_GEAR_PRE_OPTS_SEQ.nextval into :new.GEAR_PRE_OPT_ID from dual;
end;
/
</v>
      </c>
      <c r="S29" s="23" t="str">
        <f t="shared" si="58"/>
        <v xml:space="preserve">create or replace TRIGGER CCD_GEAR_PRE_OPTS_AUTO_BRI
before insert on CCD_GEAR_PRE_OPTS
for each row
begin
  select CCD_GEAR_PRE_OPTS_SEQ.nextval into :new.GEAR_PRE_OPT_ID from dual;
  :NEW.CREATE_DATE := SYSDATE;
  :NEW.CREATED_BY := nvl(v('APP_USER'),user);
end;
/
</v>
      </c>
      <c r="T29" s="23" t="str">
        <f t="shared" si="59"/>
        <v xml:space="preserve">CREATE OR REPLACE TRIGGER CCD_GEAR_PRE_OPTS_AUTO_BRU BEFORE
  UPDATE
    ON CCD_GEAR_PRE_OPTS FOR EACH ROW 
    BEGIN 
      :NEW.LAST_MOD_DATE := SYSDATE;
      :NEW.LAST_MOD_BY := nvl(v('APP_USER'),user);
END;
/
</v>
      </c>
      <c r="U29" s="18"/>
      <c r="V29" s="19"/>
      <c r="W29" s="19"/>
      <c r="X29" s="27" t="str">
        <f t="shared" si="60"/>
        <v xml:space="preserve">CREATE TABLE CCD_GEAR_PRE_OPTS 
(
  GEAR_PRE_OPT_ID NUMBER NOT NULL 
, _CODE VARCHAR2(50) 
, _NAME VARCHAR2(200) NOT NULL 
, _DESC VARCHAR2(500) 
, CONSTRAINT CCD_GEAR_PRE_OPTS_PK PRIMARY KEY 
  (
    GEAR_PRE_OPT_ID 
  )
  ENABLE 
);
COMMENT ON COLUMN CCD_GEAR_PRE_OPTS.GEAR_PRE_OPT_ID IS 'Primary key for the  table';
COMMENT ON COLUMN CCD_GEAR_PRE_OPTS._CODE IS 'Code for the given ';
COMMENT ON COLUMN CCD_GEAR_PRE_OPTS._NAME IS 'Name of the given ';
COMMENT ON COLUMN CCD_GEAR_PRE_OPTS._DESC IS 'Description for the given ';
COMMENT ON TABLE CCD_GEAR_PRE_OPTS IS 'Reference Table for storing  information';
ALTER TABLE CCD_GEAR_PRE_OPTS ADD CONSTRAINT CCD_GEAR_PRE_OPTS_U1 UNIQUE 
(
  _CODE 
)
ENABLE;
ALTER TABLE CCD_GEAR_PRE_OPTS ADD CONSTRAINT CCD_GEAR_PRE_OPTS_U2 UNIQUE 
(
  _NAME 
)
ENABLE;
</v>
      </c>
      <c r="Y29" s="27" t="str">
        <f t="shared" si="61"/>
        <v>insert into CCD_GEAR_PRE_OPTS (_NAME) SELECT distinct [FIELDNAME] from [TABLENAME] where [FIELDNAME] IS NOT NULL AND [FIELDNAME] &lt;&gt; 'NA';</v>
      </c>
      <c r="Z29" s="16" t="str">
        <f t="shared" si="62"/>
        <v>DROP TRIGGER "bi_CCD_GEAR_PRE_OPTS";</v>
      </c>
      <c r="AA29" s="28" t="str">
        <f t="shared" si="63"/>
        <v xml:space="preserve">--Define the foreign key reference from [TABLENAME] to CCD_GEAR_PRE_OPTS and associate the reference records appropriately
--Populate the foreign key reference on [TABLENAME] to the reference table CCD_GEAR_PRE_OPTS
UPDATE [TABLENAME] SET TEMP_DATA = GEAR_PRE_OPT_ID, GEAR_PRE_OPT_ID = NULL;
--modify the existing column
ALTER TABLE [TABLENAME]  
MODIFY (GEAR_PRE_OPT_ID NUMBER );
--create the foreign key reference index:
CREATE INDEX [INDEXNAME] ON [TABLENAME] (GEAR_PRE_OPT_ID);
--create the foreign key constraint:
ALTER TABLE [TABLENAME]
ADD CONSTRAINT [FKNAME] FOREIGN KEY
(
  GEAR_PRE_OPT_ID
)
REFERENCES CCD_GEAR_PRE_OPTS
(
  GEAR_PRE_OPT_ID
)
ENABLE;
--populate the foreign key field with the reference table relationship:
UPDATE [TABLENAME] SET GEAR_PRE_OPT_ID = (SELECT GEAR_PRE_OPT_ID FROM CCD_GEAR_PRE_OPTS WHERE _NAME = [TABLENAME].TEMP_DATA);
</v>
      </c>
    </row>
    <row r="30" spans="1:27" ht="27.75" customHeight="1" x14ac:dyDescent="0.25">
      <c r="A30" s="19" t="s">
        <v>91</v>
      </c>
      <c r="B30" s="16" t="str">
        <f t="shared" si="25"/>
        <v>Yes</v>
      </c>
      <c r="C30" s="19" t="s">
        <v>117</v>
      </c>
      <c r="D30" s="16" t="str">
        <f t="shared" si="26"/>
        <v>Yes</v>
      </c>
      <c r="E30" s="19"/>
      <c r="F30" s="16" t="str">
        <f t="shared" si="15"/>
        <v>CCD_SCI_CENTER_DIVS_SEQ</v>
      </c>
      <c r="G30" s="22" t="str">
        <f t="shared" si="46"/>
        <v>CREATE SEQUENCE CCD_SCI_CENTER_DIVS_SEQ INCREMENT BY 1 START WITH 1;</v>
      </c>
      <c r="H30" s="22" t="str">
        <f t="shared" si="47"/>
        <v>ALTER TABLE CCD_SCI_CENTER_DIVS ADD (CREATE_DATE DATE );</v>
      </c>
      <c r="I30" s="22" t="str">
        <f t="shared" si="48"/>
        <v>ALTER TABLE CCD_SCI_CENTER_DIVS ADD (CREATED_BY VARCHAR2(30) );</v>
      </c>
      <c r="J30" s="22" t="str">
        <f t="shared" si="49"/>
        <v>ALTER TABLE CCD_SCI_CENTER_DIVS ADD (LAST_MOD_DATE DATE );</v>
      </c>
      <c r="K30" s="22" t="str">
        <f t="shared" si="50"/>
        <v>ALTER TABLE CCD_SCI_CENTER_DIVS ADD (LAST_MOD_BY VARCHAR2(30) );</v>
      </c>
      <c r="L30" s="22" t="str">
        <f t="shared" si="51"/>
        <v>COMMENT ON COLUMN CCD_SCI_CENTER_DIVS.CREATE_DATE IS 'The date on which this record was created in the database';</v>
      </c>
      <c r="M30" s="22" t="str">
        <f t="shared" si="52"/>
        <v>COMMENT ON COLUMN CCD_SCI_CENTER_DIVS.CREATED_BY IS 'The Oracle username of the person creating this record in the database';</v>
      </c>
      <c r="N30" s="22" t="str">
        <f t="shared" si="53"/>
        <v>COMMENT ON COLUMN CCD_SCI_CENTER_DIVS.LAST_MOD_DATE IS 'The last date on which any of the data in this record was changed';</v>
      </c>
      <c r="O30" s="22" t="str">
        <f t="shared" si="54"/>
        <v>COMMENT ON COLUMN CCD_SCI_CENTER_DIVS.LAST_MOD_BY IS 'The Oracle username of the person making the most recent change to this record';</v>
      </c>
      <c r="P30" s="23" t="str">
        <f t="shared" si="55"/>
        <v>COMMENT ON TABLE CCD_SCI_CENTER_DIVS IS '';</v>
      </c>
      <c r="Q30" s="22" t="str">
        <f t="shared" si="56"/>
        <v>COMMENT ON COLUMN CCD_SCI_CENTER_DIVS.SCI_CENTER_DIV_ID IS 'Primary Key for the CCD_SCI_CENTER_DIVS table';</v>
      </c>
      <c r="R30" s="23" t="str">
        <f t="shared" si="57"/>
        <v xml:space="preserve">create or replace TRIGGER 
CCD_SCI_CENTER_DIVS_AUTO_BRI 
before insert on CCD_SCI_CENTER_DIVS
for each row
begin
  select CCD_SCI_CENTER_DIVS_SEQ.nextval into :new.SCI_CENTER_DIV_ID from dual;
end;
/
</v>
      </c>
      <c r="S30" s="23" t="str">
        <f t="shared" si="58"/>
        <v xml:space="preserve">create or replace TRIGGER CCD_SCI_CENTER_DIVS_AUTO_BRI
before insert on CCD_SCI_CENTER_DIVS
for each row
begin
  select CCD_SCI_CENTER_DIVS_SEQ.nextval into :new.SCI_CENTER_DIV_ID from dual;
  :NEW.CREATE_DATE := SYSDATE;
  :NEW.CREATED_BY := nvl(v('APP_USER'),user);
end;
/
</v>
      </c>
      <c r="T30" s="23" t="str">
        <f t="shared" si="59"/>
        <v xml:space="preserve">CREATE OR REPLACE TRIGGER CCD_SCI_CENTER_DIVS_AUTO_BRU BEFORE
  UPDATE
    ON CCD_SCI_CENTER_DIVS FOR EACH ROW 
    BEGIN 
      :NEW.LAST_MOD_DATE := SYSDATE;
      :NEW.LAST_MOD_BY := nvl(v('APP_USER'),user);
END;
/
</v>
      </c>
      <c r="U30" s="18"/>
      <c r="V30" s="19"/>
      <c r="W30" s="19"/>
      <c r="X30" s="27" t="str">
        <f t="shared" si="60"/>
        <v xml:space="preserve">CREATE TABLE CCD_SCI_CENTER_DIVS 
(
  SCI_CENTER_DIV_ID NUMBER NOT NULL 
, _CODE VARCHAR2(50) 
, _NAME VARCHAR2(200) NOT NULL 
, _DESC VARCHAR2(500) 
, CONSTRAINT CCD_SCI_CENTER_DIVS_PK PRIMARY KEY 
  (
    SCI_CENTER_DIV_ID 
  )
  ENABLE 
);
COMMENT ON COLUMN CCD_SCI_CENTER_DIVS.SCI_CENTER_DIV_ID IS 'Primary key for the  table';
COMMENT ON COLUMN CCD_SCI_CENTER_DIVS._CODE IS 'Code for the given ';
COMMENT ON COLUMN CCD_SCI_CENTER_DIVS._NAME IS 'Name of the given ';
COMMENT ON COLUMN CCD_SCI_CENTER_DIVS._DESC IS 'Description for the given ';
COMMENT ON TABLE CCD_SCI_CENTER_DIVS IS 'Reference Table for storing  information';
ALTER TABLE CCD_SCI_CENTER_DIVS ADD CONSTRAINT CCD_SCI_CENTER_DIVS_U1 UNIQUE 
(
  _CODE 
)
ENABLE;
ALTER TABLE CCD_SCI_CENTER_DIVS ADD CONSTRAINT CCD_SCI_CENTER_DIVS_U2 UNIQUE 
(
  _NAME 
)
ENABLE;
</v>
      </c>
      <c r="Y30" s="27" t="str">
        <f t="shared" si="61"/>
        <v>insert into CCD_SCI_CENTER_DIVS (_NAME) SELECT distinct [FIELDNAME] from [TABLENAME] where [FIELDNAME] IS NOT NULL AND [FIELDNAME] &lt;&gt; 'NA';</v>
      </c>
      <c r="Z30" s="16" t="str">
        <f t="shared" si="62"/>
        <v>DROP TRIGGER "bi_CCD_SCI_CENTER_DIVS";</v>
      </c>
      <c r="AA30" s="28" t="str">
        <f t="shared" si="63"/>
        <v xml:space="preserve">--Define the foreign key reference from [TABLENAME] to CCD_SCI_CENTER_DIVS and associate the reference records appropriately
--Populate the foreign key reference on [TABLENAME] to the reference table CCD_SCI_CENTER_DIVS
UPDATE [TABLENAME] SET TEMP_DATA = SCI_CENTER_DIV_ID, SCI_CENTER_DIV_ID = NULL;
--modify the existing column
ALTER TABLE [TABLENAME]  
MODIFY (SCI_CENTER_DIV_ID NUMBER );
--create the foreign key reference index:
CREATE INDEX [INDEXNAME] ON [TABLENAME] (SCI_CENTER_DIV_ID);
--create the foreign key constraint:
ALTER TABLE [TABLENAME]
ADD CONSTRAINT [FKNAME] FOREIGN KEY
(
  SCI_CENTER_DIV_ID
)
REFERENCES CCD_SCI_CENTER_DIVS
(
  SCI_CENTER_DIV_ID
)
ENABLE;
--populate the foreign key field with the reference table relationship:
UPDATE [TABLENAME] SET SCI_CENTER_DIV_ID = (SELECT SCI_CENTER_DIV_ID FROM CCD_SCI_CENTER_DIVS WHERE _NAME = [TABLENAME].TEMP_DATA);
</v>
      </c>
    </row>
    <row r="31" spans="1:27" ht="27.75" customHeight="1" x14ac:dyDescent="0.25">
      <c r="A31" s="19"/>
      <c r="B31" s="16" t="str">
        <f t="shared" si="25"/>
        <v>Yes</v>
      </c>
      <c r="C31" s="19"/>
      <c r="D31" s="16" t="str">
        <f t="shared" si="26"/>
        <v>Yes</v>
      </c>
      <c r="E31" s="19"/>
      <c r="F31" s="16" t="str">
        <f t="shared" si="15"/>
        <v>_SEQ</v>
      </c>
      <c r="G31" s="22"/>
      <c r="H31" s="22"/>
      <c r="I31" s="22"/>
      <c r="J31" s="22"/>
      <c r="K31" s="22"/>
      <c r="L31" s="22"/>
      <c r="M31" s="22"/>
      <c r="N31" s="22"/>
      <c r="O31" s="22"/>
      <c r="P31" s="22"/>
      <c r="Q31" s="22"/>
      <c r="R31" s="22"/>
      <c r="S31" s="22"/>
      <c r="T31" s="22"/>
      <c r="V31" s="19"/>
      <c r="W31" s="19"/>
      <c r="X31" s="28"/>
      <c r="Y31" s="28"/>
    </row>
    <row r="32" spans="1:27" ht="27.75" customHeight="1" x14ac:dyDescent="0.25">
      <c r="A32" s="19"/>
      <c r="B32" s="16" t="str">
        <f t="shared" si="25"/>
        <v>Yes</v>
      </c>
      <c r="C32" s="19"/>
      <c r="D32" s="16" t="str">
        <f t="shared" si="26"/>
        <v>Yes</v>
      </c>
      <c r="E32" s="19"/>
      <c r="F32" s="16" t="str">
        <f t="shared" si="15"/>
        <v>_SEQ</v>
      </c>
      <c r="G32" s="22"/>
      <c r="H32" s="22"/>
      <c r="I32" s="22"/>
      <c r="J32" s="22"/>
      <c r="K32" s="22"/>
      <c r="L32" s="22"/>
      <c r="M32" s="22"/>
      <c r="N32" s="22"/>
      <c r="O32" s="22"/>
      <c r="P32" s="22"/>
      <c r="Q32" s="22"/>
      <c r="R32" s="22"/>
      <c r="S32" s="22"/>
      <c r="T32" s="22"/>
      <c r="V32" s="19"/>
      <c r="W32" s="19"/>
      <c r="X32" s="28"/>
      <c r="Y32" s="28"/>
    </row>
  </sheetData>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2803"/>
  <sheetViews>
    <sheetView tabSelected="1" topLeftCell="A446" zoomScaleNormal="100" workbookViewId="0">
      <selection activeCell="C487" sqref="C487"/>
    </sheetView>
  </sheetViews>
  <sheetFormatPr defaultRowHeight="15" x14ac:dyDescent="0.25"/>
  <cols>
    <col min="1" max="1" width="32" style="19" customWidth="1"/>
    <col min="2" max="2" width="37" style="19" bestFit="1" customWidth="1"/>
    <col min="3" max="3" width="73.5703125" style="19" customWidth="1"/>
    <col min="4" max="4" width="50" style="22" customWidth="1"/>
  </cols>
  <sheetData>
    <row r="1" spans="1:4" x14ac:dyDescent="0.25">
      <c r="A1" s="19" t="s">
        <v>32</v>
      </c>
      <c r="B1" s="19" t="s">
        <v>33</v>
      </c>
      <c r="C1" s="19" t="s">
        <v>34</v>
      </c>
      <c r="D1" s="22" t="s">
        <v>35</v>
      </c>
    </row>
    <row r="2" spans="1:4" s="11" customFormat="1" x14ac:dyDescent="0.25">
      <c r="A2" s="11" t="s">
        <v>56</v>
      </c>
      <c r="B2" s="11" t="s">
        <v>57</v>
      </c>
      <c r="C2" s="11" t="s">
        <v>58</v>
      </c>
      <c r="D2" s="11" t="str">
        <f t="shared" ref="D2:D64" si="0">CONCATENATE("COMMENT ON COLUMN ",A2, ".", B2, " IS '", SUBSTITUTE(C2, "'", "''"), "';")</f>
        <v>COMMENT ON COLUMN TABLE_A.FIELD_B IS 'Primary key for the TABLE_A table';</v>
      </c>
    </row>
    <row r="3" spans="1:4" x14ac:dyDescent="0.25">
      <c r="D3" s="22" t="str">
        <f t="shared" si="0"/>
        <v>COMMENT ON COLUMN . IS '';</v>
      </c>
    </row>
    <row r="4" spans="1:4" x14ac:dyDescent="0.25">
      <c r="D4" s="22" t="str">
        <f t="shared" si="0"/>
        <v>COMMENT ON COLUMN . IS '';</v>
      </c>
    </row>
    <row r="5" spans="1:4" x14ac:dyDescent="0.25">
      <c r="A5" s="19" t="s">
        <v>160</v>
      </c>
      <c r="B5" s="11" t="s">
        <v>124</v>
      </c>
      <c r="C5" s="19" t="s">
        <v>161</v>
      </c>
      <c r="D5" s="22" t="str">
        <f t="shared" si="0"/>
        <v>COMMENT ON COLUMN CCD_LEG_DATA_SETS_V.LEG_DATA_SET_ID IS 'Primary key for the CCD_LEG_DATA_SETS table';</v>
      </c>
    </row>
    <row r="6" spans="1:4" x14ac:dyDescent="0.25">
      <c r="A6" s="19" t="s">
        <v>160</v>
      </c>
      <c r="B6" s="11" t="s">
        <v>125</v>
      </c>
      <c r="C6" s="19" t="s">
        <v>162</v>
      </c>
      <c r="D6" s="22" t="str">
        <f t="shared" si="0"/>
        <v>COMMENT ON COLUMN CCD_LEG_DATA_SETS_V.CRUISE_LEG_ID IS 'The cruise leg the Data Set is associated with';</v>
      </c>
    </row>
    <row r="7" spans="1:4" x14ac:dyDescent="0.25">
      <c r="A7" s="19" t="s">
        <v>160</v>
      </c>
      <c r="B7" s="11" t="s">
        <v>126</v>
      </c>
      <c r="C7" s="19" t="s">
        <v>164</v>
      </c>
      <c r="D7" s="22" t="str">
        <f t="shared" si="0"/>
        <v>COMMENT ON COLUMN CCD_LEG_DATA_SETS_V.DATA_SET_ID IS 'Primary key for the CCD_DATA_SETS table';</v>
      </c>
    </row>
    <row r="8" spans="1:4" x14ac:dyDescent="0.25">
      <c r="A8" s="19" t="s">
        <v>160</v>
      </c>
      <c r="B8" s="11" t="s">
        <v>127</v>
      </c>
      <c r="C8" s="19" t="s">
        <v>163</v>
      </c>
      <c r="D8" s="22" t="str">
        <f t="shared" si="0"/>
        <v>COMMENT ON COLUMN CCD_LEG_DATA_SETS_V.LEG_DATA_SET_NOTES IS 'Notes associated with the given Cruise Leg''s Data Set';</v>
      </c>
    </row>
    <row r="9" spans="1:4" x14ac:dyDescent="0.25">
      <c r="A9" s="19" t="s">
        <v>160</v>
      </c>
      <c r="B9" s="11" t="s">
        <v>135</v>
      </c>
      <c r="C9" s="19" t="s">
        <v>167</v>
      </c>
      <c r="D9" s="22" t="str">
        <f t="shared" si="0"/>
        <v>COMMENT ON COLUMN CCD_LEG_DATA_SETS_V.DATA_SET_NAME IS 'The Name of the data set';</v>
      </c>
    </row>
    <row r="10" spans="1:4" x14ac:dyDescent="0.25">
      <c r="A10" s="19" t="s">
        <v>160</v>
      </c>
      <c r="B10" s="11" t="s">
        <v>136</v>
      </c>
      <c r="C10" s="19" t="s">
        <v>165</v>
      </c>
      <c r="D10" s="22" t="str">
        <f t="shared" si="0"/>
        <v>COMMENT ON COLUMN CCD_LEG_DATA_SETS_V.DATA_SET_DESC IS 'Description for the data set';</v>
      </c>
    </row>
    <row r="11" spans="1:4" x14ac:dyDescent="0.25">
      <c r="A11" s="19" t="s">
        <v>160</v>
      </c>
      <c r="B11" s="11" t="s">
        <v>137</v>
      </c>
      <c r="C11" s="19" t="s">
        <v>166</v>
      </c>
      <c r="D11" s="22" t="str">
        <f t="shared" si="0"/>
        <v>COMMENT ON COLUMN CCD_LEG_DATA_SETS_V.DATA_SET_INPORT_CAT_ID IS 'InPort Catalog ID for the data set';</v>
      </c>
    </row>
    <row r="12" spans="1:4" x14ac:dyDescent="0.25">
      <c r="A12" s="19" t="s">
        <v>160</v>
      </c>
      <c r="B12" s="11" t="s">
        <v>138</v>
      </c>
      <c r="C12" s="19" t="s">
        <v>176</v>
      </c>
      <c r="D12" s="22" t="str">
        <f t="shared" si="0"/>
        <v>COMMENT ON COLUMN CCD_LEG_DATA_SETS_V.DATA_SET_INPORT_URL IS 'InPort metadata URL for the data set';</v>
      </c>
    </row>
    <row r="13" spans="1:4" x14ac:dyDescent="0.25">
      <c r="A13" s="19" t="s">
        <v>160</v>
      </c>
      <c r="B13" s="11" t="s">
        <v>139</v>
      </c>
      <c r="C13" s="19" t="s">
        <v>177</v>
      </c>
      <c r="D13" s="22" t="str">
        <f t="shared" si="0"/>
        <v>COMMENT ON COLUMN CCD_LEG_DATA_SETS_V.DATA_SET_TYPE_ID IS 'Primary key for the CCD_DATA_SET_TYPES table';</v>
      </c>
    </row>
    <row r="14" spans="1:4" x14ac:dyDescent="0.25">
      <c r="A14" s="19" t="s">
        <v>160</v>
      </c>
      <c r="B14" s="11" t="s">
        <v>140</v>
      </c>
      <c r="C14" s="19" t="s">
        <v>168</v>
      </c>
      <c r="D14" s="22" t="str">
        <f t="shared" si="0"/>
        <v>COMMENT ON COLUMN CCD_LEG_DATA_SETS_V.DATA_SET_TYPE_NAME IS 'Name for the data set type';</v>
      </c>
    </row>
    <row r="15" spans="1:4" s="13" customFormat="1" x14ac:dyDescent="0.25">
      <c r="A15" s="19" t="s">
        <v>160</v>
      </c>
      <c r="B15" s="11" t="s">
        <v>141</v>
      </c>
      <c r="C15" s="19" t="s">
        <v>169</v>
      </c>
      <c r="D15" s="22" t="str">
        <f t="shared" si="0"/>
        <v>COMMENT ON COLUMN CCD_LEG_DATA_SETS_V.DATA_SET_TYPE_DESC IS 'Description for the data set type';</v>
      </c>
    </row>
    <row r="16" spans="1:4" s="18" customFormat="1" x14ac:dyDescent="0.25">
      <c r="A16" s="19" t="s">
        <v>160</v>
      </c>
      <c r="B16" s="11" t="s">
        <v>142</v>
      </c>
      <c r="C16" s="19" t="s">
        <v>170</v>
      </c>
      <c r="D16" s="22" t="str">
        <f t="shared" si="0"/>
        <v>COMMENT ON COLUMN CCD_LEG_DATA_SETS_V.DATA_SET_TYPE_DOC_URL IS 'Documentation URL for the data type, this can be an InPort URL for the parent Project record of the individual data sets or a documentation package that provides information about this data set type';</v>
      </c>
    </row>
    <row r="17" spans="1:4" x14ac:dyDescent="0.25">
      <c r="A17" s="19" t="s">
        <v>160</v>
      </c>
      <c r="B17" s="11" t="s">
        <v>143</v>
      </c>
      <c r="C17" s="19" t="s">
        <v>175</v>
      </c>
      <c r="D17" s="22" t="str">
        <f t="shared" si="0"/>
        <v>COMMENT ON COLUMN CCD_LEG_DATA_SETS_V.DATA_SET_STATUS_ID IS 'Primary key for the CCD_DATA_SET_STATUS table';</v>
      </c>
    </row>
    <row r="18" spans="1:4" x14ac:dyDescent="0.25">
      <c r="A18" s="19" t="s">
        <v>160</v>
      </c>
      <c r="B18" s="11" t="s">
        <v>144</v>
      </c>
      <c r="C18" s="19" t="s">
        <v>171</v>
      </c>
      <c r="D18" s="22" t="str">
        <f t="shared" si="0"/>
        <v>COMMENT ON COLUMN CCD_LEG_DATA_SETS_V.STATUS_CODE IS 'The alpha-numeric code for the data status';</v>
      </c>
    </row>
    <row r="19" spans="1:4" x14ac:dyDescent="0.25">
      <c r="A19" s="19" t="s">
        <v>160</v>
      </c>
      <c r="B19" s="11" t="s">
        <v>145</v>
      </c>
      <c r="C19" s="19" t="s">
        <v>172</v>
      </c>
      <c r="D19" s="22" t="str">
        <f t="shared" si="0"/>
        <v>COMMENT ON COLUMN CCD_LEG_DATA_SETS_V.STATUS_NAME IS 'The name of the data status';</v>
      </c>
    </row>
    <row r="20" spans="1:4" x14ac:dyDescent="0.25">
      <c r="A20" s="19" t="s">
        <v>160</v>
      </c>
      <c r="B20" s="11" t="s">
        <v>146</v>
      </c>
      <c r="C20" s="19" t="s">
        <v>173</v>
      </c>
      <c r="D20" s="22" t="str">
        <f t="shared" si="0"/>
        <v>COMMENT ON COLUMN CCD_LEG_DATA_SETS_V.STATUS_DESC IS 'The description for the data status';</v>
      </c>
    </row>
    <row r="21" spans="1:4" x14ac:dyDescent="0.25">
      <c r="A21" s="19" t="s">
        <v>160</v>
      </c>
      <c r="B21" s="11" t="s">
        <v>147</v>
      </c>
      <c r="C21" s="19" t="s">
        <v>174</v>
      </c>
      <c r="D21" s="22" t="str">
        <f t="shared" si="0"/>
        <v>COMMENT ON COLUMN CCD_LEG_DATA_SETS_V.STATUS_COLOR IS 'The hex value for the color that the data set status has in the application interface';</v>
      </c>
    </row>
    <row r="22" spans="1:4" x14ac:dyDescent="0.25">
      <c r="A22" s="19" t="s">
        <v>186</v>
      </c>
      <c r="B22" s="19" t="s">
        <v>128</v>
      </c>
      <c r="C22" s="19" t="s">
        <v>183</v>
      </c>
      <c r="D22" s="22" t="str">
        <f t="shared" si="0"/>
        <v>COMMENT ON COLUMN CCD_LEG_ECOSYSTEMS_V.LEG_ECOSYSTEM_ID IS 'Primary key for the CCD_LEG_ECOSYSTEMS table';</v>
      </c>
    </row>
    <row r="23" spans="1:4" x14ac:dyDescent="0.25">
      <c r="A23" s="19" t="s">
        <v>186</v>
      </c>
      <c r="B23" s="19" t="s">
        <v>125</v>
      </c>
      <c r="C23" s="19" t="s">
        <v>184</v>
      </c>
      <c r="D23" s="22" t="str">
        <f t="shared" si="0"/>
        <v>COMMENT ON COLUMN CCD_LEG_ECOSYSTEMS_V.CRUISE_LEG_ID IS 'The cruise leg the regional ecosystem is associated with';</v>
      </c>
    </row>
    <row r="24" spans="1:4" x14ac:dyDescent="0.25">
      <c r="A24" s="19" t="s">
        <v>186</v>
      </c>
      <c r="B24" s="19" t="s">
        <v>93</v>
      </c>
      <c r="C24" s="19" t="s">
        <v>178</v>
      </c>
      <c r="D24" s="22" t="str">
        <f t="shared" si="0"/>
        <v>COMMENT ON COLUMN CCD_LEG_ECOSYSTEMS_V.REG_ECOSYSTEM_ID IS 'Primary key for the Regional Ecosystem table';</v>
      </c>
    </row>
    <row r="25" spans="1:4" x14ac:dyDescent="0.25">
      <c r="A25" s="19" t="s">
        <v>186</v>
      </c>
      <c r="B25" s="19" t="s">
        <v>129</v>
      </c>
      <c r="C25" s="19" t="s">
        <v>185</v>
      </c>
      <c r="D25" s="22" t="str">
        <f t="shared" si="0"/>
        <v>COMMENT ON COLUMN CCD_LEG_ECOSYSTEMS_V.LEG_ECOSYSTEM_NOTES IS 'Notes associated with the given Cruise Leg''s regional ecosystems';</v>
      </c>
    </row>
    <row r="26" spans="1:4" x14ac:dyDescent="0.25">
      <c r="A26" s="19" t="s">
        <v>186</v>
      </c>
      <c r="B26" s="19" t="s">
        <v>149</v>
      </c>
      <c r="C26" s="19" t="s">
        <v>179</v>
      </c>
      <c r="D26" s="22" t="str">
        <f t="shared" si="0"/>
        <v>COMMENT ON COLUMN CCD_LEG_ECOSYSTEMS_V.REG_ECOSYSTEM_NAME IS 'Name of the given Regional Ecosystem';</v>
      </c>
    </row>
    <row r="27" spans="1:4" x14ac:dyDescent="0.25">
      <c r="A27" s="19" t="s">
        <v>186</v>
      </c>
      <c r="B27" s="19" t="s">
        <v>150</v>
      </c>
      <c r="C27" s="19" t="s">
        <v>180</v>
      </c>
      <c r="D27" s="22" t="str">
        <f t="shared" si="0"/>
        <v>COMMENT ON COLUMN CCD_LEG_ECOSYSTEMS_V.REG_ECOSYSTEM_DESC IS 'Description for the given Regional Ecosystem';</v>
      </c>
    </row>
    <row r="28" spans="1:4" x14ac:dyDescent="0.25">
      <c r="A28" s="19" t="s">
        <v>186</v>
      </c>
      <c r="B28" s="19" t="s">
        <v>151</v>
      </c>
      <c r="C28" s="19" t="s">
        <v>182</v>
      </c>
      <c r="D28" s="22" t="str">
        <f t="shared" si="0"/>
        <v>COMMENT ON COLUMN CCD_LEG_ECOSYSTEMS_V.FINSS_ID IS 'The ID value from the FINSS system';</v>
      </c>
    </row>
    <row r="29" spans="1:4" x14ac:dyDescent="0.25">
      <c r="A29" s="19" t="s">
        <v>186</v>
      </c>
      <c r="B29" s="19" t="s">
        <v>152</v>
      </c>
      <c r="C29" s="19" t="s">
        <v>181</v>
      </c>
      <c r="D29" s="22" t="str">
        <f t="shared" si="0"/>
        <v>COMMENT ON COLUMN CCD_LEG_ECOSYSTEMS_V.APP_SHOW_OPT_YN IS 'Flag to indicate whether or not to include this record in the data management application option lists by default (Y) or not (N)';</v>
      </c>
    </row>
    <row r="30" spans="1:4" x14ac:dyDescent="0.25">
      <c r="A30" s="19" t="s">
        <v>187</v>
      </c>
      <c r="B30" s="11" t="s">
        <v>130</v>
      </c>
      <c r="C30" s="19" t="s">
        <v>191</v>
      </c>
      <c r="D30" s="22" t="str">
        <f t="shared" si="0"/>
        <v>COMMENT ON COLUMN CCD_LEG_GEAR_V.LEG_GEAR_ID IS 'Primary key for the CCD_LEG_GEAR table';</v>
      </c>
    </row>
    <row r="31" spans="1:4" x14ac:dyDescent="0.25">
      <c r="A31" s="19" t="s">
        <v>187</v>
      </c>
      <c r="B31" s="11" t="s">
        <v>125</v>
      </c>
      <c r="C31" s="19" t="s">
        <v>192</v>
      </c>
      <c r="D31" s="22" t="str">
        <f t="shared" si="0"/>
        <v>COMMENT ON COLUMN CCD_LEG_GEAR_V.CRUISE_LEG_ID IS 'The cruise leg the gear is associated with';</v>
      </c>
    </row>
    <row r="32" spans="1:4" x14ac:dyDescent="0.25">
      <c r="A32" s="19" t="s">
        <v>187</v>
      </c>
      <c r="B32" s="11" t="s">
        <v>95</v>
      </c>
      <c r="C32" s="19" t="s">
        <v>194</v>
      </c>
      <c r="D32" s="22" t="str">
        <f t="shared" si="0"/>
        <v>COMMENT ON COLUMN CCD_LEG_GEAR_V.GEAR_ID IS 'Primary key for the Gear table';</v>
      </c>
    </row>
    <row r="33" spans="1:4" x14ac:dyDescent="0.25">
      <c r="A33" s="19" t="s">
        <v>187</v>
      </c>
      <c r="B33" s="11" t="s">
        <v>131</v>
      </c>
      <c r="C33" s="19" t="s">
        <v>193</v>
      </c>
      <c r="D33" s="22" t="str">
        <f t="shared" si="0"/>
        <v>COMMENT ON COLUMN CCD_LEG_GEAR_V.LEG_GEAR_NOTES IS 'Notes associated with the given Cruise Leg''s gear';</v>
      </c>
    </row>
    <row r="34" spans="1:4" x14ac:dyDescent="0.25">
      <c r="A34" s="19" t="s">
        <v>187</v>
      </c>
      <c r="B34" s="11" t="s">
        <v>153</v>
      </c>
      <c r="C34" s="19" t="s">
        <v>189</v>
      </c>
      <c r="D34" s="22" t="str">
        <f t="shared" si="0"/>
        <v>COMMENT ON COLUMN CCD_LEG_GEAR_V.GEAR_NAME IS 'Name of the given Gear';</v>
      </c>
    </row>
    <row r="35" spans="1:4" x14ac:dyDescent="0.25">
      <c r="A35" s="19" t="s">
        <v>187</v>
      </c>
      <c r="B35" s="11" t="s">
        <v>154</v>
      </c>
      <c r="C35" s="19" t="s">
        <v>190</v>
      </c>
      <c r="D35" s="22" t="str">
        <f t="shared" si="0"/>
        <v>COMMENT ON COLUMN CCD_LEG_GEAR_V.GEAR_DESC IS 'Description for the given Gear';</v>
      </c>
    </row>
    <row r="36" spans="1:4" x14ac:dyDescent="0.25">
      <c r="A36" s="19" t="s">
        <v>187</v>
      </c>
      <c r="B36" s="11" t="s">
        <v>151</v>
      </c>
      <c r="C36" s="19" t="s">
        <v>182</v>
      </c>
      <c r="D36" s="22" t="str">
        <f t="shared" si="0"/>
        <v>COMMENT ON COLUMN CCD_LEG_GEAR_V.FINSS_ID IS 'The ID value from the FINSS system';</v>
      </c>
    </row>
    <row r="37" spans="1:4" x14ac:dyDescent="0.25">
      <c r="A37" s="19" t="s">
        <v>187</v>
      </c>
      <c r="B37" s="11" t="s">
        <v>152</v>
      </c>
      <c r="C37" s="19" t="s">
        <v>181</v>
      </c>
      <c r="D37" s="22" t="str">
        <f t="shared" si="0"/>
        <v>COMMENT ON COLUMN CCD_LEG_GEAR_V.APP_SHOW_OPT_YN IS 'Flag to indicate whether or not to include this record in the data management application option lists by default (Y) or not (N)';</v>
      </c>
    </row>
    <row r="38" spans="1:4" x14ac:dyDescent="0.25">
      <c r="A38" s="19" t="s">
        <v>188</v>
      </c>
      <c r="B38" s="19" t="s">
        <v>132</v>
      </c>
      <c r="C38" s="19" t="s">
        <v>195</v>
      </c>
      <c r="D38" s="22" t="str">
        <f t="shared" si="0"/>
        <v>COMMENT ON COLUMN CCD_LEG_REGIONS_V.LEG_REGION_ID IS 'Primary key for the ccd_leg_regions table';</v>
      </c>
    </row>
    <row r="39" spans="1:4" x14ac:dyDescent="0.25">
      <c r="A39" s="19" t="s">
        <v>188</v>
      </c>
      <c r="B39" s="19" t="s">
        <v>133</v>
      </c>
      <c r="C39" s="19" t="s">
        <v>201</v>
      </c>
      <c r="D39" s="22" t="str">
        <f t="shared" si="0"/>
        <v>COMMENT ON COLUMN CCD_LEG_REGIONS_V.REGION_ID IS 'Primary key for the CCD_REGIONS table';</v>
      </c>
    </row>
    <row r="40" spans="1:4" x14ac:dyDescent="0.25">
      <c r="A40" s="19" t="s">
        <v>188</v>
      </c>
      <c r="B40" s="19" t="s">
        <v>125</v>
      </c>
      <c r="C40" s="19" t="s">
        <v>196</v>
      </c>
      <c r="D40" s="22" t="str">
        <f t="shared" si="0"/>
        <v>COMMENT ON COLUMN CCD_LEG_REGIONS_V.CRUISE_LEG_ID IS 'The cruise leg that the given region was surveyed during';</v>
      </c>
    </row>
    <row r="41" spans="1:4" x14ac:dyDescent="0.25">
      <c r="A41" s="19" t="s">
        <v>188</v>
      </c>
      <c r="B41" s="19" t="s">
        <v>134</v>
      </c>
      <c r="C41" s="19" t="s">
        <v>197</v>
      </c>
      <c r="D41" s="22" t="str">
        <f t="shared" si="0"/>
        <v>COMMENT ON COLUMN CCD_LEG_REGIONS_V.LEG_REGION_NOTES IS 'Notes about the region that was surveyed during the given cruise leg';</v>
      </c>
    </row>
    <row r="42" spans="1:4" s="18" customFormat="1" x14ac:dyDescent="0.25">
      <c r="A42" s="19" t="s">
        <v>188</v>
      </c>
      <c r="B42" s="19" t="s">
        <v>156</v>
      </c>
      <c r="C42" s="19" t="s">
        <v>198</v>
      </c>
      <c r="D42" s="22" t="str">
        <f t="shared" si="0"/>
        <v>COMMENT ON COLUMN CCD_LEG_REGIONS_V.REGION_CODE IS 'The alphabetic code for the given region';</v>
      </c>
    </row>
    <row r="43" spans="1:4" x14ac:dyDescent="0.25">
      <c r="A43" s="19" t="s">
        <v>188</v>
      </c>
      <c r="B43" s="19" t="s">
        <v>157</v>
      </c>
      <c r="C43" s="19" t="s">
        <v>199</v>
      </c>
      <c r="D43" s="22" t="str">
        <f t="shared" si="0"/>
        <v>COMMENT ON COLUMN CCD_LEG_REGIONS_V.REGION_NAME IS 'The name of the given region';</v>
      </c>
    </row>
    <row r="44" spans="1:4" x14ac:dyDescent="0.25">
      <c r="A44" s="19" t="s">
        <v>188</v>
      </c>
      <c r="B44" s="19" t="s">
        <v>158</v>
      </c>
      <c r="C44" s="19" t="s">
        <v>200</v>
      </c>
      <c r="D44" s="22" t="str">
        <f t="shared" si="0"/>
        <v>COMMENT ON COLUMN CCD_LEG_REGIONS_V.REGION_DESC IS 'The description of the given region';</v>
      </c>
    </row>
    <row r="45" spans="1:4" x14ac:dyDescent="0.25">
      <c r="A45" s="19" t="s">
        <v>303</v>
      </c>
      <c r="B45" s="19" t="s">
        <v>124</v>
      </c>
      <c r="C45" s="19" t="s">
        <v>161</v>
      </c>
      <c r="D45" s="22" t="str">
        <f t="shared" si="0"/>
        <v>COMMENT ON COLUMN mouss_ops_meta_v.LEG_DATA_SET_ID IS 'Primary key for the CCD_LEG_DATA_SETS table';</v>
      </c>
    </row>
    <row r="46" spans="1:4" x14ac:dyDescent="0.25">
      <c r="A46" s="19" t="s">
        <v>303</v>
      </c>
      <c r="B46" s="19" t="s">
        <v>126</v>
      </c>
      <c r="C46" s="19" t="s">
        <v>164</v>
      </c>
      <c r="D46" s="22" t="str">
        <f t="shared" si="0"/>
        <v>COMMENT ON COLUMN mouss_ops_meta_v.DATA_SET_ID IS 'Primary key for the CCD_DATA_SETS table';</v>
      </c>
    </row>
    <row r="47" spans="1:4" x14ac:dyDescent="0.25">
      <c r="A47" s="19" t="s">
        <v>303</v>
      </c>
      <c r="B47" s="19" t="s">
        <v>127</v>
      </c>
      <c r="C47" s="19" t="s">
        <v>163</v>
      </c>
      <c r="D47" s="22" t="str">
        <f t="shared" si="0"/>
        <v>COMMENT ON COLUMN mouss_ops_meta_v.LEG_DATA_SET_NOTES IS 'Notes associated with the given Cruise Leg''s Data Set';</v>
      </c>
    </row>
    <row r="48" spans="1:4" x14ac:dyDescent="0.25">
      <c r="A48" s="19" t="s">
        <v>303</v>
      </c>
      <c r="B48" s="19" t="s">
        <v>135</v>
      </c>
      <c r="C48" s="19" t="s">
        <v>167</v>
      </c>
      <c r="D48" s="22" t="str">
        <f t="shared" si="0"/>
        <v>COMMENT ON COLUMN mouss_ops_meta_v.DATA_SET_NAME IS 'The Name of the data set';</v>
      </c>
    </row>
    <row r="49" spans="1:4" x14ac:dyDescent="0.25">
      <c r="A49" s="19" t="s">
        <v>303</v>
      </c>
      <c r="B49" s="19" t="s">
        <v>136</v>
      </c>
      <c r="C49" s="19" t="s">
        <v>165</v>
      </c>
      <c r="D49" s="22" t="str">
        <f t="shared" si="0"/>
        <v>COMMENT ON COLUMN mouss_ops_meta_v.DATA_SET_DESC IS 'Description for the data set';</v>
      </c>
    </row>
    <row r="50" spans="1:4" x14ac:dyDescent="0.25">
      <c r="A50" s="19" t="s">
        <v>303</v>
      </c>
      <c r="B50" s="19" t="s">
        <v>137</v>
      </c>
      <c r="C50" s="19" t="s">
        <v>166</v>
      </c>
      <c r="D50" s="22" t="str">
        <f t="shared" si="0"/>
        <v>COMMENT ON COLUMN mouss_ops_meta_v.DATA_SET_INPORT_CAT_ID IS 'InPort Catalog ID for the data set';</v>
      </c>
    </row>
    <row r="51" spans="1:4" x14ac:dyDescent="0.25">
      <c r="A51" s="19" t="s">
        <v>303</v>
      </c>
      <c r="B51" s="19" t="s">
        <v>138</v>
      </c>
      <c r="C51" s="19" t="s">
        <v>176</v>
      </c>
      <c r="D51" s="22" t="str">
        <f t="shared" si="0"/>
        <v>COMMENT ON COLUMN mouss_ops_meta_v.DATA_SET_INPORT_URL IS 'InPort metadata URL for the data set';</v>
      </c>
    </row>
    <row r="52" spans="1:4" x14ac:dyDescent="0.25">
      <c r="A52" s="19" t="s">
        <v>303</v>
      </c>
      <c r="B52" s="19" t="s">
        <v>139</v>
      </c>
      <c r="C52" s="19" t="s">
        <v>177</v>
      </c>
      <c r="D52" s="22" t="str">
        <f t="shared" si="0"/>
        <v>COMMENT ON COLUMN mouss_ops_meta_v.DATA_SET_TYPE_ID IS 'Primary key for the CCD_DATA_SET_TYPES table';</v>
      </c>
    </row>
    <row r="53" spans="1:4" x14ac:dyDescent="0.25">
      <c r="A53" s="19" t="s">
        <v>303</v>
      </c>
      <c r="B53" s="19" t="s">
        <v>140</v>
      </c>
      <c r="C53" s="19" t="s">
        <v>168</v>
      </c>
      <c r="D53" s="22" t="str">
        <f t="shared" si="0"/>
        <v>COMMENT ON COLUMN mouss_ops_meta_v.DATA_SET_TYPE_NAME IS 'Name for the data set type';</v>
      </c>
    </row>
    <row r="54" spans="1:4" x14ac:dyDescent="0.25">
      <c r="A54" s="19" t="s">
        <v>303</v>
      </c>
      <c r="B54" s="19" t="s">
        <v>141</v>
      </c>
      <c r="C54" s="19" t="s">
        <v>169</v>
      </c>
      <c r="D54" s="22" t="str">
        <f t="shared" si="0"/>
        <v>COMMENT ON COLUMN mouss_ops_meta_v.DATA_SET_TYPE_DESC IS 'Description for the data set type';</v>
      </c>
    </row>
    <row r="55" spans="1:4" x14ac:dyDescent="0.25">
      <c r="A55" s="19" t="s">
        <v>303</v>
      </c>
      <c r="B55" s="19" t="s">
        <v>142</v>
      </c>
      <c r="C55" s="19" t="s">
        <v>170</v>
      </c>
      <c r="D55" s="22" t="str">
        <f t="shared" si="0"/>
        <v>COMMENT ON COLUMN mouss_ops_meta_v.DATA_SET_TYPE_DOC_URL IS 'Documentation URL for the data type, this can be an InPort URL for the parent Project record of the individual data sets or a documentation package that provides information about this data set type';</v>
      </c>
    </row>
    <row r="56" spans="1:4" x14ac:dyDescent="0.25">
      <c r="A56" s="19" t="s">
        <v>303</v>
      </c>
      <c r="B56" s="19" t="s">
        <v>143</v>
      </c>
      <c r="C56" s="19" t="s">
        <v>175</v>
      </c>
      <c r="D56" s="22" t="str">
        <f t="shared" si="0"/>
        <v>COMMENT ON COLUMN mouss_ops_meta_v.DATA_SET_STATUS_ID IS 'Primary key for the CCD_DATA_SET_STATUS table';</v>
      </c>
    </row>
    <row r="57" spans="1:4" x14ac:dyDescent="0.25">
      <c r="A57" s="19" t="s">
        <v>303</v>
      </c>
      <c r="B57" s="19" t="s">
        <v>144</v>
      </c>
      <c r="C57" s="19" t="s">
        <v>171</v>
      </c>
      <c r="D57" s="22" t="str">
        <f t="shared" si="0"/>
        <v>COMMENT ON COLUMN mouss_ops_meta_v.STATUS_CODE IS 'The alpha-numeric code for the data status';</v>
      </c>
    </row>
    <row r="58" spans="1:4" x14ac:dyDescent="0.25">
      <c r="A58" s="19" t="s">
        <v>303</v>
      </c>
      <c r="B58" s="19" t="s">
        <v>145</v>
      </c>
      <c r="C58" s="19" t="s">
        <v>172</v>
      </c>
      <c r="D58" s="22" t="str">
        <f t="shared" si="0"/>
        <v>COMMENT ON COLUMN mouss_ops_meta_v.STATUS_NAME IS 'The name of the data status';</v>
      </c>
    </row>
    <row r="59" spans="1:4" x14ac:dyDescent="0.25">
      <c r="A59" s="19" t="s">
        <v>303</v>
      </c>
      <c r="B59" s="19" t="s">
        <v>146</v>
      </c>
      <c r="C59" s="19" t="s">
        <v>173</v>
      </c>
      <c r="D59" s="22" t="str">
        <f t="shared" si="0"/>
        <v>COMMENT ON COLUMN mouss_ops_meta_v.STATUS_DESC IS 'The description for the data status';</v>
      </c>
    </row>
    <row r="60" spans="1:4" x14ac:dyDescent="0.25">
      <c r="A60" s="19" t="s">
        <v>303</v>
      </c>
      <c r="B60" s="19" t="s">
        <v>147</v>
      </c>
      <c r="C60" s="19" t="s">
        <v>174</v>
      </c>
      <c r="D60" s="22" t="str">
        <f t="shared" si="0"/>
        <v>COMMENT ON COLUMN mouss_ops_meta_v.STATUS_COLOR IS 'The hex value for the color that the data set status has in the application interface';</v>
      </c>
    </row>
    <row r="61" spans="1:4" x14ac:dyDescent="0.25">
      <c r="A61" s="19" t="s">
        <v>303</v>
      </c>
      <c r="B61" s="19" t="s">
        <v>203</v>
      </c>
      <c r="C61" s="19" t="s">
        <v>252</v>
      </c>
      <c r="D61" s="22" t="str">
        <f t="shared" si="0"/>
        <v>COMMENT ON COLUMN mouss_ops_meta_v.CRUISE_ID IS 'Primary key for the CCD_CRUISES table';</v>
      </c>
    </row>
    <row r="62" spans="1:4" x14ac:dyDescent="0.25">
      <c r="A62" s="19" t="s">
        <v>303</v>
      </c>
      <c r="B62" s="19" t="s">
        <v>204</v>
      </c>
      <c r="C62" s="19" t="s">
        <v>253</v>
      </c>
      <c r="D62" s="22" t="str">
        <f t="shared" si="0"/>
        <v>COMMENT ON COLUMN mouss_ops_meta_v.CRUISE_NAME IS 'The name of the given cruise designated by NOAA (e.g. SE-15-01)';</v>
      </c>
    </row>
    <row r="63" spans="1:4" x14ac:dyDescent="0.25">
      <c r="A63" s="19" t="s">
        <v>303</v>
      </c>
      <c r="B63" s="19" t="s">
        <v>205</v>
      </c>
      <c r="C63" s="19" t="s">
        <v>254</v>
      </c>
      <c r="D63" s="22" t="str">
        <f t="shared" si="0"/>
        <v>COMMENT ON COLUMN mouss_ops_meta_v.CRUISE_NOTES IS 'Any notes for the given research cruise';</v>
      </c>
    </row>
    <row r="64" spans="1:4" x14ac:dyDescent="0.25">
      <c r="A64" s="19" t="s">
        <v>303</v>
      </c>
      <c r="B64" s="19" t="s">
        <v>106</v>
      </c>
      <c r="C64" s="19" t="s">
        <v>255</v>
      </c>
      <c r="D64" s="22" t="str">
        <f t="shared" si="0"/>
        <v>COMMENT ON COLUMN mouss_ops_meta_v.SCI_CENTER_ID IS 'Primary key for the Science Center table';</v>
      </c>
    </row>
    <row r="65" spans="1:4" x14ac:dyDescent="0.25">
      <c r="A65" s="19" t="s">
        <v>303</v>
      </c>
      <c r="B65" s="19" t="s">
        <v>206</v>
      </c>
      <c r="C65" s="19" t="s">
        <v>256</v>
      </c>
      <c r="D65" s="22" t="str">
        <f t="shared" ref="D65:D84" si="1">CONCATENATE("COMMENT ON COLUMN ",A65, ".", B65, " IS '", SUBSTITUTE(C65, "'", "''"), "';")</f>
        <v>COMMENT ON COLUMN mouss_ops_meta_v.SCI_CENTER_NAME IS 'Name of the given Science Center';</v>
      </c>
    </row>
    <row r="66" spans="1:4" x14ac:dyDescent="0.25">
      <c r="A66" s="19" t="s">
        <v>303</v>
      </c>
      <c r="B66" s="19" t="s">
        <v>207</v>
      </c>
      <c r="C66" s="19" t="s">
        <v>257</v>
      </c>
      <c r="D66" s="22" t="str">
        <f t="shared" si="1"/>
        <v>COMMENT ON COLUMN mouss_ops_meta_v.SCI_CENTER_DESC IS 'Description for the given Science Center';</v>
      </c>
    </row>
    <row r="67" spans="1:4" x14ac:dyDescent="0.25">
      <c r="A67" s="19" t="s">
        <v>303</v>
      </c>
      <c r="B67" s="19" t="s">
        <v>208</v>
      </c>
      <c r="C67" s="19" t="s">
        <v>258</v>
      </c>
      <c r="D67" s="22" t="str">
        <f t="shared" si="1"/>
        <v>COMMENT ON COLUMN mouss_ops_meta_v.STD_SVY_NAME_ID IS 'Primary key for the Standard Survey Name table';</v>
      </c>
    </row>
    <row r="68" spans="1:4" x14ac:dyDescent="0.25">
      <c r="A68" s="19" t="s">
        <v>303</v>
      </c>
      <c r="B68" s="19" t="s">
        <v>209</v>
      </c>
      <c r="C68" s="19" t="s">
        <v>259</v>
      </c>
      <c r="D68" s="22" t="str">
        <f t="shared" si="1"/>
        <v>COMMENT ON COLUMN mouss_ops_meta_v.STD_SVY_NAME IS 'Name of the given Standard Survey Name';</v>
      </c>
    </row>
    <row r="69" spans="1:4" x14ac:dyDescent="0.25">
      <c r="A69" s="19" t="s">
        <v>303</v>
      </c>
      <c r="B69" s="19" t="s">
        <v>210</v>
      </c>
      <c r="C69" s="19" t="s">
        <v>260</v>
      </c>
      <c r="D69" s="22" t="str">
        <f t="shared" si="1"/>
        <v>COMMENT ON COLUMN mouss_ops_meta_v.STD_SVY_DESC IS 'Description for the given Standard Survey Name';</v>
      </c>
    </row>
    <row r="70" spans="1:4" x14ac:dyDescent="0.25">
      <c r="A70" s="19" t="s">
        <v>303</v>
      </c>
      <c r="B70" s="19" t="s">
        <v>211</v>
      </c>
      <c r="C70" s="19" t="s">
        <v>261</v>
      </c>
      <c r="D70" s="22" t="str">
        <f t="shared" si="1"/>
        <v>COMMENT ON COLUMN mouss_ops_meta_v.SVY_FREQ_ID IS 'Primary key for the Survey Frequency table';</v>
      </c>
    </row>
    <row r="71" spans="1:4" x14ac:dyDescent="0.25">
      <c r="A71" s="19" t="s">
        <v>303</v>
      </c>
      <c r="B71" s="19" t="s">
        <v>212</v>
      </c>
      <c r="C71" s="19" t="s">
        <v>262</v>
      </c>
      <c r="D71" s="22" t="str">
        <f t="shared" si="1"/>
        <v>COMMENT ON COLUMN mouss_ops_meta_v.SVY_FREQ_NAME IS 'Name of the given Survey Frequency';</v>
      </c>
    </row>
    <row r="72" spans="1:4" x14ac:dyDescent="0.25">
      <c r="A72" s="19" t="s">
        <v>303</v>
      </c>
      <c r="B72" s="19" t="s">
        <v>213</v>
      </c>
      <c r="C72" s="19" t="s">
        <v>263</v>
      </c>
      <c r="D72" s="22" t="str">
        <f t="shared" si="1"/>
        <v>COMMENT ON COLUMN mouss_ops_meta_v.SVY_FREQ_DESC IS 'Description for the given Survey Frequency';</v>
      </c>
    </row>
    <row r="73" spans="1:4" x14ac:dyDescent="0.25">
      <c r="A73" s="19" t="s">
        <v>303</v>
      </c>
      <c r="B73" s="19" t="s">
        <v>214</v>
      </c>
      <c r="C73" s="19" t="s">
        <v>264</v>
      </c>
      <c r="D73" s="22" t="str">
        <f t="shared" si="1"/>
        <v>COMMENT ON COLUMN mouss_ops_meta_v.STD_SVY_NAME_OTH IS 'Field defines a Standard Survey Name that is not included in the Standard Survey Name table';</v>
      </c>
    </row>
    <row r="74" spans="1:4" x14ac:dyDescent="0.25">
      <c r="A74" s="19" t="s">
        <v>303</v>
      </c>
      <c r="B74" s="19" t="s">
        <v>215</v>
      </c>
      <c r="C74" s="19" t="s">
        <v>265</v>
      </c>
      <c r="D74" s="22" t="str">
        <f t="shared" si="1"/>
        <v>COMMENT ON COLUMN mouss_ops_meta_v.STD_SVY_NAME_VAL IS 'This field contains the Standard Survey Name defined for the given cruise.  If the STD_SVY_NAME_ID field is defined then the associated CCD_STD_SVY_NAMES.STD_SVY_NAME is used because the foreign key is given precedence, otherwise the STD_SVY_NAME_OTH field value is used';</v>
      </c>
    </row>
    <row r="75" spans="1:4" x14ac:dyDescent="0.25">
      <c r="A75" s="19" t="s">
        <v>303</v>
      </c>
      <c r="B75" s="19" t="s">
        <v>216</v>
      </c>
      <c r="C75" s="19" t="s">
        <v>266</v>
      </c>
      <c r="D75" s="22" t="str">
        <f t="shared" si="1"/>
        <v>COMMENT ON COLUMN mouss_ops_meta_v.SVY_TYPE_ID IS 'Primary key for the Survey Type table';</v>
      </c>
    </row>
    <row r="76" spans="1:4" x14ac:dyDescent="0.25">
      <c r="A76" s="19" t="s">
        <v>303</v>
      </c>
      <c r="B76" s="19" t="s">
        <v>217</v>
      </c>
      <c r="C76" s="19" t="s">
        <v>267</v>
      </c>
      <c r="D76" s="22" t="str">
        <f t="shared" si="1"/>
        <v>COMMENT ON COLUMN mouss_ops_meta_v.SVY_TYPE_NAME IS 'Name of the given Survey Type';</v>
      </c>
    </row>
    <row r="77" spans="1:4" x14ac:dyDescent="0.25">
      <c r="A77" s="19" t="s">
        <v>303</v>
      </c>
      <c r="B77" s="19" t="s">
        <v>218</v>
      </c>
      <c r="C77" s="19" t="s">
        <v>268</v>
      </c>
      <c r="D77" s="22" t="str">
        <f t="shared" si="1"/>
        <v>COMMENT ON COLUMN mouss_ops_meta_v.SVY_TYPE_DESC IS 'Description for the given Survey Type';</v>
      </c>
    </row>
    <row r="78" spans="1:4" x14ac:dyDescent="0.25">
      <c r="A78" s="19" t="s">
        <v>303</v>
      </c>
      <c r="B78" s="19" t="s">
        <v>219</v>
      </c>
      <c r="C78" s="19" t="s">
        <v>269</v>
      </c>
      <c r="D78" s="22" t="str">
        <f t="shared" si="1"/>
        <v>COMMENT ON COLUMN mouss_ops_meta_v.CRUISE_URL IS 'The Cruise URL (Referred to as "Survey URL" in FINSS System) for the given Cruise';</v>
      </c>
    </row>
    <row r="79" spans="1:4" x14ac:dyDescent="0.25">
      <c r="A79" s="19" t="s">
        <v>303</v>
      </c>
      <c r="B79" s="19" t="s">
        <v>220</v>
      </c>
      <c r="C79" s="19" t="s">
        <v>270</v>
      </c>
      <c r="D79" s="22" t="str">
        <f t="shared" si="1"/>
        <v>COMMENT ON COLUMN mouss_ops_meta_v.CRUISE_CONT_EMAIL IS 'The Cruise Contact Email (Referred to as "Survey Contact Email" in FINSS System) for the given Cruise';</v>
      </c>
    </row>
    <row r="80" spans="1:4" s="12" customFormat="1" x14ac:dyDescent="0.25">
      <c r="A80" s="19" t="s">
        <v>303</v>
      </c>
      <c r="B80" s="19" t="s">
        <v>221</v>
      </c>
      <c r="C80" s="19" t="s">
        <v>271</v>
      </c>
      <c r="D80" s="22" t="str">
        <f t="shared" si="1"/>
        <v>COMMENT ON COLUMN mouss_ops_meta_v.NUM_LEGS IS 'The number of cruise legs associated with the given cruise';</v>
      </c>
    </row>
    <row r="81" spans="1:4" s="15" customFormat="1" x14ac:dyDescent="0.25">
      <c r="A81" s="19" t="s">
        <v>303</v>
      </c>
      <c r="B81" s="19" t="s">
        <v>222</v>
      </c>
      <c r="C81" s="19" t="s">
        <v>272</v>
      </c>
      <c r="D81" s="22" t="str">
        <f t="shared" si="1"/>
        <v>COMMENT ON COLUMN mouss_ops_meta_v.CRUISE_START_DATE IS 'The start date in the corresponding time zone for the given cruise (based on the earliest associated cruise leg''s start date)';</v>
      </c>
    </row>
    <row r="82" spans="1:4" s="18" customFormat="1" x14ac:dyDescent="0.25">
      <c r="A82" s="19" t="s">
        <v>303</v>
      </c>
      <c r="B82" s="19" t="s">
        <v>223</v>
      </c>
      <c r="C82" s="19" t="s">
        <v>273</v>
      </c>
      <c r="D82" s="22" t="str">
        <f t="shared" si="1"/>
        <v>COMMENT ON COLUMN mouss_ops_meta_v.FORMAT_CRUISE_START_DATE IS 'The formatted start date in the corresponding time zone for the given cruise (based on the earliest associated cruise leg''s start date) in MM/DD/YYYY HH24:MI:SS format';</v>
      </c>
    </row>
    <row r="83" spans="1:4" x14ac:dyDescent="0.25">
      <c r="A83" s="19" t="s">
        <v>303</v>
      </c>
      <c r="B83" s="19" t="s">
        <v>224</v>
      </c>
      <c r="C83" s="19" t="s">
        <v>274</v>
      </c>
      <c r="D83" s="22" t="str">
        <f t="shared" si="1"/>
        <v>COMMENT ON COLUMN mouss_ops_meta_v.CRUISE_END_DATE IS 'The end date in the corresponding time zone for the given cruise (based on the latest associated cruise leg''s end date)';</v>
      </c>
    </row>
    <row r="84" spans="1:4" x14ac:dyDescent="0.25">
      <c r="A84" s="19" t="s">
        <v>303</v>
      </c>
      <c r="B84" s="19" t="s">
        <v>225</v>
      </c>
      <c r="C84" s="19" t="s">
        <v>275</v>
      </c>
      <c r="D84" s="22" t="str">
        <f t="shared" si="1"/>
        <v>COMMENT ON COLUMN mouss_ops_meta_v.FORMAT_CRUISE_END_DATE IS 'The formatted end date in the corresponding time zone for the given cruise (based on the latest associated cruise leg''s end date) in MM/DD/YYYY HH24:MI:SS format';</v>
      </c>
    </row>
    <row r="85" spans="1:4" x14ac:dyDescent="0.25">
      <c r="A85" s="19" t="s">
        <v>303</v>
      </c>
      <c r="B85" s="19" t="s">
        <v>226</v>
      </c>
      <c r="C85" s="19" t="s">
        <v>276</v>
      </c>
      <c r="D85" s="22" t="str">
        <f>CONCATENATE("COMMENT ON COLUMN ",A85, ".", B85, " IS '", SUBSTITUTE(C85, "'", "''"), "';")</f>
        <v>COMMENT ON COLUMN mouss_ops_meta_v.CRUISE_DAS IS 'The total number of days at sea for each of the legs associated with the given cruise';</v>
      </c>
    </row>
    <row r="86" spans="1:4" x14ac:dyDescent="0.25">
      <c r="A86" s="19" t="s">
        <v>303</v>
      </c>
      <c r="B86" s="19" t="s">
        <v>227</v>
      </c>
      <c r="C86" s="19" t="s">
        <v>277</v>
      </c>
      <c r="D86" s="22" t="str">
        <f t="shared" ref="D86:D112" si="2">CONCATENATE("COMMENT ON COLUMN ",A86, ".", B86, " IS '", SUBSTITUTE(C86, "'", "''"), "';")</f>
        <v>COMMENT ON COLUMN mouss_ops_meta_v.CRUISE_YEAR IS 'The calendar year for the given cruise (based on the earliest associated cruise leg''s start date)';</v>
      </c>
    </row>
    <row r="87" spans="1:4" x14ac:dyDescent="0.25">
      <c r="A87" s="19" t="s">
        <v>303</v>
      </c>
      <c r="B87" s="19" t="s">
        <v>228</v>
      </c>
      <c r="C87" s="19" t="s">
        <v>277</v>
      </c>
      <c r="D87" s="22" t="str">
        <f t="shared" si="2"/>
        <v>COMMENT ON COLUMN mouss_ops_meta_v.CRUISE_FISC_YEAR IS 'The calendar year for the given cruise (based on the earliest associated cruise leg''s start date)';</v>
      </c>
    </row>
    <row r="88" spans="1:4" x14ac:dyDescent="0.25">
      <c r="A88" s="19" t="s">
        <v>303</v>
      </c>
      <c r="B88" s="19" t="s">
        <v>229</v>
      </c>
      <c r="C88" s="19" t="s">
        <v>278</v>
      </c>
      <c r="D88" s="22" t="str">
        <f t="shared" si="2"/>
        <v>COMMENT ON COLUMN mouss_ops_meta_v.LEG_NAME_CD_LIST IS 'Comma-delimited list of leg names associated with the given cruise';</v>
      </c>
    </row>
    <row r="89" spans="1:4" x14ac:dyDescent="0.25">
      <c r="A89" s="19" t="s">
        <v>303</v>
      </c>
      <c r="B89" s="19" t="s">
        <v>230</v>
      </c>
      <c r="C89" s="19" t="s">
        <v>279</v>
      </c>
      <c r="D89" s="22" t="str">
        <f t="shared" si="2"/>
        <v>COMMENT ON COLUMN mouss_ops_meta_v.LEG_NAME_SCD_LIST IS 'Semicolon-delimited list of leg names associated with the given cruise';</v>
      </c>
    </row>
    <row r="90" spans="1:4" x14ac:dyDescent="0.25">
      <c r="A90" s="19" t="s">
        <v>303</v>
      </c>
      <c r="B90" s="19" t="s">
        <v>231</v>
      </c>
      <c r="C90" s="19" t="s">
        <v>280</v>
      </c>
      <c r="D90" s="22" t="str">
        <f t="shared" si="2"/>
        <v>COMMENT ON COLUMN mouss_ops_meta_v.LEG_NAME_RC_LIST IS 'Return carriage/new line delimited list of leg names associated with the given cruise';</v>
      </c>
    </row>
    <row r="91" spans="1:4" x14ac:dyDescent="0.25">
      <c r="A91" s="19" t="s">
        <v>303</v>
      </c>
      <c r="B91" s="19" t="s">
        <v>232</v>
      </c>
      <c r="C91" s="19" t="s">
        <v>281</v>
      </c>
      <c r="D91" s="22" t="str">
        <f t="shared" si="2"/>
        <v>COMMENT ON COLUMN mouss_ops_meta_v.LEG_NAME_BR_LIST IS '&lt;BR&gt; tag (intended for web pages) delimited list of leg names associated with the given cruise';</v>
      </c>
    </row>
    <row r="92" spans="1:4" x14ac:dyDescent="0.25">
      <c r="A92" s="19" t="s">
        <v>303</v>
      </c>
      <c r="B92" s="19" t="s">
        <v>233</v>
      </c>
      <c r="C92" s="19" t="s">
        <v>282</v>
      </c>
      <c r="D92" s="22" t="str">
        <f t="shared" si="2"/>
        <v>COMMENT ON COLUMN mouss_ops_meta_v.LEG_NAME_DATES_CD_LIST IS 'Comma-delimited list of leg names, the associated leg dates and vessel name associated with the given cruise';</v>
      </c>
    </row>
    <row r="93" spans="1:4" x14ac:dyDescent="0.25">
      <c r="A93" s="19" t="s">
        <v>303</v>
      </c>
      <c r="B93" s="19" t="s">
        <v>234</v>
      </c>
      <c r="C93" s="19" t="s">
        <v>283</v>
      </c>
      <c r="D93" s="22" t="str">
        <f t="shared" si="2"/>
        <v>COMMENT ON COLUMN mouss_ops_meta_v.LEG_NAME_DATES_SCD_LIST IS 'Semicolon-delimited list of leg names, the associated leg dates and vessel name associated with the given cruise';</v>
      </c>
    </row>
    <row r="94" spans="1:4" x14ac:dyDescent="0.25">
      <c r="A94" s="19" t="s">
        <v>303</v>
      </c>
      <c r="B94" s="19" t="s">
        <v>235</v>
      </c>
      <c r="C94" s="19" t="s">
        <v>284</v>
      </c>
      <c r="D94" s="22" t="str">
        <f t="shared" si="2"/>
        <v>COMMENT ON COLUMN mouss_ops_meta_v.LEG_NAME_DATES_RC_LIST IS 'Return carriage/new line delimited list of leg names, the associated leg dates and vessel name associated with the given cruise';</v>
      </c>
    </row>
    <row r="95" spans="1:4" x14ac:dyDescent="0.25">
      <c r="A95" s="19" t="s">
        <v>303</v>
      </c>
      <c r="B95" s="19" t="s">
        <v>236</v>
      </c>
      <c r="C95" s="19" t="s">
        <v>285</v>
      </c>
      <c r="D95" s="22" t="str">
        <f t="shared" si="2"/>
        <v>COMMENT ON COLUMN mouss_ops_meta_v.LEG_NAME_DATES_BR_LIST IS '&lt;BR&gt; tag (intended for web pages) delimited list of leg names, the associated leg dates and vessel name associated with the given cruise';</v>
      </c>
    </row>
    <row r="96" spans="1:4" x14ac:dyDescent="0.25">
      <c r="A96" s="19" t="s">
        <v>303</v>
      </c>
      <c r="B96" s="19" t="s">
        <v>125</v>
      </c>
      <c r="C96" s="19" t="s">
        <v>286</v>
      </c>
      <c r="D96" s="22" t="str">
        <f t="shared" si="2"/>
        <v>COMMENT ON COLUMN mouss_ops_meta_v.CRUISE_LEG_ID IS 'Primary key for the CCD_CRUISE_LEGS table';</v>
      </c>
    </row>
    <row r="97" spans="1:4" s="15" customFormat="1" x14ac:dyDescent="0.25">
      <c r="A97" s="19" t="s">
        <v>303</v>
      </c>
      <c r="B97" s="19" t="s">
        <v>237</v>
      </c>
      <c r="C97" s="19" t="s">
        <v>287</v>
      </c>
      <c r="D97" s="22" t="str">
        <f t="shared" si="2"/>
        <v>COMMENT ON COLUMN mouss_ops_meta_v.LEG_NAME IS 'The name of the given cruise leg';</v>
      </c>
    </row>
    <row r="98" spans="1:4" x14ac:dyDescent="0.25">
      <c r="A98" s="19" t="s">
        <v>303</v>
      </c>
      <c r="B98" s="19" t="s">
        <v>238</v>
      </c>
      <c r="C98" s="19" t="s">
        <v>288</v>
      </c>
      <c r="D98" s="22" t="str">
        <f t="shared" si="2"/>
        <v>COMMENT ON COLUMN mouss_ops_meta_v.LEG_START_DATE IS 'The start date in the corresponding time zone for the given research cruise leg';</v>
      </c>
    </row>
    <row r="99" spans="1:4" x14ac:dyDescent="0.25">
      <c r="A99" s="19" t="s">
        <v>303</v>
      </c>
      <c r="B99" s="19" t="s">
        <v>239</v>
      </c>
      <c r="C99" s="19" t="s">
        <v>289</v>
      </c>
      <c r="D99" s="22" t="str">
        <f t="shared" si="2"/>
        <v>COMMENT ON COLUMN mouss_ops_meta_v.FORMAT_LEG_START_DATE IS 'The start date in the corresponding time zone for the given research cruise leg in MM/DD/YYYY format';</v>
      </c>
    </row>
    <row r="100" spans="1:4" x14ac:dyDescent="0.25">
      <c r="A100" s="19" t="s">
        <v>303</v>
      </c>
      <c r="B100" s="19" t="s">
        <v>240</v>
      </c>
      <c r="C100" s="19" t="s">
        <v>290</v>
      </c>
      <c r="D100" s="22" t="str">
        <f t="shared" si="2"/>
        <v>COMMENT ON COLUMN mouss_ops_meta_v.LEG_END_DATE IS 'The end date in the corresponding time zone for the given research cruise leg';</v>
      </c>
    </row>
    <row r="101" spans="1:4" x14ac:dyDescent="0.25">
      <c r="A101" s="19" t="s">
        <v>303</v>
      </c>
      <c r="B101" s="19" t="s">
        <v>241</v>
      </c>
      <c r="C101" s="19" t="s">
        <v>291</v>
      </c>
      <c r="D101" s="22" t="str">
        <f t="shared" si="2"/>
        <v>COMMENT ON COLUMN mouss_ops_meta_v.FORMAT_LEG_END_DATE IS 'The end date in the corresponding time zone for the given research cruise leg in MM/DD/YYYY format';</v>
      </c>
    </row>
    <row r="102" spans="1:4" x14ac:dyDescent="0.25">
      <c r="A102" s="19" t="s">
        <v>303</v>
      </c>
      <c r="B102" s="19" t="s">
        <v>242</v>
      </c>
      <c r="C102" s="19" t="s">
        <v>292</v>
      </c>
      <c r="D102" s="22" t="str">
        <f t="shared" si="2"/>
        <v>COMMENT ON COLUMN mouss_ops_meta_v.LEG_YEAR IS 'The calendar year for the start date of the given research cruise leg';</v>
      </c>
    </row>
    <row r="103" spans="1:4" x14ac:dyDescent="0.25">
      <c r="A103" s="19" t="s">
        <v>303</v>
      </c>
      <c r="B103" s="19" t="s">
        <v>243</v>
      </c>
      <c r="C103" s="19" t="s">
        <v>293</v>
      </c>
      <c r="D103" s="22" t="str">
        <f t="shared" si="2"/>
        <v>COMMENT ON COLUMN mouss_ops_meta_v.LEG_DAS IS 'The number of days at sea for the given research cruise leg';</v>
      </c>
    </row>
    <row r="104" spans="1:4" x14ac:dyDescent="0.25">
      <c r="A104" s="19" t="s">
        <v>303</v>
      </c>
      <c r="B104" s="19" t="s">
        <v>244</v>
      </c>
      <c r="C104" s="19" t="s">
        <v>294</v>
      </c>
      <c r="D104" s="22" t="str">
        <f t="shared" si="2"/>
        <v>COMMENT ON COLUMN mouss_ops_meta_v.LEG_FISC_YEAR IS 'The NOAA fiscal year for the start date of the given research cruise leg';</v>
      </c>
    </row>
    <row r="105" spans="1:4" x14ac:dyDescent="0.25">
      <c r="A105" s="19" t="s">
        <v>303</v>
      </c>
      <c r="B105" s="19" t="s">
        <v>245</v>
      </c>
      <c r="C105" s="19" t="s">
        <v>295</v>
      </c>
      <c r="D105" s="22" t="str">
        <f t="shared" si="2"/>
        <v>COMMENT ON COLUMN mouss_ops_meta_v.LEG_DESC IS 'The description for the given research cruise leg';</v>
      </c>
    </row>
    <row r="106" spans="1:4" x14ac:dyDescent="0.25">
      <c r="A106" s="19" t="s">
        <v>303</v>
      </c>
      <c r="B106" s="19" t="s">
        <v>246</v>
      </c>
      <c r="C106" s="19" t="s">
        <v>296</v>
      </c>
      <c r="D106" s="22" t="str">
        <f t="shared" si="2"/>
        <v>COMMENT ON COLUMN mouss_ops_meta_v.TZ_NAME IS 'The numeric offset for UTC or Time Zone Name (V$TIMEZONE_NAMES.TZNAME) for the local timezone where the cruise leg occurred (e.g. US/Hawaii, US/Samoa, Etc/GMT+9)';</v>
      </c>
    </row>
    <row r="107" spans="1:4" x14ac:dyDescent="0.25">
      <c r="A107" s="19" t="s">
        <v>303</v>
      </c>
      <c r="B107" s="19" t="s">
        <v>247</v>
      </c>
      <c r="C107" s="19" t="s">
        <v>297</v>
      </c>
      <c r="D107" s="22" t="str">
        <f t="shared" si="2"/>
        <v>COMMENT ON COLUMN mouss_ops_meta_v.VESSEL_ID IS 'Foreign key reference to the CCD_VESSELS table for the cruise leg''s vessel';</v>
      </c>
    </row>
    <row r="108" spans="1:4" x14ac:dyDescent="0.25">
      <c r="A108" s="19" t="s">
        <v>303</v>
      </c>
      <c r="B108" s="19" t="s">
        <v>248</v>
      </c>
      <c r="C108" s="19" t="s">
        <v>298</v>
      </c>
      <c r="D108" s="22" t="str">
        <f t="shared" si="2"/>
        <v>COMMENT ON COLUMN mouss_ops_meta_v.VESSEL_NAME IS 'Name of the given research vessel';</v>
      </c>
    </row>
    <row r="109" spans="1:4" x14ac:dyDescent="0.25">
      <c r="A109" s="19" t="s">
        <v>303</v>
      </c>
      <c r="B109" s="19" t="s">
        <v>249</v>
      </c>
      <c r="C109" s="19" t="s">
        <v>299</v>
      </c>
      <c r="D109" s="22" t="str">
        <f t="shared" si="2"/>
        <v>COMMENT ON COLUMN mouss_ops_meta_v.VESSEL_DESC IS 'Description for the given research vessel';</v>
      </c>
    </row>
    <row r="110" spans="1:4" x14ac:dyDescent="0.25">
      <c r="A110" s="19" t="s">
        <v>303</v>
      </c>
      <c r="B110" s="19" t="s">
        <v>92</v>
      </c>
      <c r="C110" s="19" t="s">
        <v>300</v>
      </c>
      <c r="D110" s="22" t="str">
        <f t="shared" si="2"/>
        <v>COMMENT ON COLUMN mouss_ops_meta_v.PLAT_TYPE_ID IS 'Platform Type for the given research cruise leg';</v>
      </c>
    </row>
    <row r="111" spans="1:4" x14ac:dyDescent="0.25">
      <c r="A111" s="19" t="s">
        <v>303</v>
      </c>
      <c r="B111" s="19" t="s">
        <v>250</v>
      </c>
      <c r="C111" s="19" t="s">
        <v>301</v>
      </c>
      <c r="D111" s="22" t="str">
        <f t="shared" si="2"/>
        <v>COMMENT ON COLUMN mouss_ops_meta_v.PLAT_TYPE_NAME IS 'Name of the given Platform Type';</v>
      </c>
    </row>
    <row r="112" spans="1:4" x14ac:dyDescent="0.25">
      <c r="A112" s="19" t="s">
        <v>303</v>
      </c>
      <c r="B112" s="19" t="s">
        <v>251</v>
      </c>
      <c r="C112" s="19" t="s">
        <v>302</v>
      </c>
      <c r="D112" s="22" t="str">
        <f t="shared" si="2"/>
        <v>COMMENT ON COLUMN mouss_ops_meta_v.PLAT_TYPE_DESC IS 'Description for the given Platform Type';</v>
      </c>
    </row>
    <row r="115" spans="1:4" x14ac:dyDescent="0.25">
      <c r="A115" s="19" t="s">
        <v>303</v>
      </c>
      <c r="B115" s="19" t="s">
        <v>306</v>
      </c>
    </row>
    <row r="116" spans="1:4" x14ac:dyDescent="0.25">
      <c r="A116" s="19" t="s">
        <v>303</v>
      </c>
      <c r="B116" s="19" t="s">
        <v>327</v>
      </c>
    </row>
    <row r="117" spans="1:4" x14ac:dyDescent="0.25">
      <c r="A117" s="19" t="s">
        <v>303</v>
      </c>
      <c r="B117" s="19" t="s">
        <v>328</v>
      </c>
    </row>
    <row r="118" spans="1:4" x14ac:dyDescent="0.25">
      <c r="A118" s="19" t="s">
        <v>303</v>
      </c>
      <c r="B118" s="19" t="s">
        <v>329</v>
      </c>
    </row>
    <row r="119" spans="1:4" x14ac:dyDescent="0.25">
      <c r="A119" s="19" t="s">
        <v>303</v>
      </c>
      <c r="B119" s="19" t="s">
        <v>330</v>
      </c>
    </row>
    <row r="120" spans="1:4" x14ac:dyDescent="0.25">
      <c r="A120" s="19" t="s">
        <v>405</v>
      </c>
      <c r="B120" s="19" t="s">
        <v>331</v>
      </c>
      <c r="C120" s="19" t="s">
        <v>391</v>
      </c>
      <c r="D120" s="22" t="str">
        <f t="shared" ref="D120:D166" si="3">CONCATENATE("COMMENT ON COLUMN ",A120, ".", B120, " IS '", SUBSTITUTE(C120, "'", "''"), "';")</f>
        <v>COMMENT ON COLUMN mouss_cruise_leg_ops_meta_v.DEPLOY_VESSEL_NAME IS 'The name of the vessel deploying the MOUSS unit';</v>
      </c>
    </row>
    <row r="121" spans="1:4" x14ac:dyDescent="0.25">
      <c r="A121" s="19" t="s">
        <v>405</v>
      </c>
      <c r="B121" s="19" t="s">
        <v>332</v>
      </c>
      <c r="C121" s="19" t="s">
        <v>392</v>
      </c>
      <c r="D121" s="22" t="str">
        <f t="shared" si="3"/>
        <v>COMMENT ON COLUMN mouss_cruise_leg_ops_meta_v.CAPTAIN_NAME IS 'The coxswain of the vessel deploying the MOUSS unit';</v>
      </c>
    </row>
    <row r="122" spans="1:4" x14ac:dyDescent="0.25">
      <c r="A122" s="19" t="s">
        <v>405</v>
      </c>
      <c r="B122" s="19" t="s">
        <v>333</v>
      </c>
      <c r="C122" s="19" t="s">
        <v>393</v>
      </c>
      <c r="D122" s="22" t="str">
        <f t="shared" si="3"/>
        <v>COMMENT ON COLUMN mouss_cruise_leg_ops_meta_v.DATA_RECORDER_NAME IS 'Name of the person collecting the metadata in the field';</v>
      </c>
    </row>
    <row r="123" spans="1:4" x14ac:dyDescent="0.25">
      <c r="A123" s="19" t="s">
        <v>405</v>
      </c>
      <c r="B123" s="19" t="s">
        <v>334</v>
      </c>
      <c r="C123" s="19" t="s">
        <v>394</v>
      </c>
      <c r="D123" s="22" t="str">
        <f t="shared" si="3"/>
        <v>COMMENT ON COLUMN mouss_cruise_leg_ops_meta_v.WAVE_HT_FT IS 'Observation of the winds at time of deployment in knots';</v>
      </c>
    </row>
    <row r="124" spans="1:4" x14ac:dyDescent="0.25">
      <c r="A124" s="19" t="s">
        <v>405</v>
      </c>
      <c r="B124" s="19" t="s">
        <v>335</v>
      </c>
      <c r="C124" s="19" t="s">
        <v>395</v>
      </c>
      <c r="D124" s="22" t="str">
        <f t="shared" si="3"/>
        <v>COMMENT ON COLUMN mouss_cruise_leg_ops_meta_v.WIND_SPD_KT IS 'Observation of the wave height at time of deployment in feet';</v>
      </c>
    </row>
    <row r="125" spans="1:4" x14ac:dyDescent="0.25">
      <c r="A125" s="19" t="s">
        <v>405</v>
      </c>
      <c r="B125" s="19" t="s">
        <v>336</v>
      </c>
      <c r="C125" s="19" t="s">
        <v>396</v>
      </c>
      <c r="D125" s="22" t="str">
        <f t="shared" si="3"/>
        <v>COMMENT ON COLUMN mouss_cruise_leg_ops_meta_v.FRAME_ID IS 'ID of the MOUSS frame (1,4,A,B,C,...)';</v>
      </c>
    </row>
    <row r="126" spans="1:4" x14ac:dyDescent="0.25">
      <c r="A126" s="19" t="s">
        <v>405</v>
      </c>
      <c r="B126" s="19" t="s">
        <v>337</v>
      </c>
      <c r="C126" s="19" t="s">
        <v>397</v>
      </c>
      <c r="D126" s="22" t="str">
        <f t="shared" si="3"/>
        <v>COMMENT ON COLUMN mouss_cruise_leg_ops_meta_v.DVR_ID IS 'Name of the DVR (DVR_001 or ROS_001)';</v>
      </c>
    </row>
    <row r="127" spans="1:4" x14ac:dyDescent="0.25">
      <c r="A127" s="19" t="s">
        <v>405</v>
      </c>
      <c r="B127" s="19" t="s">
        <v>338</v>
      </c>
      <c r="C127" s="19" t="s">
        <v>398</v>
      </c>
      <c r="D127" s="22" t="str">
        <f t="shared" si="3"/>
        <v>COMMENT ON COLUMN mouss_cruise_leg_ops_meta_v.BATT_ID IS 'Name of the battery (Batt_001)';</v>
      </c>
    </row>
    <row r="128" spans="1:4" x14ac:dyDescent="0.25">
      <c r="A128" s="19" t="s">
        <v>405</v>
      </c>
      <c r="B128" s="19" t="s">
        <v>339</v>
      </c>
      <c r="C128" s="19" t="s">
        <v>399</v>
      </c>
      <c r="D128" s="22" t="str">
        <f t="shared" si="3"/>
        <v>COMMENT ON COLUMN mouss_cruise_leg_ops_meta_v.TDR1_ID IS 'TDR serial number, in a future iteration this will reference the TDR device';</v>
      </c>
    </row>
    <row r="129" spans="1:4" x14ac:dyDescent="0.25">
      <c r="A129" s="19" t="s">
        <v>405</v>
      </c>
      <c r="B129" s="19" t="s">
        <v>340</v>
      </c>
      <c r="C129" s="19" t="s">
        <v>399</v>
      </c>
      <c r="D129" s="22" t="str">
        <f t="shared" si="3"/>
        <v>COMMENT ON COLUMN mouss_cruise_leg_ops_meta_v.TDR2_ID IS 'TDR serial number, in a future iteration this will reference the TDR device';</v>
      </c>
    </row>
    <row r="130" spans="1:4" x14ac:dyDescent="0.25">
      <c r="A130" s="19" t="s">
        <v>405</v>
      </c>
      <c r="B130" s="19" t="s">
        <v>341</v>
      </c>
      <c r="C130" s="19" t="s">
        <v>400</v>
      </c>
      <c r="D130" s="22" t="str">
        <f t="shared" si="3"/>
        <v>COMMENT ON COLUMN mouss_cruise_leg_ops_meta_v.DEPTH_M IS 'Depth in meters from the vessel''s depth sensor';</v>
      </c>
    </row>
    <row r="131" spans="1:4" x14ac:dyDescent="0.25">
      <c r="A131" s="19" t="s">
        <v>405</v>
      </c>
      <c r="B131" s="19" t="s">
        <v>342</v>
      </c>
      <c r="C131" s="19" t="s">
        <v>401</v>
      </c>
      <c r="D131" s="22" t="str">
        <f t="shared" si="3"/>
        <v>COMMENT ON COLUMN mouss_cruise_leg_ops_meta_v.LAT_DD IS 'Latitude of deployed MOUSS unit in decimal degrees';</v>
      </c>
    </row>
    <row r="132" spans="1:4" x14ac:dyDescent="0.25">
      <c r="A132" s="19" t="s">
        <v>405</v>
      </c>
      <c r="B132" s="19" t="s">
        <v>343</v>
      </c>
      <c r="C132" s="19" t="s">
        <v>402</v>
      </c>
      <c r="D132" s="22" t="str">
        <f t="shared" si="3"/>
        <v>COMMENT ON COLUMN mouss_cruise_leg_ops_meta_v.LON_DD IS 'Longitude of deployed MOUSS unit in decimal degrees';</v>
      </c>
    </row>
    <row r="133" spans="1:4" x14ac:dyDescent="0.25">
      <c r="A133" s="19" t="s">
        <v>405</v>
      </c>
      <c r="B133" s="19" t="s">
        <v>344</v>
      </c>
      <c r="C133" s="19" t="s">
        <v>403</v>
      </c>
      <c r="D133" s="22" t="str">
        <f t="shared" si="3"/>
        <v>COMMENT ON COLUMN mouss_cruise_leg_ops_meta_v.CAM1_OPC IS 'Name of the folder created by camera 1 on MOUSS that stores MOUSS data (20220911_02110011) this value is the date/time the camera''s DVR unit was powered on in UTC in the following format: YYYYMMDD_HH24MISS';</v>
      </c>
    </row>
    <row r="134" spans="1:4" x14ac:dyDescent="0.25">
      <c r="A134" s="19" t="s">
        <v>405</v>
      </c>
      <c r="B134" s="19" t="s">
        <v>345</v>
      </c>
      <c r="C134" s="19" t="s">
        <v>404</v>
      </c>
      <c r="D134" s="22" t="str">
        <f t="shared" si="3"/>
        <v>COMMENT ON COLUMN mouss_cruise_leg_ops_meta_v.CAM2_OPC IS 'Name of the folder created by camera 2 on MOUSS that stores MOUSS data (20220911_02110011) this value is the date/time the camera''s DVR unit was powered on in UTC in the following format: YYYYMMDD_HH24MISS';</v>
      </c>
    </row>
    <row r="135" spans="1:4" x14ac:dyDescent="0.25">
      <c r="A135" s="19" t="s">
        <v>405</v>
      </c>
      <c r="B135" s="19" t="s">
        <v>346</v>
      </c>
      <c r="C135" s="19" t="s">
        <v>378</v>
      </c>
      <c r="D135" s="22" t="str">
        <f t="shared" si="3"/>
        <v>COMMENT ON COLUMN mouss_cruise_leg_ops_meta_v.GRID_ID IS 'Primary Key';</v>
      </c>
    </row>
    <row r="136" spans="1:4" x14ac:dyDescent="0.25">
      <c r="A136" s="19" t="s">
        <v>405</v>
      </c>
      <c r="B136" s="19" t="s">
        <v>347</v>
      </c>
      <c r="C136" s="19" t="s">
        <v>379</v>
      </c>
      <c r="D136" s="22" t="str">
        <f t="shared" si="3"/>
        <v>COMMENT ON COLUMN mouss_cruise_leg_ops_meta_v.GRID_NUM IS 'Unique grid number';</v>
      </c>
    </row>
    <row r="137" spans="1:4" x14ac:dyDescent="0.25">
      <c r="A137" s="19" t="s">
        <v>405</v>
      </c>
      <c r="B137" s="19" t="s">
        <v>348</v>
      </c>
      <c r="C137" s="19" t="s">
        <v>380</v>
      </c>
      <c r="D137" s="22" t="str">
        <f t="shared" si="3"/>
        <v>COMMENT ON COLUMN mouss_cruise_leg_ops_meta_v.GRID_LAT_DD IS 'Latitude at the center of grid';</v>
      </c>
    </row>
    <row r="138" spans="1:4" x14ac:dyDescent="0.25">
      <c r="A138" s="19" t="s">
        <v>405</v>
      </c>
      <c r="B138" s="19" t="s">
        <v>349</v>
      </c>
      <c r="C138" s="19" t="s">
        <v>381</v>
      </c>
      <c r="D138" s="22" t="str">
        <f t="shared" si="3"/>
        <v>COMMENT ON COLUMN mouss_cruise_leg_ops_meta_v.GRID_LON_DD IS 'Longitude at the center of grid';</v>
      </c>
    </row>
    <row r="139" spans="1:4" x14ac:dyDescent="0.25">
      <c r="A139" s="19" t="s">
        <v>405</v>
      </c>
      <c r="B139" s="19" t="s">
        <v>350</v>
      </c>
      <c r="C139" s="19" t="s">
        <v>382</v>
      </c>
      <c r="D139" s="22" t="str">
        <f t="shared" si="3"/>
        <v>COMMENT ON COLUMN mouss_cruise_leg_ops_meta_v.N_LAT_DD IS 'North latitude of the grid derived from center point';</v>
      </c>
    </row>
    <row r="140" spans="1:4" x14ac:dyDescent="0.25">
      <c r="A140" s="19" t="s">
        <v>405</v>
      </c>
      <c r="B140" s="19" t="s">
        <v>351</v>
      </c>
      <c r="C140" s="19" t="s">
        <v>383</v>
      </c>
      <c r="D140" s="22" t="str">
        <f t="shared" si="3"/>
        <v>COMMENT ON COLUMN mouss_cruise_leg_ops_meta_v.S_LAT_DD IS 'South latitude of the grid derived from center point';</v>
      </c>
    </row>
    <row r="141" spans="1:4" s="12" customFormat="1" x14ac:dyDescent="0.25">
      <c r="A141" s="19" t="s">
        <v>405</v>
      </c>
      <c r="B141" s="19" t="s">
        <v>352</v>
      </c>
      <c r="C141" s="19" t="s">
        <v>384</v>
      </c>
      <c r="D141" s="22" t="str">
        <f t="shared" si="3"/>
        <v>COMMENT ON COLUMN mouss_cruise_leg_ops_meta_v.E_LON_DD IS 'East longitude of the grid derived from center point';</v>
      </c>
    </row>
    <row r="142" spans="1:4" s="13" customFormat="1" x14ac:dyDescent="0.25">
      <c r="A142" s="19" t="s">
        <v>405</v>
      </c>
      <c r="B142" s="19" t="s">
        <v>353</v>
      </c>
      <c r="C142" s="19" t="s">
        <v>385</v>
      </c>
      <c r="D142" s="22" t="str">
        <f t="shared" si="3"/>
        <v>COMMENT ON COLUMN mouss_cruise_leg_ops_meta_v.W_LON_DD IS 'West longitude of the grid derived from center point';</v>
      </c>
    </row>
    <row r="143" spans="1:4" s="13" customFormat="1" x14ac:dyDescent="0.25">
      <c r="A143" s="19" t="s">
        <v>405</v>
      </c>
      <c r="B143" s="19" t="s">
        <v>354</v>
      </c>
      <c r="C143" s="19" t="s">
        <v>386</v>
      </c>
      <c r="D143" s="22" t="str">
        <f t="shared" si="3"/>
        <v>COMMENT ON COLUMN mouss_cruise_leg_ops_meta_v.DEPTH_MED_M IS 'Median depth in meters';</v>
      </c>
    </row>
    <row r="144" spans="1:4" s="13" customFormat="1" x14ac:dyDescent="0.25">
      <c r="A144" s="19" t="s">
        <v>405</v>
      </c>
      <c r="B144" s="19" t="s">
        <v>355</v>
      </c>
      <c r="C144" s="19" t="s">
        <v>387</v>
      </c>
      <c r="D144" s="22" t="str">
        <f t="shared" si="3"/>
        <v>COMMENT ON COLUMN mouss_cruise_leg_ops_meta_v.DEPTH_MEAN_M IS 'Mean depth in meters';</v>
      </c>
    </row>
    <row r="145" spans="1:4" s="13" customFormat="1" x14ac:dyDescent="0.25">
      <c r="A145" s="19" t="s">
        <v>405</v>
      </c>
      <c r="B145" s="19" t="s">
        <v>356</v>
      </c>
      <c r="C145" s="19" t="s">
        <v>388</v>
      </c>
      <c r="D145" s="22" t="str">
        <f t="shared" si="3"/>
        <v>COMMENT ON COLUMN mouss_cruise_leg_ops_meta_v.DEPTH_MIN_M IS 'Minimum depth in meters';</v>
      </c>
    </row>
    <row r="146" spans="1:4" s="13" customFormat="1" x14ac:dyDescent="0.25">
      <c r="A146" s="19" t="s">
        <v>405</v>
      </c>
      <c r="B146" s="19" t="s">
        <v>357</v>
      </c>
      <c r="C146" s="19" t="s">
        <v>389</v>
      </c>
      <c r="D146" s="22" t="str">
        <f t="shared" si="3"/>
        <v>COMMENT ON COLUMN mouss_cruise_leg_ops_meta_v.DEPTH_MAX_M IS 'Maximum depth in meters';</v>
      </c>
    </row>
    <row r="147" spans="1:4" s="13" customFormat="1" x14ac:dyDescent="0.25">
      <c r="A147" s="19" t="s">
        <v>405</v>
      </c>
      <c r="B147" s="19" t="s">
        <v>358</v>
      </c>
      <c r="C147" s="19" t="s">
        <v>390</v>
      </c>
      <c r="D147" s="22" t="str">
        <f t="shared" si="3"/>
        <v>COMMENT ON COLUMN mouss_cruise_leg_ops_meta_v.GRID_RADIUS_M IS 'The grid radius in meters';</v>
      </c>
    </row>
    <row r="148" spans="1:4" s="13" customFormat="1" x14ac:dyDescent="0.25">
      <c r="A148" s="19" t="s">
        <v>405</v>
      </c>
      <c r="B148" s="19" t="s">
        <v>305</v>
      </c>
      <c r="C148" s="19" t="s">
        <v>359</v>
      </c>
      <c r="D148" s="22" t="str">
        <f t="shared" si="3"/>
        <v>COMMENT ON COLUMN mouss_cruise_leg_ops_meta_v.OPT_PRODS_ID IS 'Primary key for the MOUSS_OPT_PRODS table';</v>
      </c>
    </row>
    <row r="149" spans="1:4" s="13" customFormat="1" x14ac:dyDescent="0.25">
      <c r="A149" s="19" t="s">
        <v>405</v>
      </c>
      <c r="B149" s="19" t="s">
        <v>307</v>
      </c>
      <c r="C149" s="19" t="s">
        <v>360</v>
      </c>
      <c r="D149" s="22" t="str">
        <f t="shared" si="3"/>
        <v>COMMENT ON COLUMN mouss_cruise_leg_ops_meta_v.CAM1_RAW_IMG_LIST IS 'Name of CAM1 raw image list file';</v>
      </c>
    </row>
    <row r="150" spans="1:4" s="13" customFormat="1" x14ac:dyDescent="0.25">
      <c r="A150" s="19" t="s">
        <v>405</v>
      </c>
      <c r="B150" s="19" t="s">
        <v>308</v>
      </c>
      <c r="C150" s="19" t="s">
        <v>361</v>
      </c>
      <c r="D150" s="22" t="str">
        <f t="shared" si="3"/>
        <v>COMMENT ON COLUMN mouss_cruise_leg_ops_meta_v.CAM2_RAW_IMG_LIST IS 'Name of CAM2 raw image list file';</v>
      </c>
    </row>
    <row r="151" spans="1:4" s="13" customFormat="1" x14ac:dyDescent="0.25">
      <c r="A151" s="19" t="s">
        <v>405</v>
      </c>
      <c r="B151" s="19" t="s">
        <v>309</v>
      </c>
      <c r="C151" s="19" t="s">
        <v>362</v>
      </c>
      <c r="D151" s="22" t="str">
        <f t="shared" si="3"/>
        <v>COMMENT ON COLUMN mouss_cruise_leg_ops_meta_v.CAM1_RAW_VID_NAME IS 'Name of CAM1 the raw video file';</v>
      </c>
    </row>
    <row r="152" spans="1:4" s="15" customFormat="1" x14ac:dyDescent="0.25">
      <c r="A152" s="19" t="s">
        <v>405</v>
      </c>
      <c r="B152" s="19" t="s">
        <v>310</v>
      </c>
      <c r="C152" s="19" t="s">
        <v>363</v>
      </c>
      <c r="D152" s="22" t="str">
        <f t="shared" si="3"/>
        <v>COMMENT ON COLUMN mouss_cruise_leg_ops_meta_v.CAM2_RAW_VID_NAME IS 'Name of CAM2 the raw video file';</v>
      </c>
    </row>
    <row r="153" spans="1:4" s="18" customFormat="1" x14ac:dyDescent="0.25">
      <c r="A153" s="19" t="s">
        <v>405</v>
      </c>
      <c r="B153" s="19" t="s">
        <v>311</v>
      </c>
      <c r="C153" s="19" t="s">
        <v>364</v>
      </c>
      <c r="D153" s="22" t="str">
        <f t="shared" si="3"/>
        <v>COMMENT ON COLUMN mouss_cruise_leg_ops_meta_v.CAM1_ARC_IMG_LIST IS 'Name of CAM1 archive image list file';</v>
      </c>
    </row>
    <row r="154" spans="1:4" s="18" customFormat="1" x14ac:dyDescent="0.25">
      <c r="A154" s="19" t="s">
        <v>405</v>
      </c>
      <c r="B154" s="19" t="s">
        <v>312</v>
      </c>
      <c r="C154" s="19" t="s">
        <v>365</v>
      </c>
      <c r="D154" s="22" t="str">
        <f t="shared" si="3"/>
        <v>COMMENT ON COLUMN mouss_cruise_leg_ops_meta_v.CAM2_ARC_IMG_LIST IS 'Name of CAM2 archive image list file';</v>
      </c>
    </row>
    <row r="155" spans="1:4" s="13" customFormat="1" x14ac:dyDescent="0.25">
      <c r="A155" s="19" t="s">
        <v>405</v>
      </c>
      <c r="B155" s="19" t="s">
        <v>313</v>
      </c>
      <c r="C155" s="19" t="s">
        <v>366</v>
      </c>
      <c r="D155" s="22" t="str">
        <f t="shared" si="3"/>
        <v>COMMENT ON COLUMN mouss_cruise_leg_ops_meta_v.CAM1_ARC_VID_NAME IS 'Name of CAM1 archive video file';</v>
      </c>
    </row>
    <row r="156" spans="1:4" x14ac:dyDescent="0.25">
      <c r="A156" s="19" t="s">
        <v>405</v>
      </c>
      <c r="B156" s="19" t="s">
        <v>314</v>
      </c>
      <c r="C156" s="19" t="s">
        <v>367</v>
      </c>
      <c r="D156" s="22" t="str">
        <f t="shared" si="3"/>
        <v>COMMENT ON COLUMN mouss_cruise_leg_ops_meta_v.CAM2_ARC_VID_NAME IS 'Name of CAM2 archive video file';</v>
      </c>
    </row>
    <row r="157" spans="1:4" x14ac:dyDescent="0.25">
      <c r="A157" s="19" t="s">
        <v>405</v>
      </c>
      <c r="B157" s="19" t="s">
        <v>315</v>
      </c>
      <c r="C157" s="19" t="s">
        <v>368</v>
      </c>
      <c r="D157" s="22" t="str">
        <f t="shared" si="3"/>
        <v>COMMENT ON COLUMN mouss_cruise_leg_ops_meta_v.PRELIM_ANALYSIS_ID IS 'Primary key for the MOUSS_PRELIM_ANALYSIS table';</v>
      </c>
    </row>
    <row r="158" spans="1:4" x14ac:dyDescent="0.25">
      <c r="A158" s="19" t="s">
        <v>405</v>
      </c>
      <c r="B158" s="19" t="s">
        <v>316</v>
      </c>
      <c r="C158" s="19" t="s">
        <v>369</v>
      </c>
      <c r="D158" s="22" t="str">
        <f t="shared" si="3"/>
        <v>COMMENT ON COLUMN mouss_cruise_leg_ops_meta_v.TD_FRAME_NUM IS 'Touchdown Frame Number for when the analyzable video should start from';</v>
      </c>
    </row>
    <row r="159" spans="1:4" x14ac:dyDescent="0.25">
      <c r="A159" s="19" t="s">
        <v>405</v>
      </c>
      <c r="B159" s="19" t="s">
        <v>317</v>
      </c>
      <c r="C159" s="19" t="s">
        <v>370</v>
      </c>
      <c r="D159" s="22" t="str">
        <f t="shared" si="3"/>
        <v>COMMENT ON COLUMN mouss_cruise_leg_ops_meta_v.VALID_VIDEO_YN IS 'Flag to indicate if the video is valid for use by stock assessment (Y) or not (N)';</v>
      </c>
    </row>
    <row r="160" spans="1:4" x14ac:dyDescent="0.25">
      <c r="A160" s="19" t="s">
        <v>405</v>
      </c>
      <c r="B160" s="19" t="s">
        <v>318</v>
      </c>
      <c r="C160" s="19" t="s">
        <v>371</v>
      </c>
      <c r="D160" s="22" t="str">
        <f t="shared" si="3"/>
        <v>COMMENT ON COLUMN mouss_cruise_leg_ops_meta_v.FPS IS 'Frames per Second';</v>
      </c>
    </row>
    <row r="161" spans="1:4" x14ac:dyDescent="0.25">
      <c r="A161" s="19" t="s">
        <v>405</v>
      </c>
      <c r="B161" s="19" t="s">
        <v>319</v>
      </c>
      <c r="C161" s="19" t="s">
        <v>372</v>
      </c>
      <c r="D161" s="22" t="str">
        <f t="shared" si="3"/>
        <v>COMMENT ON COLUMN mouss_cruise_leg_ops_meta_v.ARC_VID_LENGTH_MINS IS 'Length of the archive video in minutes';</v>
      </c>
    </row>
    <row r="162" spans="1:4" x14ac:dyDescent="0.25">
      <c r="A162" s="19" t="s">
        <v>405</v>
      </c>
      <c r="B162" s="19" t="s">
        <v>320</v>
      </c>
      <c r="C162" s="19" t="s">
        <v>373</v>
      </c>
      <c r="D162" s="22" t="str">
        <f t="shared" si="3"/>
        <v>COMMENT ON COLUMN mouss_cruise_leg_ops_meta_v.OFFICIAL_DEPTH_M IS 'Official Depth in meters';</v>
      </c>
    </row>
    <row r="163" spans="1:4" x14ac:dyDescent="0.25">
      <c r="A163" s="19" t="s">
        <v>405</v>
      </c>
      <c r="B163" s="19" t="s">
        <v>321</v>
      </c>
      <c r="C163" s="19" t="s">
        <v>374</v>
      </c>
      <c r="D163" s="22" t="str">
        <f t="shared" si="3"/>
        <v>COMMENT ON COLUMN mouss_cruise_leg_ops_meta_v.OFFICIAL_TEMP_C IS 'Official Temperature in Degrees C';</v>
      </c>
    </row>
    <row r="164" spans="1:4" x14ac:dyDescent="0.25">
      <c r="A164" s="19" t="s">
        <v>405</v>
      </c>
      <c r="B164" s="19" t="s">
        <v>324</v>
      </c>
      <c r="C164" s="19" t="s">
        <v>377</v>
      </c>
      <c r="D164" s="22" t="str">
        <f t="shared" si="3"/>
        <v>COMMENT ON COLUMN mouss_cruise_leg_ops_meta_v.DATA_LOC_ID IS 'Primary key for the MOUSS_CRUISE_DATA_LOC table';</v>
      </c>
    </row>
    <row r="165" spans="1:4" x14ac:dyDescent="0.25">
      <c r="A165" s="19" t="s">
        <v>405</v>
      </c>
      <c r="B165" s="19" t="s">
        <v>325</v>
      </c>
      <c r="C165" s="19" t="s">
        <v>375</v>
      </c>
      <c r="D165" s="22" t="str">
        <f t="shared" si="3"/>
        <v>COMMENT ON COLUMN mouss_cruise_leg_ops_meta_v.LOCAL_LOC_PATH IS 'Path to cruise directory';</v>
      </c>
    </row>
    <row r="166" spans="1:4" s="12" customFormat="1" x14ac:dyDescent="0.25">
      <c r="A166" s="19" t="s">
        <v>405</v>
      </c>
      <c r="B166" s="19" t="s">
        <v>326</v>
      </c>
      <c r="C166" s="19" t="s">
        <v>376</v>
      </c>
      <c r="D166" s="22" t="str">
        <f t="shared" si="3"/>
        <v>COMMENT ON COLUMN mouss_cruise_leg_ops_meta_v.CLOUD_LOC_PATH IS 'Path to online cruise data';</v>
      </c>
    </row>
    <row r="167" spans="1:4" s="12" customFormat="1" x14ac:dyDescent="0.25">
      <c r="A167" s="19"/>
      <c r="B167" s="19"/>
      <c r="C167" s="19"/>
      <c r="D167" s="22"/>
    </row>
    <row r="170" spans="1:4" s="12" customFormat="1" x14ac:dyDescent="0.25">
      <c r="A170" s="19" t="s">
        <v>405</v>
      </c>
      <c r="B170" s="19" t="s">
        <v>305</v>
      </c>
      <c r="C170" s="19" t="s">
        <v>359</v>
      </c>
      <c r="D170" s="22" t="str">
        <f t="shared" ref="D170:D188" si="4">CONCATENATE("COMMENT ON COLUMN ",A170, ".", B170, " IS '", SUBSTITUTE(C170, "'", "''"), "';")</f>
        <v>COMMENT ON COLUMN mouss_cruise_leg_ops_meta_v.OPT_PRODS_ID IS 'Primary key for the MOUSS_OPT_PRODS table';</v>
      </c>
    </row>
    <row r="171" spans="1:4" x14ac:dyDescent="0.25">
      <c r="A171" s="19" t="s">
        <v>405</v>
      </c>
      <c r="B171" s="19" t="s">
        <v>307</v>
      </c>
      <c r="C171" s="19" t="s">
        <v>360</v>
      </c>
      <c r="D171" s="22" t="str">
        <f t="shared" si="4"/>
        <v>COMMENT ON COLUMN mouss_cruise_leg_ops_meta_v.CAM1_RAW_IMG_LIST IS 'Name of CAM1 raw image list file';</v>
      </c>
    </row>
    <row r="172" spans="1:4" x14ac:dyDescent="0.25">
      <c r="A172" s="19" t="s">
        <v>405</v>
      </c>
      <c r="B172" s="19" t="s">
        <v>308</v>
      </c>
      <c r="C172" s="19" t="s">
        <v>361</v>
      </c>
      <c r="D172" s="22" t="str">
        <f t="shared" si="4"/>
        <v>COMMENT ON COLUMN mouss_cruise_leg_ops_meta_v.CAM2_RAW_IMG_LIST IS 'Name of CAM2 raw image list file';</v>
      </c>
    </row>
    <row r="173" spans="1:4" x14ac:dyDescent="0.25">
      <c r="A173" s="19" t="s">
        <v>405</v>
      </c>
      <c r="B173" s="19" t="s">
        <v>309</v>
      </c>
      <c r="C173" s="19" t="s">
        <v>362</v>
      </c>
      <c r="D173" s="22" t="str">
        <f t="shared" si="4"/>
        <v>COMMENT ON COLUMN mouss_cruise_leg_ops_meta_v.CAM1_RAW_VID_NAME IS 'Name of CAM1 the raw video file';</v>
      </c>
    </row>
    <row r="174" spans="1:4" x14ac:dyDescent="0.25">
      <c r="A174" s="19" t="s">
        <v>405</v>
      </c>
      <c r="B174" s="19" t="s">
        <v>310</v>
      </c>
      <c r="C174" s="19" t="s">
        <v>363</v>
      </c>
      <c r="D174" s="22" t="str">
        <f t="shared" si="4"/>
        <v>COMMENT ON COLUMN mouss_cruise_leg_ops_meta_v.CAM2_RAW_VID_NAME IS 'Name of CAM2 the raw video file';</v>
      </c>
    </row>
    <row r="175" spans="1:4" x14ac:dyDescent="0.25">
      <c r="A175" s="19" t="s">
        <v>405</v>
      </c>
      <c r="B175" s="19" t="s">
        <v>311</v>
      </c>
      <c r="C175" s="19" t="s">
        <v>364</v>
      </c>
      <c r="D175" s="22" t="str">
        <f t="shared" si="4"/>
        <v>COMMENT ON COLUMN mouss_cruise_leg_ops_meta_v.CAM1_ARC_IMG_LIST IS 'Name of CAM1 archive image list file';</v>
      </c>
    </row>
    <row r="176" spans="1:4" x14ac:dyDescent="0.25">
      <c r="A176" s="19" t="s">
        <v>405</v>
      </c>
      <c r="B176" s="19" t="s">
        <v>312</v>
      </c>
      <c r="C176" s="19" t="s">
        <v>365</v>
      </c>
      <c r="D176" s="22" t="str">
        <f t="shared" si="4"/>
        <v>COMMENT ON COLUMN mouss_cruise_leg_ops_meta_v.CAM2_ARC_IMG_LIST IS 'Name of CAM2 archive image list file';</v>
      </c>
    </row>
    <row r="177" spans="1:4" x14ac:dyDescent="0.25">
      <c r="A177" s="19" t="s">
        <v>405</v>
      </c>
      <c r="B177" s="19" t="s">
        <v>313</v>
      </c>
      <c r="C177" s="19" t="s">
        <v>366</v>
      </c>
      <c r="D177" s="22" t="str">
        <f t="shared" si="4"/>
        <v>COMMENT ON COLUMN mouss_cruise_leg_ops_meta_v.CAM1_ARC_VID_NAME IS 'Name of CAM1 archive video file';</v>
      </c>
    </row>
    <row r="178" spans="1:4" x14ac:dyDescent="0.25">
      <c r="A178" s="19" t="s">
        <v>405</v>
      </c>
      <c r="B178" s="19" t="s">
        <v>314</v>
      </c>
      <c r="C178" s="19" t="s">
        <v>367</v>
      </c>
      <c r="D178" s="22" t="str">
        <f t="shared" si="4"/>
        <v>COMMENT ON COLUMN mouss_cruise_leg_ops_meta_v.CAM2_ARC_VID_NAME IS 'Name of CAM2 archive video file';</v>
      </c>
    </row>
    <row r="179" spans="1:4" x14ac:dyDescent="0.25">
      <c r="A179" s="19" t="s">
        <v>405</v>
      </c>
      <c r="B179" s="19" t="s">
        <v>315</v>
      </c>
      <c r="C179" s="19" t="s">
        <v>368</v>
      </c>
      <c r="D179" s="22" t="str">
        <f t="shared" si="4"/>
        <v>COMMENT ON COLUMN mouss_cruise_leg_ops_meta_v.PRELIM_ANALYSIS_ID IS 'Primary key for the MOUSS_PRELIM_ANALYSIS table';</v>
      </c>
    </row>
    <row r="180" spans="1:4" x14ac:dyDescent="0.25">
      <c r="A180" s="19" t="s">
        <v>405</v>
      </c>
      <c r="B180" s="19" t="s">
        <v>316</v>
      </c>
      <c r="C180" s="19" t="s">
        <v>369</v>
      </c>
      <c r="D180" s="22" t="str">
        <f t="shared" si="4"/>
        <v>COMMENT ON COLUMN mouss_cruise_leg_ops_meta_v.TD_FRAME_NUM IS 'Touchdown Frame Number for when the analyzable video should start from';</v>
      </c>
    </row>
    <row r="181" spans="1:4" x14ac:dyDescent="0.25">
      <c r="A181" s="19" t="s">
        <v>405</v>
      </c>
      <c r="B181" s="19" t="s">
        <v>317</v>
      </c>
      <c r="C181" s="19" t="s">
        <v>370</v>
      </c>
      <c r="D181" s="22" t="str">
        <f t="shared" si="4"/>
        <v>COMMENT ON COLUMN mouss_cruise_leg_ops_meta_v.VALID_VIDEO_YN IS 'Flag to indicate if the video is valid for use by stock assessment (Y) or not (N)';</v>
      </c>
    </row>
    <row r="182" spans="1:4" x14ac:dyDescent="0.25">
      <c r="A182" s="19" t="s">
        <v>405</v>
      </c>
      <c r="B182" s="19" t="s">
        <v>318</v>
      </c>
      <c r="C182" s="19" t="s">
        <v>371</v>
      </c>
      <c r="D182" s="22" t="str">
        <f t="shared" si="4"/>
        <v>COMMENT ON COLUMN mouss_cruise_leg_ops_meta_v.FPS IS 'Frames per Second';</v>
      </c>
    </row>
    <row r="183" spans="1:4" s="13" customFormat="1" x14ac:dyDescent="0.25">
      <c r="A183" s="19" t="s">
        <v>405</v>
      </c>
      <c r="B183" s="19" t="s">
        <v>319</v>
      </c>
      <c r="C183" s="19" t="s">
        <v>372</v>
      </c>
      <c r="D183" s="22" t="str">
        <f t="shared" si="4"/>
        <v>COMMENT ON COLUMN mouss_cruise_leg_ops_meta_v.ARC_VID_LENGTH_MINS IS 'Length of the archive video in minutes';</v>
      </c>
    </row>
    <row r="184" spans="1:4" x14ac:dyDescent="0.25">
      <c r="A184" s="19" t="s">
        <v>405</v>
      </c>
      <c r="B184" s="19" t="s">
        <v>320</v>
      </c>
      <c r="C184" s="19" t="s">
        <v>373</v>
      </c>
      <c r="D184" s="22" t="str">
        <f t="shared" si="4"/>
        <v>COMMENT ON COLUMN mouss_cruise_leg_ops_meta_v.OFFICIAL_DEPTH_M IS 'Official Depth in meters';</v>
      </c>
    </row>
    <row r="185" spans="1:4" s="13" customFormat="1" x14ac:dyDescent="0.25">
      <c r="A185" s="19" t="s">
        <v>405</v>
      </c>
      <c r="B185" s="19" t="s">
        <v>321</v>
      </c>
      <c r="C185" s="19" t="s">
        <v>374</v>
      </c>
      <c r="D185" s="22" t="str">
        <f t="shared" si="4"/>
        <v>COMMENT ON COLUMN mouss_cruise_leg_ops_meta_v.OFFICIAL_TEMP_C IS 'Official Temperature in Degrees C';</v>
      </c>
    </row>
    <row r="186" spans="1:4" x14ac:dyDescent="0.25">
      <c r="A186" s="19" t="s">
        <v>405</v>
      </c>
      <c r="B186" s="19" t="s">
        <v>324</v>
      </c>
      <c r="C186" s="19" t="s">
        <v>377</v>
      </c>
      <c r="D186" s="22" t="str">
        <f t="shared" si="4"/>
        <v>COMMENT ON COLUMN mouss_cruise_leg_ops_meta_v.DATA_LOC_ID IS 'Primary key for the MOUSS_CRUISE_DATA_LOC table';</v>
      </c>
    </row>
    <row r="187" spans="1:4" x14ac:dyDescent="0.25">
      <c r="A187" s="19" t="s">
        <v>405</v>
      </c>
      <c r="B187" s="19" t="s">
        <v>325</v>
      </c>
      <c r="C187" s="19" t="s">
        <v>375</v>
      </c>
      <c r="D187" s="22" t="str">
        <f t="shared" si="4"/>
        <v>COMMENT ON COLUMN mouss_cruise_leg_ops_meta_v.LOCAL_LOC_PATH IS 'Path to cruise directory';</v>
      </c>
    </row>
    <row r="188" spans="1:4" x14ac:dyDescent="0.25">
      <c r="A188" s="19" t="s">
        <v>405</v>
      </c>
      <c r="B188" s="19" t="s">
        <v>326</v>
      </c>
      <c r="C188" s="19" t="s">
        <v>376</v>
      </c>
      <c r="D188" s="22" t="str">
        <f t="shared" si="4"/>
        <v>COMMENT ON COLUMN mouss_cruise_leg_ops_meta_v.CLOUD_LOC_PATH IS 'Path to online cruise data';</v>
      </c>
    </row>
    <row r="194" spans="1:4" s="12" customFormat="1" x14ac:dyDescent="0.25">
      <c r="A194" s="19"/>
      <c r="B194" s="19"/>
      <c r="C194" s="19"/>
      <c r="D194" s="22"/>
    </row>
    <row r="195" spans="1:4" s="12" customFormat="1" x14ac:dyDescent="0.25">
      <c r="A195" s="19"/>
      <c r="B195" s="19"/>
      <c r="C195" s="19"/>
      <c r="D195" s="22"/>
    </row>
    <row r="196" spans="1:4" s="12" customFormat="1" x14ac:dyDescent="0.25">
      <c r="A196" s="18" t="s">
        <v>405</v>
      </c>
      <c r="B196" s="18" t="s">
        <v>203</v>
      </c>
      <c r="C196" s="19" t="s">
        <v>252</v>
      </c>
      <c r="D196" s="22" t="str">
        <f t="shared" ref="D196:D259" si="5">CONCATENATE("COMMENT ON COLUMN ",A196, ".", B196, " IS '", SUBSTITUTE(C196, "'", "''"), "';")</f>
        <v>COMMENT ON COLUMN mouss_cruise_leg_ops_meta_v.CRUISE_ID IS 'Primary key for the CCD_CRUISES table';</v>
      </c>
    </row>
    <row r="197" spans="1:4" s="12" customFormat="1" x14ac:dyDescent="0.25">
      <c r="A197" s="18" t="s">
        <v>405</v>
      </c>
      <c r="B197" s="18" t="s">
        <v>204</v>
      </c>
      <c r="C197" s="19" t="s">
        <v>253</v>
      </c>
      <c r="D197" s="22" t="str">
        <f t="shared" si="5"/>
        <v>COMMENT ON COLUMN mouss_cruise_leg_ops_meta_v.CRUISE_NAME IS 'The name of the given cruise designated by NOAA (e.g. SE-15-01)';</v>
      </c>
    </row>
    <row r="198" spans="1:4" s="12" customFormat="1" x14ac:dyDescent="0.25">
      <c r="A198" s="18" t="s">
        <v>405</v>
      </c>
      <c r="B198" s="18" t="s">
        <v>205</v>
      </c>
      <c r="C198" s="19" t="s">
        <v>254</v>
      </c>
      <c r="D198" s="22" t="str">
        <f t="shared" si="5"/>
        <v>COMMENT ON COLUMN mouss_cruise_leg_ops_meta_v.CRUISE_NOTES IS 'Any notes for the given research cruise';</v>
      </c>
    </row>
    <row r="199" spans="1:4" s="12" customFormat="1" x14ac:dyDescent="0.25">
      <c r="A199" s="18" t="s">
        <v>405</v>
      </c>
      <c r="B199" s="18" t="s">
        <v>408</v>
      </c>
      <c r="C199" s="19" t="s">
        <v>445</v>
      </c>
      <c r="D199" s="22" t="str">
        <f t="shared" si="5"/>
        <v>COMMENT ON COLUMN mouss_cruise_leg_ops_meta_v.CRUISE_DESC IS 'Description for the given research cruise';</v>
      </c>
    </row>
    <row r="200" spans="1:4" s="12" customFormat="1" x14ac:dyDescent="0.25">
      <c r="A200" s="18" t="s">
        <v>405</v>
      </c>
      <c r="B200" s="18" t="s">
        <v>409</v>
      </c>
      <c r="C200" s="19" t="s">
        <v>446</v>
      </c>
      <c r="D200" s="22" t="str">
        <f t="shared" si="5"/>
        <v>COMMENT ON COLUMN mouss_cruise_leg_ops_meta_v.OBJ_BASED_METRICS IS 'Objective Based Metrics for the given research cruise';</v>
      </c>
    </row>
    <row r="201" spans="1:4" s="12" customFormat="1" x14ac:dyDescent="0.25">
      <c r="A201" s="18" t="s">
        <v>405</v>
      </c>
      <c r="B201" s="18" t="s">
        <v>117</v>
      </c>
      <c r="C201" s="19" t="s">
        <v>447</v>
      </c>
      <c r="D201" s="22" t="str">
        <f t="shared" si="5"/>
        <v>COMMENT ON COLUMN mouss_cruise_leg_ops_meta_v.SCI_CENTER_DIV_ID IS 'Primary key for the Science Center Division table';</v>
      </c>
    </row>
    <row r="202" spans="1:4" s="12" customFormat="1" x14ac:dyDescent="0.25">
      <c r="A202" s="18" t="s">
        <v>405</v>
      </c>
      <c r="B202" s="18" t="s">
        <v>410</v>
      </c>
      <c r="C202" s="19" t="s">
        <v>448</v>
      </c>
      <c r="D202" s="22" t="str">
        <f t="shared" si="5"/>
        <v>COMMENT ON COLUMN mouss_cruise_leg_ops_meta_v.SCI_CENTER_DIV_CODE IS 'Abbreviated code for the given Science Center Division';</v>
      </c>
    </row>
    <row r="203" spans="1:4" s="12" customFormat="1" x14ac:dyDescent="0.25">
      <c r="A203" s="18" t="s">
        <v>405</v>
      </c>
      <c r="B203" s="18" t="s">
        <v>411</v>
      </c>
      <c r="C203" s="19" t="s">
        <v>449</v>
      </c>
      <c r="D203" s="22" t="str">
        <f t="shared" si="5"/>
        <v>COMMENT ON COLUMN mouss_cruise_leg_ops_meta_v.SCI_CENTER_DIV_NAME IS 'Name of the given Science Center Division';</v>
      </c>
    </row>
    <row r="204" spans="1:4" s="12" customFormat="1" x14ac:dyDescent="0.25">
      <c r="A204" s="18" t="s">
        <v>405</v>
      </c>
      <c r="B204" s="18" t="s">
        <v>412</v>
      </c>
      <c r="C204" s="19" t="s">
        <v>450</v>
      </c>
      <c r="D204" s="22" t="str">
        <f t="shared" si="5"/>
        <v>COMMENT ON COLUMN mouss_cruise_leg_ops_meta_v.SCI_CENTER_DIV_DESC IS 'Description for the given Science Center Division';</v>
      </c>
    </row>
    <row r="205" spans="1:4" s="12" customFormat="1" x14ac:dyDescent="0.25">
      <c r="A205" s="18" t="s">
        <v>405</v>
      </c>
      <c r="B205" s="18" t="s">
        <v>106</v>
      </c>
      <c r="C205" s="19" t="s">
        <v>255</v>
      </c>
      <c r="D205" s="22" t="str">
        <f t="shared" si="5"/>
        <v>COMMENT ON COLUMN mouss_cruise_leg_ops_meta_v.SCI_CENTER_ID IS 'Primary key for the Science Center table';</v>
      </c>
    </row>
    <row r="206" spans="1:4" s="12" customFormat="1" x14ac:dyDescent="0.25">
      <c r="A206" s="18" t="s">
        <v>405</v>
      </c>
      <c r="B206" s="18" t="s">
        <v>206</v>
      </c>
      <c r="C206" s="19" t="s">
        <v>256</v>
      </c>
      <c r="D206" s="22" t="str">
        <f t="shared" si="5"/>
        <v>COMMENT ON COLUMN mouss_cruise_leg_ops_meta_v.SCI_CENTER_NAME IS 'Name of the given Science Center';</v>
      </c>
    </row>
    <row r="207" spans="1:4" s="12" customFormat="1" x14ac:dyDescent="0.25">
      <c r="A207" s="18" t="s">
        <v>405</v>
      </c>
      <c r="B207" s="18" t="s">
        <v>207</v>
      </c>
      <c r="C207" s="19" t="s">
        <v>257</v>
      </c>
      <c r="D207" s="22" t="str">
        <f t="shared" si="5"/>
        <v>COMMENT ON COLUMN mouss_cruise_leg_ops_meta_v.SCI_CENTER_DESC IS 'Description for the given Science Center';</v>
      </c>
    </row>
    <row r="208" spans="1:4" s="12" customFormat="1" x14ac:dyDescent="0.25">
      <c r="A208" s="18" t="s">
        <v>405</v>
      </c>
      <c r="B208" s="18" t="s">
        <v>208</v>
      </c>
      <c r="C208" s="19" t="s">
        <v>258</v>
      </c>
      <c r="D208" s="22" t="str">
        <f t="shared" si="5"/>
        <v>COMMENT ON COLUMN mouss_cruise_leg_ops_meta_v.STD_SVY_NAME_ID IS 'Primary key for the Standard Survey Name table';</v>
      </c>
    </row>
    <row r="209" spans="1:4" s="12" customFormat="1" x14ac:dyDescent="0.25">
      <c r="A209" s="18" t="s">
        <v>405</v>
      </c>
      <c r="B209" s="18" t="s">
        <v>209</v>
      </c>
      <c r="C209" s="19" t="s">
        <v>259</v>
      </c>
      <c r="D209" s="22" t="str">
        <f t="shared" si="5"/>
        <v>COMMENT ON COLUMN mouss_cruise_leg_ops_meta_v.STD_SVY_NAME IS 'Name of the given Standard Survey Name';</v>
      </c>
    </row>
    <row r="210" spans="1:4" s="12" customFormat="1" x14ac:dyDescent="0.25">
      <c r="A210" s="18" t="s">
        <v>405</v>
      </c>
      <c r="B210" s="18" t="s">
        <v>210</v>
      </c>
      <c r="C210" s="19" t="s">
        <v>260</v>
      </c>
      <c r="D210" s="22" t="str">
        <f t="shared" si="5"/>
        <v>COMMENT ON COLUMN mouss_cruise_leg_ops_meta_v.STD_SVY_DESC IS 'Description for the given Standard Survey Name';</v>
      </c>
    </row>
    <row r="211" spans="1:4" s="12" customFormat="1" x14ac:dyDescent="0.25">
      <c r="A211" s="18" t="s">
        <v>405</v>
      </c>
      <c r="B211" s="18" t="s">
        <v>211</v>
      </c>
      <c r="C211" s="19" t="s">
        <v>261</v>
      </c>
      <c r="D211" s="22" t="str">
        <f t="shared" si="5"/>
        <v>COMMENT ON COLUMN mouss_cruise_leg_ops_meta_v.SVY_FREQ_ID IS 'Primary key for the Survey Frequency table';</v>
      </c>
    </row>
    <row r="212" spans="1:4" s="18" customFormat="1" x14ac:dyDescent="0.25">
      <c r="A212" s="18" t="s">
        <v>405</v>
      </c>
      <c r="B212" s="18" t="s">
        <v>212</v>
      </c>
      <c r="C212" s="19" t="s">
        <v>262</v>
      </c>
      <c r="D212" s="22" t="str">
        <f t="shared" si="5"/>
        <v>COMMENT ON COLUMN mouss_cruise_leg_ops_meta_v.SVY_FREQ_NAME IS 'Name of the given Survey Frequency';</v>
      </c>
    </row>
    <row r="213" spans="1:4" x14ac:dyDescent="0.25">
      <c r="A213" s="18" t="s">
        <v>405</v>
      </c>
      <c r="B213" s="18" t="s">
        <v>213</v>
      </c>
      <c r="C213" s="19" t="s">
        <v>263</v>
      </c>
      <c r="D213" s="22" t="str">
        <f t="shared" si="5"/>
        <v>COMMENT ON COLUMN mouss_cruise_leg_ops_meta_v.SVY_FREQ_DESC IS 'Description for the given Survey Frequency';</v>
      </c>
    </row>
    <row r="214" spans="1:4" x14ac:dyDescent="0.25">
      <c r="A214" s="18" t="s">
        <v>405</v>
      </c>
      <c r="B214" s="18" t="s">
        <v>214</v>
      </c>
      <c r="C214" s="19" t="s">
        <v>264</v>
      </c>
      <c r="D214" s="22" t="str">
        <f t="shared" si="5"/>
        <v>COMMENT ON COLUMN mouss_cruise_leg_ops_meta_v.STD_SVY_NAME_OTH IS 'Field defines a Standard Survey Name that is not included in the Standard Survey Name table';</v>
      </c>
    </row>
    <row r="215" spans="1:4" x14ac:dyDescent="0.25">
      <c r="A215" s="18" t="s">
        <v>405</v>
      </c>
      <c r="B215" s="18" t="s">
        <v>215</v>
      </c>
      <c r="C215" s="19" t="s">
        <v>265</v>
      </c>
      <c r="D215" s="22" t="str">
        <f t="shared" si="5"/>
        <v>COMMENT ON COLUMN mouss_cruise_leg_ops_meta_v.STD_SVY_NAME_VAL IS 'This field contains the Standard Survey Name defined for the given cruise.  If the STD_SVY_NAME_ID field is defined then the associated CCD_STD_SVY_NAMES.STD_SVY_NAME is used because the foreign key is given precedence, otherwise the STD_SVY_NAME_OTH field value is used';</v>
      </c>
    </row>
    <row r="216" spans="1:4" x14ac:dyDescent="0.25">
      <c r="A216" s="18" t="s">
        <v>405</v>
      </c>
      <c r="B216" s="18" t="s">
        <v>216</v>
      </c>
      <c r="C216" s="19" t="s">
        <v>266</v>
      </c>
      <c r="D216" s="22" t="str">
        <f t="shared" si="5"/>
        <v>COMMENT ON COLUMN mouss_cruise_leg_ops_meta_v.SVY_TYPE_ID IS 'Primary key for the Survey Type table';</v>
      </c>
    </row>
    <row r="217" spans="1:4" x14ac:dyDescent="0.25">
      <c r="A217" s="18" t="s">
        <v>405</v>
      </c>
      <c r="B217" s="18" t="s">
        <v>217</v>
      </c>
      <c r="C217" s="19" t="s">
        <v>267</v>
      </c>
      <c r="D217" s="22" t="str">
        <f t="shared" si="5"/>
        <v>COMMENT ON COLUMN mouss_cruise_leg_ops_meta_v.SVY_TYPE_NAME IS 'Name of the given Survey Type';</v>
      </c>
    </row>
    <row r="218" spans="1:4" x14ac:dyDescent="0.25">
      <c r="A218" s="18" t="s">
        <v>405</v>
      </c>
      <c r="B218" s="18" t="s">
        <v>218</v>
      </c>
      <c r="C218" s="19" t="s">
        <v>268</v>
      </c>
      <c r="D218" s="22" t="str">
        <f t="shared" si="5"/>
        <v>COMMENT ON COLUMN mouss_cruise_leg_ops_meta_v.SVY_TYPE_DESC IS 'Description for the given Survey Type';</v>
      </c>
    </row>
    <row r="219" spans="1:4" x14ac:dyDescent="0.25">
      <c r="A219" s="18" t="s">
        <v>405</v>
      </c>
      <c r="B219" s="18" t="s">
        <v>219</v>
      </c>
      <c r="C219" s="19" t="s">
        <v>269</v>
      </c>
      <c r="D219" s="22" t="str">
        <f t="shared" si="5"/>
        <v>COMMENT ON COLUMN mouss_cruise_leg_ops_meta_v.CRUISE_URL IS 'The Cruise URL (Referred to as "Survey URL" in FINSS System) for the given Cruise';</v>
      </c>
    </row>
    <row r="220" spans="1:4" x14ac:dyDescent="0.25">
      <c r="A220" s="18" t="s">
        <v>405</v>
      </c>
      <c r="B220" s="18" t="s">
        <v>220</v>
      </c>
      <c r="C220" s="19" t="s">
        <v>270</v>
      </c>
      <c r="D220" s="22" t="str">
        <f t="shared" si="5"/>
        <v>COMMENT ON COLUMN mouss_cruise_leg_ops_meta_v.CRUISE_CONT_EMAIL IS 'The Cruise Contact Email (Referred to as "Survey Contact Email" in FINSS System) for the given Cruise';</v>
      </c>
    </row>
    <row r="221" spans="1:4" x14ac:dyDescent="0.25">
      <c r="A221" s="18" t="s">
        <v>405</v>
      </c>
      <c r="B221" s="18" t="s">
        <v>413</v>
      </c>
      <c r="C221" s="19" t="s">
        <v>451</v>
      </c>
      <c r="D221" s="22" t="str">
        <f t="shared" si="5"/>
        <v>COMMENT ON COLUMN mouss_cruise_leg_ops_meta_v.PTA_ISS_ID IS 'Foreign key reference to the Issues (PTA) intersection table';</v>
      </c>
    </row>
    <row r="222" spans="1:4" x14ac:dyDescent="0.25">
      <c r="A222" s="18" t="s">
        <v>405</v>
      </c>
      <c r="B222" s="18" t="s">
        <v>221</v>
      </c>
      <c r="C222" s="19" t="s">
        <v>271</v>
      </c>
      <c r="D222" s="22" t="str">
        <f t="shared" si="5"/>
        <v>COMMENT ON COLUMN mouss_cruise_leg_ops_meta_v.NUM_LEGS IS 'The number of cruise legs associated with the given cruise';</v>
      </c>
    </row>
    <row r="223" spans="1:4" x14ac:dyDescent="0.25">
      <c r="A223" s="18" t="s">
        <v>405</v>
      </c>
      <c r="B223" s="18" t="s">
        <v>222</v>
      </c>
      <c r="C223" s="19" t="s">
        <v>272</v>
      </c>
      <c r="D223" s="22" t="str">
        <f t="shared" si="5"/>
        <v>COMMENT ON COLUMN mouss_cruise_leg_ops_meta_v.CRUISE_START_DATE IS 'The start date in the corresponding time zone for the given cruise (based on the earliest associated cruise leg''s start date)';</v>
      </c>
    </row>
    <row r="224" spans="1:4" x14ac:dyDescent="0.25">
      <c r="A224" s="18" t="s">
        <v>405</v>
      </c>
      <c r="B224" s="18" t="s">
        <v>223</v>
      </c>
      <c r="C224" s="19" t="s">
        <v>273</v>
      </c>
      <c r="D224" s="22" t="str">
        <f t="shared" si="5"/>
        <v>COMMENT ON COLUMN mouss_cruise_leg_ops_meta_v.FORMAT_CRUISE_START_DATE IS 'The formatted start date in the corresponding time zone for the given cruise (based on the earliest associated cruise leg''s start date) in MM/DD/YYYY HH24:MI:SS format';</v>
      </c>
    </row>
    <row r="225" spans="1:4" x14ac:dyDescent="0.25">
      <c r="A225" s="18" t="s">
        <v>405</v>
      </c>
      <c r="B225" s="18" t="s">
        <v>224</v>
      </c>
      <c r="C225" s="19" t="s">
        <v>274</v>
      </c>
      <c r="D225" s="22" t="str">
        <f t="shared" si="5"/>
        <v>COMMENT ON COLUMN mouss_cruise_leg_ops_meta_v.CRUISE_END_DATE IS 'The end date in the corresponding time zone for the given cruise (based on the latest associated cruise leg''s end date)';</v>
      </c>
    </row>
    <row r="226" spans="1:4" x14ac:dyDescent="0.25">
      <c r="A226" s="18" t="s">
        <v>405</v>
      </c>
      <c r="B226" s="18" t="s">
        <v>225</v>
      </c>
      <c r="C226" s="19" t="s">
        <v>275</v>
      </c>
      <c r="D226" s="22" t="str">
        <f t="shared" si="5"/>
        <v>COMMENT ON COLUMN mouss_cruise_leg_ops_meta_v.FORMAT_CRUISE_END_DATE IS 'The formatted end date in the corresponding time zone for the given cruise (based on the latest associated cruise leg''s end date) in MM/DD/YYYY HH24:MI:SS format';</v>
      </c>
    </row>
    <row r="227" spans="1:4" x14ac:dyDescent="0.25">
      <c r="A227" s="18" t="s">
        <v>405</v>
      </c>
      <c r="B227" s="18" t="s">
        <v>226</v>
      </c>
      <c r="C227" s="19" t="s">
        <v>276</v>
      </c>
      <c r="D227" s="22" t="str">
        <f t="shared" si="5"/>
        <v>COMMENT ON COLUMN mouss_cruise_leg_ops_meta_v.CRUISE_DAS IS 'The total number of days at sea for each of the legs associated with the given cruise';</v>
      </c>
    </row>
    <row r="228" spans="1:4" x14ac:dyDescent="0.25">
      <c r="A228" s="18" t="s">
        <v>405</v>
      </c>
      <c r="B228" s="18" t="s">
        <v>414</v>
      </c>
      <c r="C228" s="19" t="s">
        <v>452</v>
      </c>
      <c r="D228" s="22" t="str">
        <f t="shared" si="5"/>
        <v>COMMENT ON COLUMN mouss_cruise_leg_ops_meta_v.CRUISE_LEN_DAYS IS 'The total number of days between the Cruise Start and End Dates for the given cruise';</v>
      </c>
    </row>
    <row r="229" spans="1:4" x14ac:dyDescent="0.25">
      <c r="A229" s="18" t="s">
        <v>405</v>
      </c>
      <c r="B229" s="18" t="s">
        <v>227</v>
      </c>
      <c r="C229" s="19" t="s">
        <v>277</v>
      </c>
      <c r="D229" s="22" t="str">
        <f t="shared" si="5"/>
        <v>COMMENT ON COLUMN mouss_cruise_leg_ops_meta_v.CRUISE_YEAR IS 'The calendar year for the given cruise (based on the earliest associated cruise leg''s start date)';</v>
      </c>
    </row>
    <row r="230" spans="1:4" x14ac:dyDescent="0.25">
      <c r="A230" s="18" t="s">
        <v>405</v>
      </c>
      <c r="B230" s="18" t="s">
        <v>228</v>
      </c>
      <c r="C230" s="19" t="s">
        <v>277</v>
      </c>
      <c r="D230" s="22" t="str">
        <f t="shared" si="5"/>
        <v>COMMENT ON COLUMN mouss_cruise_leg_ops_meta_v.CRUISE_FISC_YEAR IS 'The calendar year for the given cruise (based on the earliest associated cruise leg''s start date)';</v>
      </c>
    </row>
    <row r="231" spans="1:4" x14ac:dyDescent="0.25">
      <c r="A231" s="18" t="s">
        <v>405</v>
      </c>
      <c r="B231" s="18" t="s">
        <v>229</v>
      </c>
      <c r="C231" s="19" t="s">
        <v>278</v>
      </c>
      <c r="D231" s="22" t="str">
        <f t="shared" si="5"/>
        <v>COMMENT ON COLUMN mouss_cruise_leg_ops_meta_v.LEG_NAME_CD_LIST IS 'Comma-delimited list of leg names associated with the given cruise';</v>
      </c>
    </row>
    <row r="232" spans="1:4" x14ac:dyDescent="0.25">
      <c r="A232" s="18" t="s">
        <v>405</v>
      </c>
      <c r="B232" s="18" t="s">
        <v>230</v>
      </c>
      <c r="C232" s="19" t="s">
        <v>279</v>
      </c>
      <c r="D232" s="22" t="str">
        <f t="shared" si="5"/>
        <v>COMMENT ON COLUMN mouss_cruise_leg_ops_meta_v.LEG_NAME_SCD_LIST IS 'Semicolon-delimited list of leg names associated with the given cruise';</v>
      </c>
    </row>
    <row r="233" spans="1:4" x14ac:dyDescent="0.25">
      <c r="A233" s="18" t="s">
        <v>405</v>
      </c>
      <c r="B233" s="18" t="s">
        <v>231</v>
      </c>
      <c r="C233" s="19" t="s">
        <v>280</v>
      </c>
      <c r="D233" s="22" t="str">
        <f t="shared" si="5"/>
        <v>COMMENT ON COLUMN mouss_cruise_leg_ops_meta_v.LEG_NAME_RC_LIST IS 'Return carriage/new line delimited list of leg names associated with the given cruise';</v>
      </c>
    </row>
    <row r="234" spans="1:4" x14ac:dyDescent="0.25">
      <c r="A234" s="18" t="s">
        <v>405</v>
      </c>
      <c r="B234" s="18" t="s">
        <v>232</v>
      </c>
      <c r="C234" s="19" t="s">
        <v>281</v>
      </c>
      <c r="D234" s="22" t="str">
        <f t="shared" si="5"/>
        <v>COMMENT ON COLUMN mouss_cruise_leg_ops_meta_v.LEG_NAME_BR_LIST IS '&lt;BR&gt; tag (intended for web pages) delimited list of leg names associated with the given cruise';</v>
      </c>
    </row>
    <row r="235" spans="1:4" x14ac:dyDescent="0.25">
      <c r="A235" s="18" t="s">
        <v>405</v>
      </c>
      <c r="B235" s="18" t="s">
        <v>233</v>
      </c>
      <c r="C235" s="19" t="s">
        <v>282</v>
      </c>
      <c r="D235" s="22" t="str">
        <f t="shared" si="5"/>
        <v>COMMENT ON COLUMN mouss_cruise_leg_ops_meta_v.LEG_NAME_DATES_CD_LIST IS 'Comma-delimited list of leg names, the associated leg dates and vessel name associated with the given cruise';</v>
      </c>
    </row>
    <row r="236" spans="1:4" x14ac:dyDescent="0.25">
      <c r="A236" s="18" t="s">
        <v>405</v>
      </c>
      <c r="B236" s="18" t="s">
        <v>234</v>
      </c>
      <c r="C236" s="19" t="s">
        <v>283</v>
      </c>
      <c r="D236" s="22" t="str">
        <f t="shared" si="5"/>
        <v>COMMENT ON COLUMN mouss_cruise_leg_ops_meta_v.LEG_NAME_DATES_SCD_LIST IS 'Semicolon-delimited list of leg names, the associated leg dates and vessel name associated with the given cruise';</v>
      </c>
    </row>
    <row r="237" spans="1:4" x14ac:dyDescent="0.25">
      <c r="A237" s="18" t="s">
        <v>405</v>
      </c>
      <c r="B237" s="18" t="s">
        <v>235</v>
      </c>
      <c r="C237" s="19" t="s">
        <v>284</v>
      </c>
      <c r="D237" s="22" t="str">
        <f t="shared" si="5"/>
        <v>COMMENT ON COLUMN mouss_cruise_leg_ops_meta_v.LEG_NAME_DATES_RC_LIST IS 'Return carriage/new line delimited list of leg names, the associated leg dates and vessel name associated with the given cruise';</v>
      </c>
    </row>
    <row r="238" spans="1:4" x14ac:dyDescent="0.25">
      <c r="A238" s="18" t="s">
        <v>405</v>
      </c>
      <c r="B238" s="18" t="s">
        <v>236</v>
      </c>
      <c r="C238" s="19" t="s">
        <v>285</v>
      </c>
      <c r="D238" s="22" t="str">
        <f t="shared" si="5"/>
        <v>COMMENT ON COLUMN mouss_cruise_leg_ops_meta_v.LEG_NAME_DATES_BR_LIST IS '&lt;BR&gt; tag (intended for web pages) delimited list of leg names, the associated leg dates and vessel name associated with the given cruise';</v>
      </c>
    </row>
    <row r="239" spans="1:4" x14ac:dyDescent="0.25">
      <c r="A239" s="18" t="s">
        <v>405</v>
      </c>
      <c r="B239" s="18" t="s">
        <v>125</v>
      </c>
      <c r="C239" s="19" t="s">
        <v>286</v>
      </c>
      <c r="D239" s="22" t="str">
        <f t="shared" si="5"/>
        <v>COMMENT ON COLUMN mouss_cruise_leg_ops_meta_v.CRUISE_LEG_ID IS 'Primary key for the CCD_CRUISE_LEGS table';</v>
      </c>
    </row>
    <row r="240" spans="1:4" x14ac:dyDescent="0.25">
      <c r="A240" s="18" t="s">
        <v>405</v>
      </c>
      <c r="B240" s="18" t="s">
        <v>237</v>
      </c>
      <c r="C240" s="19" t="s">
        <v>287</v>
      </c>
      <c r="D240" s="22" t="str">
        <f t="shared" si="5"/>
        <v>COMMENT ON COLUMN mouss_cruise_leg_ops_meta_v.LEG_NAME IS 'The name of the given cruise leg';</v>
      </c>
    </row>
    <row r="241" spans="1:4" x14ac:dyDescent="0.25">
      <c r="A241" s="18" t="s">
        <v>405</v>
      </c>
      <c r="B241" s="18" t="s">
        <v>238</v>
      </c>
      <c r="C241" s="19" t="s">
        <v>288</v>
      </c>
      <c r="D241" s="22" t="str">
        <f t="shared" si="5"/>
        <v>COMMENT ON COLUMN mouss_cruise_leg_ops_meta_v.LEG_START_DATE IS 'The start date in the corresponding time zone for the given research cruise leg';</v>
      </c>
    </row>
    <row r="242" spans="1:4" x14ac:dyDescent="0.25">
      <c r="A242" s="18" t="s">
        <v>405</v>
      </c>
      <c r="B242" s="18" t="s">
        <v>239</v>
      </c>
      <c r="C242" s="19" t="s">
        <v>289</v>
      </c>
      <c r="D242" s="22" t="str">
        <f t="shared" si="5"/>
        <v>COMMENT ON COLUMN mouss_cruise_leg_ops_meta_v.FORMAT_LEG_START_DATE IS 'The start date in the corresponding time zone for the given research cruise leg in MM/DD/YYYY format';</v>
      </c>
    </row>
    <row r="243" spans="1:4" x14ac:dyDescent="0.25">
      <c r="A243" s="18" t="s">
        <v>405</v>
      </c>
      <c r="B243" s="18" t="s">
        <v>240</v>
      </c>
      <c r="C243" s="19" t="s">
        <v>290</v>
      </c>
      <c r="D243" s="22" t="str">
        <f t="shared" si="5"/>
        <v>COMMENT ON COLUMN mouss_cruise_leg_ops_meta_v.LEG_END_DATE IS 'The end date in the corresponding time zone for the given research cruise leg';</v>
      </c>
    </row>
    <row r="244" spans="1:4" x14ac:dyDescent="0.25">
      <c r="A244" s="18" t="s">
        <v>405</v>
      </c>
      <c r="B244" s="18" t="s">
        <v>241</v>
      </c>
      <c r="C244" s="19" t="s">
        <v>291</v>
      </c>
      <c r="D244" s="22" t="str">
        <f t="shared" si="5"/>
        <v>COMMENT ON COLUMN mouss_cruise_leg_ops_meta_v.FORMAT_LEG_END_DATE IS 'The end date in the corresponding time zone for the given research cruise leg in MM/DD/YYYY format';</v>
      </c>
    </row>
    <row r="245" spans="1:4" x14ac:dyDescent="0.25">
      <c r="A245" s="18" t="s">
        <v>405</v>
      </c>
      <c r="B245" s="18" t="s">
        <v>243</v>
      </c>
      <c r="C245" s="19" t="s">
        <v>293</v>
      </c>
      <c r="D245" s="22" t="str">
        <f t="shared" si="5"/>
        <v>COMMENT ON COLUMN mouss_cruise_leg_ops_meta_v.LEG_DAS IS 'The number of days at sea for the given research cruise leg';</v>
      </c>
    </row>
    <row r="246" spans="1:4" x14ac:dyDescent="0.25">
      <c r="A246" s="18" t="s">
        <v>405</v>
      </c>
      <c r="B246" s="18" t="s">
        <v>242</v>
      </c>
      <c r="C246" s="19" t="s">
        <v>292</v>
      </c>
      <c r="D246" s="22" t="str">
        <f t="shared" si="5"/>
        <v>COMMENT ON COLUMN mouss_cruise_leg_ops_meta_v.LEG_YEAR IS 'The calendar year for the start date of the given research cruise leg';</v>
      </c>
    </row>
    <row r="247" spans="1:4" x14ac:dyDescent="0.25">
      <c r="A247" s="18" t="s">
        <v>405</v>
      </c>
      <c r="B247" s="18" t="s">
        <v>244</v>
      </c>
      <c r="C247" s="19" t="s">
        <v>294</v>
      </c>
      <c r="D247" s="22" t="str">
        <f t="shared" si="5"/>
        <v>COMMENT ON COLUMN mouss_cruise_leg_ops_meta_v.LEG_FISC_YEAR IS 'The NOAA fiscal year for the start date of the given research cruise leg';</v>
      </c>
    </row>
    <row r="248" spans="1:4" x14ac:dyDescent="0.25">
      <c r="A248" s="18" t="s">
        <v>405</v>
      </c>
      <c r="B248" s="18" t="s">
        <v>245</v>
      </c>
      <c r="C248" s="19" t="s">
        <v>295</v>
      </c>
      <c r="D248" s="22" t="str">
        <f t="shared" si="5"/>
        <v>COMMENT ON COLUMN mouss_cruise_leg_ops_meta_v.LEG_DESC IS 'The description for the given research cruise leg';</v>
      </c>
    </row>
    <row r="249" spans="1:4" x14ac:dyDescent="0.25">
      <c r="A249" s="18" t="s">
        <v>405</v>
      </c>
      <c r="B249" s="18" t="s">
        <v>246</v>
      </c>
      <c r="C249" s="19" t="s">
        <v>296</v>
      </c>
      <c r="D249" s="22" t="str">
        <f t="shared" si="5"/>
        <v>COMMENT ON COLUMN mouss_cruise_leg_ops_meta_v.TZ_NAME IS 'The numeric offset for UTC or Time Zone Name (V$TIMEZONE_NAMES.TZNAME) for the local timezone where the cruise leg occurred (e.g. US/Hawaii, US/Samoa, Etc/GMT+9)';</v>
      </c>
    </row>
    <row r="250" spans="1:4" s="13" customFormat="1" x14ac:dyDescent="0.25">
      <c r="A250" s="18" t="s">
        <v>405</v>
      </c>
      <c r="B250" s="18" t="s">
        <v>247</v>
      </c>
      <c r="C250" s="19" t="s">
        <v>297</v>
      </c>
      <c r="D250" s="22" t="str">
        <f t="shared" si="5"/>
        <v>COMMENT ON COLUMN mouss_cruise_leg_ops_meta_v.VESSEL_ID IS 'Foreign key reference to the CCD_VESSELS table for the cruise leg''s vessel';</v>
      </c>
    </row>
    <row r="251" spans="1:4" s="13" customFormat="1" x14ac:dyDescent="0.25">
      <c r="A251" s="18" t="s">
        <v>405</v>
      </c>
      <c r="B251" s="18" t="s">
        <v>248</v>
      </c>
      <c r="C251" s="19" t="s">
        <v>298</v>
      </c>
      <c r="D251" s="22" t="str">
        <f t="shared" si="5"/>
        <v>COMMENT ON COLUMN mouss_cruise_leg_ops_meta_v.VESSEL_NAME IS 'Name of the given research vessel';</v>
      </c>
    </row>
    <row r="252" spans="1:4" s="13" customFormat="1" x14ac:dyDescent="0.25">
      <c r="A252" s="18" t="s">
        <v>405</v>
      </c>
      <c r="B252" s="18" t="s">
        <v>249</v>
      </c>
      <c r="C252" s="19" t="s">
        <v>299</v>
      </c>
      <c r="D252" s="22" t="str">
        <f t="shared" si="5"/>
        <v>COMMENT ON COLUMN mouss_cruise_leg_ops_meta_v.VESSEL_DESC IS 'Description for the given research vessel';</v>
      </c>
    </row>
    <row r="253" spans="1:4" s="13" customFormat="1" x14ac:dyDescent="0.25">
      <c r="A253" s="18" t="s">
        <v>405</v>
      </c>
      <c r="B253" s="18" t="s">
        <v>92</v>
      </c>
      <c r="C253" s="19" t="s">
        <v>300</v>
      </c>
      <c r="D253" s="22" t="str">
        <f t="shared" si="5"/>
        <v>COMMENT ON COLUMN mouss_cruise_leg_ops_meta_v.PLAT_TYPE_ID IS 'Platform Type for the given research cruise leg';</v>
      </c>
    </row>
    <row r="254" spans="1:4" x14ac:dyDescent="0.25">
      <c r="A254" s="18" t="s">
        <v>405</v>
      </c>
      <c r="B254" s="18" t="s">
        <v>250</v>
      </c>
      <c r="C254" s="19" t="s">
        <v>301</v>
      </c>
      <c r="D254" s="22" t="str">
        <f t="shared" si="5"/>
        <v>COMMENT ON COLUMN mouss_cruise_leg_ops_meta_v.PLAT_TYPE_NAME IS 'Name of the given Platform Type';</v>
      </c>
    </row>
    <row r="255" spans="1:4" x14ac:dyDescent="0.25">
      <c r="A255" s="18" t="s">
        <v>405</v>
      </c>
      <c r="B255" s="18" t="s">
        <v>251</v>
      </c>
      <c r="C255" s="19" t="s">
        <v>302</v>
      </c>
      <c r="D255" s="22" t="str">
        <f t="shared" si="5"/>
        <v>COMMENT ON COLUMN mouss_cruise_leg_ops_meta_v.PLAT_TYPE_DESC IS 'Description for the given Platform Type';</v>
      </c>
    </row>
    <row r="256" spans="1:4" x14ac:dyDescent="0.25">
      <c r="A256" s="18" t="s">
        <v>405</v>
      </c>
      <c r="B256" s="18" t="s">
        <v>415</v>
      </c>
      <c r="C256" s="19" t="s">
        <v>453</v>
      </c>
      <c r="D256" s="22" t="str">
        <f t="shared" si="5"/>
        <v>COMMENT ON COLUMN mouss_cruise_leg_ops_meta_v.NUM_REG_ECOSYSTEMS IS 'The number of associated Regional Ecosystems';</v>
      </c>
    </row>
    <row r="257" spans="1:4" x14ac:dyDescent="0.25">
      <c r="A257" s="18" t="s">
        <v>405</v>
      </c>
      <c r="B257" s="18" t="s">
        <v>416</v>
      </c>
      <c r="C257" s="19" t="s">
        <v>454</v>
      </c>
      <c r="D257" s="22" t="str">
        <f t="shared" si="5"/>
        <v>COMMENT ON COLUMN mouss_cruise_leg_ops_meta_v.REG_ECOSYSTEM_CD_LIST IS 'Comma-delimited list of Regional Ecosystems associated with the given cruise leg';</v>
      </c>
    </row>
    <row r="258" spans="1:4" x14ac:dyDescent="0.25">
      <c r="A258" s="18" t="s">
        <v>405</v>
      </c>
      <c r="B258" s="18" t="s">
        <v>417</v>
      </c>
      <c r="C258" s="19" t="s">
        <v>455</v>
      </c>
      <c r="D258" s="22" t="str">
        <f t="shared" si="5"/>
        <v>COMMENT ON COLUMN mouss_cruise_leg_ops_meta_v.REG_ECOSYSTEM_SCD_LIST IS 'Semicolon-delimited list of Regional Ecosystems associated with the given cruise leg';</v>
      </c>
    </row>
    <row r="259" spans="1:4" x14ac:dyDescent="0.25">
      <c r="A259" s="18" t="s">
        <v>405</v>
      </c>
      <c r="B259" s="18" t="s">
        <v>418</v>
      </c>
      <c r="C259" s="19" t="s">
        <v>456</v>
      </c>
      <c r="D259" s="22" t="str">
        <f t="shared" si="5"/>
        <v>COMMENT ON COLUMN mouss_cruise_leg_ops_meta_v.REG_ECOSYSTEM_RC_LIST IS 'Return carriage/new line delimited list of Regional Ecosystems associated with the given cruise leg';</v>
      </c>
    </row>
    <row r="260" spans="1:4" x14ac:dyDescent="0.25">
      <c r="A260" s="18" t="s">
        <v>405</v>
      </c>
      <c r="B260" s="18" t="s">
        <v>419</v>
      </c>
      <c r="C260" s="19" t="s">
        <v>457</v>
      </c>
      <c r="D260" s="22" t="str">
        <f t="shared" ref="D260:D300" si="6">CONCATENATE("COMMENT ON COLUMN ",A260, ".", B260, " IS '", SUBSTITUTE(C260, "'", "''"), "';")</f>
        <v>COMMENT ON COLUMN mouss_cruise_leg_ops_meta_v.REG_ECOSYSTEM_BR_LIST IS '&lt;BR&gt; tag (intended for web pages) delimited list of Regional Ecosystems associated with the given cruise leg';</v>
      </c>
    </row>
    <row r="261" spans="1:4" x14ac:dyDescent="0.25">
      <c r="A261" s="18" t="s">
        <v>405</v>
      </c>
      <c r="B261" s="18" t="s">
        <v>420</v>
      </c>
      <c r="C261" s="19" t="s">
        <v>458</v>
      </c>
      <c r="D261" s="22" t="str">
        <f t="shared" si="6"/>
        <v>COMMENT ON COLUMN mouss_cruise_leg_ops_meta_v.NUM_GEAR IS 'The number of associated gear';</v>
      </c>
    </row>
    <row r="262" spans="1:4" x14ac:dyDescent="0.25">
      <c r="A262" s="18" t="s">
        <v>405</v>
      </c>
      <c r="B262" s="18" t="s">
        <v>421</v>
      </c>
      <c r="C262" s="19" t="s">
        <v>459</v>
      </c>
      <c r="D262" s="22" t="str">
        <f t="shared" si="6"/>
        <v>COMMENT ON COLUMN mouss_cruise_leg_ops_meta_v.GEAR_NAME_CD_LIST IS 'Comma-delimited list of gear associated with the given cruise leg';</v>
      </c>
    </row>
    <row r="263" spans="1:4" x14ac:dyDescent="0.25">
      <c r="A263" s="18" t="s">
        <v>405</v>
      </c>
      <c r="B263" s="18" t="s">
        <v>422</v>
      </c>
      <c r="C263" s="19" t="s">
        <v>460</v>
      </c>
      <c r="D263" s="22" t="str">
        <f t="shared" si="6"/>
        <v>COMMENT ON COLUMN mouss_cruise_leg_ops_meta_v.GEAR_NAME_SCD_LIST IS 'Semicolon-delimited list of gear associated with the given cruise leg';</v>
      </c>
    </row>
    <row r="264" spans="1:4" s="13" customFormat="1" x14ac:dyDescent="0.25">
      <c r="A264" s="18" t="s">
        <v>405</v>
      </c>
      <c r="B264" s="18" t="s">
        <v>423</v>
      </c>
      <c r="C264" s="19" t="s">
        <v>461</v>
      </c>
      <c r="D264" s="22" t="str">
        <f t="shared" si="6"/>
        <v>COMMENT ON COLUMN mouss_cruise_leg_ops_meta_v.GEAR_NAME_RC_LIST IS 'Return carriage/new line delimited list of gear associated with the given cruise leg';</v>
      </c>
    </row>
    <row r="265" spans="1:4" x14ac:dyDescent="0.25">
      <c r="A265" s="18" t="s">
        <v>405</v>
      </c>
      <c r="B265" s="18" t="s">
        <v>424</v>
      </c>
      <c r="C265" s="19" t="s">
        <v>462</v>
      </c>
      <c r="D265" s="22" t="str">
        <f t="shared" si="6"/>
        <v>COMMENT ON COLUMN mouss_cruise_leg_ops_meta_v.GEAR_NAME_BR_LIST IS '&lt;BR&gt; tag (intended for web pages) delimited list of gear associated with the given cruise leg';</v>
      </c>
    </row>
    <row r="266" spans="1:4" x14ac:dyDescent="0.25">
      <c r="A266" s="18" t="s">
        <v>405</v>
      </c>
      <c r="B266" s="18" t="s">
        <v>425</v>
      </c>
      <c r="C266" s="19" t="s">
        <v>463</v>
      </c>
      <c r="D266" s="22" t="str">
        <f t="shared" si="6"/>
        <v>COMMENT ON COLUMN mouss_cruise_leg_ops_meta_v.NUM_REGIONS IS 'The number of associated regions';</v>
      </c>
    </row>
    <row r="267" spans="1:4" x14ac:dyDescent="0.25">
      <c r="A267" s="18" t="s">
        <v>405</v>
      </c>
      <c r="B267" s="18" t="s">
        <v>426</v>
      </c>
      <c r="C267" s="19" t="s">
        <v>464</v>
      </c>
      <c r="D267" s="22" t="str">
        <f t="shared" si="6"/>
        <v>COMMENT ON COLUMN mouss_cruise_leg_ops_meta_v.REGION_CODE_CD_LIST IS 'Comma-delimited list of region codes associated with the given cruise leg';</v>
      </c>
    </row>
    <row r="268" spans="1:4" x14ac:dyDescent="0.25">
      <c r="A268" s="18" t="s">
        <v>405</v>
      </c>
      <c r="B268" s="18" t="s">
        <v>427</v>
      </c>
      <c r="C268" s="19" t="s">
        <v>465</v>
      </c>
      <c r="D268" s="22" t="str">
        <f t="shared" si="6"/>
        <v>COMMENT ON COLUMN mouss_cruise_leg_ops_meta_v.REGION_CODE_SCD_LIST IS 'Semicolon-delimited list of region codes associated with the given cruise leg';</v>
      </c>
    </row>
    <row r="269" spans="1:4" x14ac:dyDescent="0.25">
      <c r="A269" s="18" t="s">
        <v>405</v>
      </c>
      <c r="B269" s="18" t="s">
        <v>428</v>
      </c>
      <c r="C269" s="19" t="s">
        <v>466</v>
      </c>
      <c r="D269" s="22" t="str">
        <f t="shared" si="6"/>
        <v>COMMENT ON COLUMN mouss_cruise_leg_ops_meta_v.REGION_CODE_RC_LIST IS 'Return carriage/new line delimited list of region codes associated with the given cruise leg';</v>
      </c>
    </row>
    <row r="270" spans="1:4" x14ac:dyDescent="0.25">
      <c r="A270" s="18" t="s">
        <v>405</v>
      </c>
      <c r="B270" s="18" t="s">
        <v>429</v>
      </c>
      <c r="C270" s="19" t="s">
        <v>467</v>
      </c>
      <c r="D270" s="22" t="str">
        <f t="shared" si="6"/>
        <v>COMMENT ON COLUMN mouss_cruise_leg_ops_meta_v.REGION_CODE_BR_LIST IS '&lt;BR&gt; tag (intended for web pages) delimited list of region codes associated with the given cruise leg';</v>
      </c>
    </row>
    <row r="271" spans="1:4" x14ac:dyDescent="0.25">
      <c r="A271" s="18" t="s">
        <v>405</v>
      </c>
      <c r="B271" s="18" t="s">
        <v>430</v>
      </c>
      <c r="C271" s="19" t="s">
        <v>468</v>
      </c>
      <c r="D271" s="22" t="str">
        <f t="shared" si="6"/>
        <v>COMMENT ON COLUMN mouss_cruise_leg_ops_meta_v.REGION_NAME_CD_LIST IS 'Comma-delimited list of region names associated with the given cruise leg';</v>
      </c>
    </row>
    <row r="272" spans="1:4" x14ac:dyDescent="0.25">
      <c r="A272" s="18" t="s">
        <v>405</v>
      </c>
      <c r="B272" s="18" t="s">
        <v>431</v>
      </c>
      <c r="C272" s="19" t="s">
        <v>469</v>
      </c>
      <c r="D272" s="22" t="str">
        <f t="shared" si="6"/>
        <v>COMMENT ON COLUMN mouss_cruise_leg_ops_meta_v.REGION_NAME_SCD_LIST IS 'Semicolon-delimited list of region names associated with the given cruise leg';</v>
      </c>
    </row>
    <row r="273" spans="1:4" x14ac:dyDescent="0.25">
      <c r="A273" s="18" t="s">
        <v>405</v>
      </c>
      <c r="B273" s="18" t="s">
        <v>432</v>
      </c>
      <c r="C273" s="19" t="s">
        <v>470</v>
      </c>
      <c r="D273" s="22" t="str">
        <f t="shared" si="6"/>
        <v>COMMENT ON COLUMN mouss_cruise_leg_ops_meta_v.REGION_NAME_RC_LIST IS 'Return carriage/new line delimited list of region names associated with the given cruise leg';</v>
      </c>
    </row>
    <row r="274" spans="1:4" x14ac:dyDescent="0.25">
      <c r="A274" s="18" t="s">
        <v>405</v>
      </c>
      <c r="B274" s="18" t="s">
        <v>433</v>
      </c>
      <c r="C274" s="19" t="s">
        <v>471</v>
      </c>
      <c r="D274" s="22" t="str">
        <f t="shared" si="6"/>
        <v>COMMENT ON COLUMN mouss_cruise_leg_ops_meta_v.REGION_NAME_BR_LIST IS '&lt;BR&gt; tag (intended for web pages) delimited list of region names associated with the given cruise leg';</v>
      </c>
    </row>
    <row r="275" spans="1:4" x14ac:dyDescent="0.25">
      <c r="A275" s="18" t="s">
        <v>405</v>
      </c>
      <c r="B275" s="18" t="s">
        <v>434</v>
      </c>
      <c r="C275" s="19" t="s">
        <v>472</v>
      </c>
      <c r="D275" s="22" t="str">
        <f t="shared" si="6"/>
        <v>COMMENT ON COLUMN mouss_cruise_leg_ops_meta_v.NUM_LEG_ALIASES IS 'The number of associated leg aliases';</v>
      </c>
    </row>
    <row r="276" spans="1:4" x14ac:dyDescent="0.25">
      <c r="A276" s="18" t="s">
        <v>405</v>
      </c>
      <c r="B276" s="18" t="s">
        <v>435</v>
      </c>
      <c r="C276" s="19" t="s">
        <v>473</v>
      </c>
      <c r="D276" s="22" t="str">
        <f t="shared" si="6"/>
        <v>COMMENT ON COLUMN mouss_cruise_leg_ops_meta_v.LEG_ALIAS_CD_LIST IS 'Comma-delimited list of leg aliases associated with the given cruise leg';</v>
      </c>
    </row>
    <row r="277" spans="1:4" x14ac:dyDescent="0.25">
      <c r="A277" s="18" t="s">
        <v>405</v>
      </c>
      <c r="B277" s="18" t="s">
        <v>436</v>
      </c>
      <c r="C277" s="19" t="s">
        <v>474</v>
      </c>
      <c r="D277" s="22" t="str">
        <f t="shared" si="6"/>
        <v>COMMENT ON COLUMN mouss_cruise_leg_ops_meta_v.LEG_ALIAS_SCD_LIST IS 'Semicolon-delimited list of leg aliases associated with the given cruise leg';</v>
      </c>
    </row>
    <row r="278" spans="1:4" x14ac:dyDescent="0.25">
      <c r="A278" s="18" t="s">
        <v>405</v>
      </c>
      <c r="B278" s="18" t="s">
        <v>437</v>
      </c>
      <c r="C278" s="19" t="s">
        <v>475</v>
      </c>
      <c r="D278" s="22" t="str">
        <f t="shared" si="6"/>
        <v>COMMENT ON COLUMN mouss_cruise_leg_ops_meta_v.LEG_ALIAS_RC_LIST IS 'Return carriage/new line delimited list of leg aliases associated with the given cruise leg';</v>
      </c>
    </row>
    <row r="279" spans="1:4" x14ac:dyDescent="0.25">
      <c r="A279" s="18" t="s">
        <v>405</v>
      </c>
      <c r="B279" s="18" t="s">
        <v>438</v>
      </c>
      <c r="C279" s="19" t="s">
        <v>476</v>
      </c>
      <c r="D279" s="22" t="str">
        <f t="shared" si="6"/>
        <v>COMMENT ON COLUMN mouss_cruise_leg_ops_meta_v.LEG_ALIAS_BR_LIST IS '&lt;BR&gt; tag (intended for web pages) delimited list of leg aliases associated with the given cruise leg';</v>
      </c>
    </row>
    <row r="280" spans="1:4" x14ac:dyDescent="0.25">
      <c r="A280" s="18" t="s">
        <v>405</v>
      </c>
      <c r="B280" s="18" t="s">
        <v>439</v>
      </c>
      <c r="C280" s="19" t="s">
        <v>477</v>
      </c>
      <c r="D280" s="22" t="str">
        <f t="shared" si="6"/>
        <v>COMMENT ON COLUMN mouss_cruise_leg_ops_meta_v.NUM_DATA_SETS IS 'The number of associated leg data sets';</v>
      </c>
    </row>
    <row r="281" spans="1:4" x14ac:dyDescent="0.25">
      <c r="A281" s="18" t="s">
        <v>405</v>
      </c>
      <c r="B281" s="18" t="s">
        <v>440</v>
      </c>
      <c r="C281" s="19" t="s">
        <v>478</v>
      </c>
      <c r="D281" s="22" t="str">
        <f t="shared" si="6"/>
        <v>COMMENT ON COLUMN mouss_cruise_leg_ops_meta_v.DATA_SET_NAME_CD_LIST IS 'Comma-delimited list of leg data sets associated with the given cruise leg';</v>
      </c>
    </row>
    <row r="282" spans="1:4" x14ac:dyDescent="0.25">
      <c r="A282" s="18" t="s">
        <v>405</v>
      </c>
      <c r="B282" s="18" t="s">
        <v>441</v>
      </c>
      <c r="C282" s="19" t="s">
        <v>479</v>
      </c>
      <c r="D282" s="22" t="str">
        <f t="shared" si="6"/>
        <v>COMMENT ON COLUMN mouss_cruise_leg_ops_meta_v.DATA_SET_NAME_SCD_LIST IS 'Semicolon-delimited list of leg data sets associated with the given cruise leg';</v>
      </c>
    </row>
    <row r="283" spans="1:4" x14ac:dyDescent="0.25">
      <c r="A283" s="18" t="s">
        <v>405</v>
      </c>
      <c r="B283" s="18" t="s">
        <v>442</v>
      </c>
      <c r="C283" s="19" t="s">
        <v>480</v>
      </c>
      <c r="D283" s="22" t="str">
        <f t="shared" si="6"/>
        <v>COMMENT ON COLUMN mouss_cruise_leg_ops_meta_v.DATA_SET_NAME_RC_LIST IS 'Return carriage/new line delimited list of leg data sets associated with the given cruise leg';</v>
      </c>
    </row>
    <row r="284" spans="1:4" x14ac:dyDescent="0.25">
      <c r="A284" s="18" t="s">
        <v>405</v>
      </c>
      <c r="B284" s="18" t="s">
        <v>443</v>
      </c>
      <c r="C284" s="19" t="s">
        <v>481</v>
      </c>
      <c r="D284" s="22" t="str">
        <f t="shared" si="6"/>
        <v>COMMENT ON COLUMN mouss_cruise_leg_ops_meta_v.DATA_SET_NAME_BR_LIST IS '&lt;BR&gt; tag (intended for web pages) delimited list of leg data sets associated with the given cruise leg';</v>
      </c>
    </row>
    <row r="285" spans="1:4" x14ac:dyDescent="0.25">
      <c r="A285" s="18" t="s">
        <v>405</v>
      </c>
      <c r="B285" s="18" t="s">
        <v>124</v>
      </c>
      <c r="C285" s="19" t="s">
        <v>161</v>
      </c>
      <c r="D285" s="22" t="str">
        <f t="shared" si="6"/>
        <v>COMMENT ON COLUMN mouss_cruise_leg_ops_meta_v.LEG_DATA_SET_ID IS 'Primary key for the CCD_LEG_DATA_SETS table';</v>
      </c>
    </row>
    <row r="286" spans="1:4" x14ac:dyDescent="0.25">
      <c r="A286" s="18" t="s">
        <v>405</v>
      </c>
      <c r="B286" s="18" t="s">
        <v>126</v>
      </c>
      <c r="C286" s="19" t="s">
        <v>164</v>
      </c>
      <c r="D286" s="22" t="str">
        <f t="shared" si="6"/>
        <v>COMMENT ON COLUMN mouss_cruise_leg_ops_meta_v.DATA_SET_ID IS 'Primary key for the CCD_DATA_SETS table';</v>
      </c>
    </row>
    <row r="287" spans="1:4" x14ac:dyDescent="0.25">
      <c r="A287" s="18" t="s">
        <v>405</v>
      </c>
      <c r="B287" s="18" t="s">
        <v>127</v>
      </c>
      <c r="C287" s="19" t="s">
        <v>163</v>
      </c>
      <c r="D287" s="22" t="str">
        <f t="shared" si="6"/>
        <v>COMMENT ON COLUMN mouss_cruise_leg_ops_meta_v.LEG_DATA_SET_NOTES IS 'Notes associated with the given Cruise Leg''s Data Set';</v>
      </c>
    </row>
    <row r="288" spans="1:4" s="13" customFormat="1" x14ac:dyDescent="0.25">
      <c r="A288" s="18" t="s">
        <v>405</v>
      </c>
      <c r="B288" s="18" t="s">
        <v>135</v>
      </c>
      <c r="C288" s="19" t="s">
        <v>167</v>
      </c>
      <c r="D288" s="22" t="str">
        <f t="shared" si="6"/>
        <v>COMMENT ON COLUMN mouss_cruise_leg_ops_meta_v.DATA_SET_NAME IS 'The Name of the data set';</v>
      </c>
    </row>
    <row r="289" spans="1:4" s="13" customFormat="1" x14ac:dyDescent="0.25">
      <c r="A289" s="18" t="s">
        <v>405</v>
      </c>
      <c r="B289" s="18" t="s">
        <v>136</v>
      </c>
      <c r="C289" s="19" t="s">
        <v>165</v>
      </c>
      <c r="D289" s="22" t="str">
        <f t="shared" si="6"/>
        <v>COMMENT ON COLUMN mouss_cruise_leg_ops_meta_v.DATA_SET_DESC IS 'Description for the data set';</v>
      </c>
    </row>
    <row r="290" spans="1:4" s="13" customFormat="1" x14ac:dyDescent="0.25">
      <c r="A290" s="18" t="s">
        <v>405</v>
      </c>
      <c r="B290" s="18" t="s">
        <v>137</v>
      </c>
      <c r="C290" s="19" t="s">
        <v>166</v>
      </c>
      <c r="D290" s="22" t="str">
        <f t="shared" si="6"/>
        <v>COMMENT ON COLUMN mouss_cruise_leg_ops_meta_v.DATA_SET_INPORT_CAT_ID IS 'InPort Catalog ID for the data set';</v>
      </c>
    </row>
    <row r="291" spans="1:4" s="13" customFormat="1" x14ac:dyDescent="0.25">
      <c r="A291" s="18" t="s">
        <v>405</v>
      </c>
      <c r="B291" s="18" t="s">
        <v>138</v>
      </c>
      <c r="C291" s="19" t="s">
        <v>176</v>
      </c>
      <c r="D291" s="22" t="str">
        <f t="shared" si="6"/>
        <v>COMMENT ON COLUMN mouss_cruise_leg_ops_meta_v.DATA_SET_INPORT_URL IS 'InPort metadata URL for the data set';</v>
      </c>
    </row>
    <row r="292" spans="1:4" x14ac:dyDescent="0.25">
      <c r="A292" s="18" t="s">
        <v>405</v>
      </c>
      <c r="B292" s="18" t="s">
        <v>139</v>
      </c>
      <c r="C292" s="19" t="s">
        <v>177</v>
      </c>
      <c r="D292" s="22" t="str">
        <f t="shared" si="6"/>
        <v>COMMENT ON COLUMN mouss_cruise_leg_ops_meta_v.DATA_SET_TYPE_ID IS 'Primary key for the CCD_DATA_SET_TYPES table';</v>
      </c>
    </row>
    <row r="293" spans="1:4" x14ac:dyDescent="0.25">
      <c r="A293" s="18" t="s">
        <v>405</v>
      </c>
      <c r="B293" s="18" t="s">
        <v>140</v>
      </c>
      <c r="C293" s="19" t="s">
        <v>168</v>
      </c>
      <c r="D293" s="22" t="str">
        <f t="shared" si="6"/>
        <v>COMMENT ON COLUMN mouss_cruise_leg_ops_meta_v.DATA_SET_TYPE_NAME IS 'Name for the data set type';</v>
      </c>
    </row>
    <row r="294" spans="1:4" x14ac:dyDescent="0.25">
      <c r="A294" s="18" t="s">
        <v>405</v>
      </c>
      <c r="B294" s="18" t="s">
        <v>141</v>
      </c>
      <c r="C294" s="19" t="s">
        <v>169</v>
      </c>
      <c r="D294" s="22" t="str">
        <f t="shared" si="6"/>
        <v>COMMENT ON COLUMN mouss_cruise_leg_ops_meta_v.DATA_SET_TYPE_DESC IS 'Description for the data set type';</v>
      </c>
    </row>
    <row r="295" spans="1:4" x14ac:dyDescent="0.25">
      <c r="A295" s="18" t="s">
        <v>405</v>
      </c>
      <c r="B295" s="18" t="s">
        <v>142</v>
      </c>
      <c r="C295" s="19" t="s">
        <v>170</v>
      </c>
      <c r="D295" s="22" t="str">
        <f t="shared" si="6"/>
        <v>COMMENT ON COLUMN mouss_cruise_leg_ops_meta_v.DATA_SET_TYPE_DOC_URL IS 'Documentation URL for the data type, this can be an InPort URL for the parent Project record of the individual data sets or a documentation package that provides information about this data set type';</v>
      </c>
    </row>
    <row r="296" spans="1:4" x14ac:dyDescent="0.25">
      <c r="A296" s="18" t="s">
        <v>405</v>
      </c>
      <c r="B296" s="18" t="s">
        <v>143</v>
      </c>
      <c r="C296" s="19" t="s">
        <v>175</v>
      </c>
      <c r="D296" s="22" t="str">
        <f t="shared" si="6"/>
        <v>COMMENT ON COLUMN mouss_cruise_leg_ops_meta_v.DATA_SET_STATUS_ID IS 'Primary key for the CCD_DATA_SET_STATUS table';</v>
      </c>
    </row>
    <row r="297" spans="1:4" x14ac:dyDescent="0.25">
      <c r="A297" s="18" t="s">
        <v>405</v>
      </c>
      <c r="B297" s="18" t="s">
        <v>144</v>
      </c>
      <c r="C297" s="19" t="s">
        <v>171</v>
      </c>
      <c r="D297" s="22" t="str">
        <f t="shared" si="6"/>
        <v>COMMENT ON COLUMN mouss_cruise_leg_ops_meta_v.STATUS_CODE IS 'The alpha-numeric code for the data status';</v>
      </c>
    </row>
    <row r="298" spans="1:4" x14ac:dyDescent="0.25">
      <c r="A298" s="18" t="s">
        <v>405</v>
      </c>
      <c r="B298" s="18" t="s">
        <v>145</v>
      </c>
      <c r="C298" s="19" t="s">
        <v>172</v>
      </c>
      <c r="D298" s="22" t="str">
        <f t="shared" si="6"/>
        <v>COMMENT ON COLUMN mouss_cruise_leg_ops_meta_v.STATUS_NAME IS 'The name of the data status';</v>
      </c>
    </row>
    <row r="299" spans="1:4" x14ac:dyDescent="0.25">
      <c r="A299" s="18" t="s">
        <v>405</v>
      </c>
      <c r="B299" s="18" t="s">
        <v>146</v>
      </c>
      <c r="C299" s="19" t="s">
        <v>173</v>
      </c>
      <c r="D299" s="22" t="str">
        <f t="shared" si="6"/>
        <v>COMMENT ON COLUMN mouss_cruise_leg_ops_meta_v.STATUS_DESC IS 'The description for the data status';</v>
      </c>
    </row>
    <row r="300" spans="1:4" x14ac:dyDescent="0.25">
      <c r="A300" s="18" t="s">
        <v>405</v>
      </c>
      <c r="B300" s="18" t="s">
        <v>147</v>
      </c>
      <c r="C300" s="19" t="s">
        <v>174</v>
      </c>
      <c r="D300" s="22" t="str">
        <f t="shared" si="6"/>
        <v>COMMENT ON COLUMN mouss_cruise_leg_ops_meta_v.STATUS_COLOR IS 'The hex value for the color that the data set status has in the application interface';</v>
      </c>
    </row>
    <row r="308" spans="1:4" x14ac:dyDescent="0.25">
      <c r="A308" s="19" t="s">
        <v>488</v>
      </c>
      <c r="B308" s="19" t="s">
        <v>327</v>
      </c>
      <c r="C308" s="19" t="s">
        <v>489</v>
      </c>
      <c r="D308" s="22" t="str">
        <f t="shared" ref="D308:D329" si="7">CONCATENATE("COMMENT ON COLUMN ",A308, ".", B308, " IS '", SUBSTITUTE(C308, "'", "''"), "';")</f>
        <v>COMMENT ON COLUMN MOUSS_CRUISE_LEG_OPS_META_V.UTC_DROP_DTM IS 'Date/Time in UTC of MOUSS drop based on the camera opcode values';</v>
      </c>
    </row>
    <row r="309" spans="1:4" x14ac:dyDescent="0.25">
      <c r="A309" s="19" t="s">
        <v>488</v>
      </c>
      <c r="B309" s="19" t="s">
        <v>328</v>
      </c>
      <c r="C309" s="19" t="s">
        <v>490</v>
      </c>
      <c r="D309" s="22" t="str">
        <f t="shared" si="7"/>
        <v>COMMENT ON COLUMN MOUSS_CRUISE_LEG_OPS_META_V.FORMAT_UTC_DROP_DTM IS 'Formatted Date/Time in UTC of MOUSS drop based on the camera opcode values (MM/DD/YYYY HH24:MI:SS format)';</v>
      </c>
    </row>
    <row r="310" spans="1:4" x14ac:dyDescent="0.25">
      <c r="A310" s="19" t="s">
        <v>488</v>
      </c>
      <c r="B310" s="19" t="s">
        <v>329</v>
      </c>
      <c r="C310" s="19" t="s">
        <v>491</v>
      </c>
      <c r="D310" s="22" t="str">
        <f t="shared" si="7"/>
        <v>COMMENT ON COLUMN MOUSS_CRUISE_LEG_OPS_META_V.UTC_DROP_DATE IS 'Date in UTC of MOUSS drop based on the camera opcode values (CAM1_OPC if defined, otherwise CAM2_OPC)';</v>
      </c>
    </row>
    <row r="311" spans="1:4" x14ac:dyDescent="0.25">
      <c r="A311" s="19" t="s">
        <v>488</v>
      </c>
      <c r="B311" s="19" t="s">
        <v>330</v>
      </c>
      <c r="C311" s="19" t="s">
        <v>492</v>
      </c>
      <c r="D311" s="22" t="str">
        <f t="shared" si="7"/>
        <v>COMMENT ON COLUMN MOUSS_CRUISE_LEG_OPS_META_V.FORMAT_UTC_DROP_DATE IS 'Formatted date in UTC of MOUSS drop based on the camera opcode values (MM/DD/YYYY format)';</v>
      </c>
    </row>
    <row r="312" spans="1:4" x14ac:dyDescent="0.25">
      <c r="A312" s="19" t="s">
        <v>488</v>
      </c>
      <c r="B312" s="19" t="s">
        <v>482</v>
      </c>
      <c r="C312" s="19" t="s">
        <v>493</v>
      </c>
      <c r="D312" s="22" t="str">
        <f t="shared" si="7"/>
        <v>COMMENT ON COLUMN MOUSS_CRUISE_LEG_OPS_META_V.UTC_JULIAN_DROP_DATE IS 'Julian Date in UTC of MOUSS drop based on the camera opcode values';</v>
      </c>
    </row>
    <row r="313" spans="1:4" x14ac:dyDescent="0.25">
      <c r="A313" s="19" t="s">
        <v>488</v>
      </c>
      <c r="B313" s="19" t="s">
        <v>483</v>
      </c>
      <c r="D313" s="22" t="str">
        <f t="shared" si="7"/>
        <v>COMMENT ON COLUMN MOUSS_CRUISE_LEG_OPS_META_V.TZ_DROP_DTM IS '';</v>
      </c>
    </row>
    <row r="314" spans="1:4" x14ac:dyDescent="0.25">
      <c r="A314" s="19" t="s">
        <v>488</v>
      </c>
      <c r="B314" s="19" t="s">
        <v>484</v>
      </c>
      <c r="D314" s="22" t="str">
        <f t="shared" si="7"/>
        <v>COMMENT ON COLUMN MOUSS_CRUISE_LEG_OPS_META_V.FORMAT_TZ_DROP_DTM IS '';</v>
      </c>
    </row>
    <row r="315" spans="1:4" x14ac:dyDescent="0.25">
      <c r="A315" s="19" t="s">
        <v>488</v>
      </c>
      <c r="B315" s="19" t="s">
        <v>485</v>
      </c>
      <c r="D315" s="22" t="str">
        <f t="shared" si="7"/>
        <v>COMMENT ON COLUMN MOUSS_CRUISE_LEG_OPS_META_V.TZ_DROP_DATE IS '';</v>
      </c>
    </row>
    <row r="316" spans="1:4" x14ac:dyDescent="0.25">
      <c r="A316" s="19" t="s">
        <v>488</v>
      </c>
      <c r="B316" s="19" t="s">
        <v>486</v>
      </c>
      <c r="D316" s="22" t="str">
        <f t="shared" si="7"/>
        <v>COMMENT ON COLUMN MOUSS_CRUISE_LEG_OPS_META_V.FORMAT_TZ_DROP_DATE IS '';</v>
      </c>
    </row>
    <row r="317" spans="1:4" x14ac:dyDescent="0.25">
      <c r="A317" s="19" t="s">
        <v>488</v>
      </c>
      <c r="B317" s="19" t="s">
        <v>487</v>
      </c>
      <c r="D317" s="22" t="str">
        <f t="shared" si="7"/>
        <v>COMMENT ON COLUMN MOUSS_CRUISE_LEG_OPS_META_V.TZ_JULIAN_DROP_DATE IS '';</v>
      </c>
    </row>
    <row r="318" spans="1:4" x14ac:dyDescent="0.25">
      <c r="A318" s="19" t="s">
        <v>488</v>
      </c>
      <c r="B318" s="19" t="s">
        <v>347</v>
      </c>
      <c r="C318" s="19" t="s">
        <v>379</v>
      </c>
      <c r="D318" s="22" t="str">
        <f t="shared" si="7"/>
        <v>COMMENT ON COLUMN MOUSS_CRUISE_LEG_OPS_META_V.GRID_NUM IS 'Unique grid number';</v>
      </c>
    </row>
    <row r="319" spans="1:4" s="18" customFormat="1" x14ac:dyDescent="0.25">
      <c r="A319" s="19" t="s">
        <v>488</v>
      </c>
      <c r="B319" s="19" t="s">
        <v>348</v>
      </c>
      <c r="C319" s="19" t="s">
        <v>380</v>
      </c>
      <c r="D319" s="22" t="str">
        <f t="shared" si="7"/>
        <v>COMMENT ON COLUMN MOUSS_CRUISE_LEG_OPS_META_V.GRID_LAT_DD IS 'Latitude at the center of grid';</v>
      </c>
    </row>
    <row r="320" spans="1:4" x14ac:dyDescent="0.25">
      <c r="A320" s="19" t="s">
        <v>488</v>
      </c>
      <c r="B320" s="19" t="s">
        <v>349</v>
      </c>
      <c r="C320" s="19" t="s">
        <v>381</v>
      </c>
      <c r="D320" s="22" t="str">
        <f t="shared" si="7"/>
        <v>COMMENT ON COLUMN MOUSS_CRUISE_LEG_OPS_META_V.GRID_LON_DD IS 'Longitude at the center of grid';</v>
      </c>
    </row>
    <row r="321" spans="1:4" x14ac:dyDescent="0.25">
      <c r="A321" s="19" t="s">
        <v>488</v>
      </c>
      <c r="B321" s="19" t="s">
        <v>350</v>
      </c>
      <c r="C321" s="19" t="s">
        <v>382</v>
      </c>
      <c r="D321" s="22" t="str">
        <f t="shared" si="7"/>
        <v>COMMENT ON COLUMN MOUSS_CRUISE_LEG_OPS_META_V.N_LAT_DD IS 'North latitude of the grid derived from center point';</v>
      </c>
    </row>
    <row r="322" spans="1:4" x14ac:dyDescent="0.25">
      <c r="A322" s="19" t="s">
        <v>488</v>
      </c>
      <c r="B322" s="19" t="s">
        <v>351</v>
      </c>
      <c r="C322" s="19" t="s">
        <v>383</v>
      </c>
      <c r="D322" s="22" t="str">
        <f t="shared" si="7"/>
        <v>COMMENT ON COLUMN MOUSS_CRUISE_LEG_OPS_META_V.S_LAT_DD IS 'South latitude of the grid derived from center point';</v>
      </c>
    </row>
    <row r="323" spans="1:4" x14ac:dyDescent="0.25">
      <c r="A323" s="19" t="s">
        <v>488</v>
      </c>
      <c r="B323" s="19" t="s">
        <v>352</v>
      </c>
      <c r="C323" s="19" t="s">
        <v>384</v>
      </c>
      <c r="D323" s="22" t="str">
        <f t="shared" si="7"/>
        <v>COMMENT ON COLUMN MOUSS_CRUISE_LEG_OPS_META_V.E_LON_DD IS 'East longitude of the grid derived from center point';</v>
      </c>
    </row>
    <row r="324" spans="1:4" x14ac:dyDescent="0.25">
      <c r="A324" s="19" t="s">
        <v>488</v>
      </c>
      <c r="B324" s="19" t="s">
        <v>353</v>
      </c>
      <c r="C324" s="19" t="s">
        <v>385</v>
      </c>
      <c r="D324" s="22" t="str">
        <f t="shared" si="7"/>
        <v>COMMENT ON COLUMN MOUSS_CRUISE_LEG_OPS_META_V.W_LON_DD IS 'West longitude of the grid derived from center point';</v>
      </c>
    </row>
    <row r="325" spans="1:4" x14ac:dyDescent="0.25">
      <c r="A325" s="19" t="s">
        <v>488</v>
      </c>
      <c r="B325" s="19" t="s">
        <v>354</v>
      </c>
      <c r="C325" s="19" t="s">
        <v>386</v>
      </c>
      <c r="D325" s="22" t="str">
        <f t="shared" si="7"/>
        <v>COMMENT ON COLUMN MOUSS_CRUISE_LEG_OPS_META_V.DEPTH_MED_M IS 'Median depth in meters';</v>
      </c>
    </row>
    <row r="326" spans="1:4" x14ac:dyDescent="0.25">
      <c r="A326" s="19" t="s">
        <v>488</v>
      </c>
      <c r="B326" s="19" t="s">
        <v>355</v>
      </c>
      <c r="C326" s="19" t="s">
        <v>387</v>
      </c>
      <c r="D326" s="22" t="str">
        <f t="shared" si="7"/>
        <v>COMMENT ON COLUMN MOUSS_CRUISE_LEG_OPS_META_V.DEPTH_MEAN_M IS 'Mean depth in meters';</v>
      </c>
    </row>
    <row r="327" spans="1:4" x14ac:dyDescent="0.25">
      <c r="A327" s="19" t="s">
        <v>488</v>
      </c>
      <c r="B327" s="19" t="s">
        <v>356</v>
      </c>
      <c r="C327" s="19" t="s">
        <v>388</v>
      </c>
      <c r="D327" s="22" t="str">
        <f t="shared" si="7"/>
        <v>COMMENT ON COLUMN MOUSS_CRUISE_LEG_OPS_META_V.DEPTH_MIN_M IS 'Minimum depth in meters';</v>
      </c>
    </row>
    <row r="328" spans="1:4" x14ac:dyDescent="0.25">
      <c r="A328" s="19" t="s">
        <v>488</v>
      </c>
      <c r="B328" s="19" t="s">
        <v>357</v>
      </c>
      <c r="C328" s="19" t="s">
        <v>389</v>
      </c>
      <c r="D328" s="22" t="str">
        <f t="shared" si="7"/>
        <v>COMMENT ON COLUMN MOUSS_CRUISE_LEG_OPS_META_V.DEPTH_MAX_M IS 'Maximum depth in meters';</v>
      </c>
    </row>
    <row r="329" spans="1:4" x14ac:dyDescent="0.25">
      <c r="A329" s="19" t="s">
        <v>488</v>
      </c>
      <c r="B329" s="19" t="s">
        <v>358</v>
      </c>
      <c r="C329" s="19" t="s">
        <v>390</v>
      </c>
      <c r="D329" s="22" t="str">
        <f t="shared" si="7"/>
        <v>COMMENT ON COLUMN MOUSS_CRUISE_LEG_OPS_META_V.GRID_RADIUS_M IS 'The grid radius in meters';</v>
      </c>
    </row>
    <row r="333" spans="1:4" x14ac:dyDescent="0.25">
      <c r="A333" s="18" t="s">
        <v>558</v>
      </c>
      <c r="B333" s="18" t="s">
        <v>203</v>
      </c>
      <c r="C333" s="19" t="s">
        <v>252</v>
      </c>
      <c r="D333" s="22" t="str">
        <f t="shared" ref="D333:D379" si="8">CONCATENATE("COMMENT ON COLUMN ",A333, ".", B333, " IS '", SUBSTITUTE(C333, "'", "''"), "';")</f>
        <v>COMMENT ON COLUMN CCD_CRUISE_DVM_RULE_EVAL_V.CRUISE_ID IS 'Primary key for the CCD_CRUISES table';</v>
      </c>
    </row>
    <row r="334" spans="1:4" x14ac:dyDescent="0.25">
      <c r="A334" s="18" t="s">
        <v>558</v>
      </c>
      <c r="B334" s="18" t="s">
        <v>204</v>
      </c>
      <c r="C334" s="19" t="s">
        <v>253</v>
      </c>
      <c r="D334" s="22" t="str">
        <f t="shared" si="8"/>
        <v>COMMENT ON COLUMN CCD_CRUISE_DVM_RULE_EVAL_V.CRUISE_NAME IS 'The name of the given cruise designated by NOAA (e.g. SE-15-01)';</v>
      </c>
    </row>
    <row r="335" spans="1:4" x14ac:dyDescent="0.25">
      <c r="A335" s="18" t="s">
        <v>558</v>
      </c>
      <c r="B335" s="18" t="s">
        <v>205</v>
      </c>
      <c r="C335" s="19" t="s">
        <v>254</v>
      </c>
      <c r="D335" s="22" t="str">
        <f t="shared" si="8"/>
        <v>COMMENT ON COLUMN CCD_CRUISE_DVM_RULE_EVAL_V.CRUISE_NOTES IS 'Any notes for the given research cruise';</v>
      </c>
    </row>
    <row r="336" spans="1:4" x14ac:dyDescent="0.25">
      <c r="A336" s="18" t="s">
        <v>558</v>
      </c>
      <c r="B336" s="18" t="s">
        <v>408</v>
      </c>
      <c r="C336" s="19" t="s">
        <v>445</v>
      </c>
      <c r="D336" s="22" t="str">
        <f t="shared" si="8"/>
        <v>COMMENT ON COLUMN CCD_CRUISE_DVM_RULE_EVAL_V.CRUISE_DESC IS 'Description for the given research cruise';</v>
      </c>
    </row>
    <row r="337" spans="1:4" x14ac:dyDescent="0.25">
      <c r="A337" s="18" t="s">
        <v>558</v>
      </c>
      <c r="B337" s="18" t="s">
        <v>409</v>
      </c>
      <c r="C337" s="19" t="s">
        <v>446</v>
      </c>
      <c r="D337" s="22" t="str">
        <f t="shared" si="8"/>
        <v>COMMENT ON COLUMN CCD_CRUISE_DVM_RULE_EVAL_V.OBJ_BASED_METRICS IS 'Objective Based Metrics for the given research cruise';</v>
      </c>
    </row>
    <row r="338" spans="1:4" x14ac:dyDescent="0.25">
      <c r="A338" s="18" t="s">
        <v>558</v>
      </c>
      <c r="B338" s="18" t="s">
        <v>117</v>
      </c>
      <c r="C338" s="19" t="s">
        <v>447</v>
      </c>
      <c r="D338" s="22" t="str">
        <f t="shared" si="8"/>
        <v>COMMENT ON COLUMN CCD_CRUISE_DVM_RULE_EVAL_V.SCI_CENTER_DIV_ID IS 'Primary key for the Science Center Division table';</v>
      </c>
    </row>
    <row r="339" spans="1:4" x14ac:dyDescent="0.25">
      <c r="A339" s="18" t="s">
        <v>558</v>
      </c>
      <c r="B339" s="18" t="s">
        <v>410</v>
      </c>
      <c r="C339" s="19" t="s">
        <v>448</v>
      </c>
      <c r="D339" s="22" t="str">
        <f t="shared" si="8"/>
        <v>COMMENT ON COLUMN CCD_CRUISE_DVM_RULE_EVAL_V.SCI_CENTER_DIV_CODE IS 'Abbreviated code for the given Science Center Division';</v>
      </c>
    </row>
    <row r="340" spans="1:4" x14ac:dyDescent="0.25">
      <c r="A340" s="18" t="s">
        <v>558</v>
      </c>
      <c r="B340" s="18" t="s">
        <v>411</v>
      </c>
      <c r="C340" s="19" t="s">
        <v>449</v>
      </c>
      <c r="D340" s="22" t="str">
        <f t="shared" si="8"/>
        <v>COMMENT ON COLUMN CCD_CRUISE_DVM_RULE_EVAL_V.SCI_CENTER_DIV_NAME IS 'Name of the given Science Center Division';</v>
      </c>
    </row>
    <row r="341" spans="1:4" x14ac:dyDescent="0.25">
      <c r="A341" s="18" t="s">
        <v>558</v>
      </c>
      <c r="B341" s="18" t="s">
        <v>412</v>
      </c>
      <c r="C341" s="19" t="s">
        <v>450</v>
      </c>
      <c r="D341" s="22" t="str">
        <f t="shared" si="8"/>
        <v>COMMENT ON COLUMN CCD_CRUISE_DVM_RULE_EVAL_V.SCI_CENTER_DIV_DESC IS 'Description for the given Science Center Division';</v>
      </c>
    </row>
    <row r="342" spans="1:4" x14ac:dyDescent="0.25">
      <c r="A342" s="18" t="s">
        <v>558</v>
      </c>
      <c r="B342" s="18" t="s">
        <v>106</v>
      </c>
      <c r="C342" s="19" t="s">
        <v>255</v>
      </c>
      <c r="D342" s="22" t="str">
        <f t="shared" si="8"/>
        <v>COMMENT ON COLUMN CCD_CRUISE_DVM_RULE_EVAL_V.SCI_CENTER_ID IS 'Primary key for the Science Center table';</v>
      </c>
    </row>
    <row r="343" spans="1:4" x14ac:dyDescent="0.25">
      <c r="A343" s="18" t="s">
        <v>558</v>
      </c>
      <c r="B343" s="18" t="s">
        <v>206</v>
      </c>
      <c r="C343" s="19" t="s">
        <v>256</v>
      </c>
      <c r="D343" s="22" t="str">
        <f t="shared" si="8"/>
        <v>COMMENT ON COLUMN CCD_CRUISE_DVM_RULE_EVAL_V.SCI_CENTER_NAME IS 'Name of the given Science Center';</v>
      </c>
    </row>
    <row r="344" spans="1:4" x14ac:dyDescent="0.25">
      <c r="A344" s="18" t="s">
        <v>558</v>
      </c>
      <c r="B344" s="18" t="s">
        <v>207</v>
      </c>
      <c r="C344" s="19" t="s">
        <v>257</v>
      </c>
      <c r="D344" s="22" t="str">
        <f t="shared" si="8"/>
        <v>COMMENT ON COLUMN CCD_CRUISE_DVM_RULE_EVAL_V.SCI_CENTER_DESC IS 'Description for the given Science Center';</v>
      </c>
    </row>
    <row r="345" spans="1:4" x14ac:dyDescent="0.25">
      <c r="A345" s="18" t="s">
        <v>558</v>
      </c>
      <c r="B345" s="18" t="s">
        <v>208</v>
      </c>
      <c r="C345" s="19" t="s">
        <v>258</v>
      </c>
      <c r="D345" s="22" t="str">
        <f t="shared" si="8"/>
        <v>COMMENT ON COLUMN CCD_CRUISE_DVM_RULE_EVAL_V.STD_SVY_NAME_ID IS 'Primary key for the Standard Survey Name table';</v>
      </c>
    </row>
    <row r="346" spans="1:4" x14ac:dyDescent="0.25">
      <c r="A346" s="18" t="s">
        <v>558</v>
      </c>
      <c r="B346" s="18" t="s">
        <v>209</v>
      </c>
      <c r="C346" s="19" t="s">
        <v>259</v>
      </c>
      <c r="D346" s="22" t="str">
        <f t="shared" si="8"/>
        <v>COMMENT ON COLUMN CCD_CRUISE_DVM_RULE_EVAL_V.STD_SVY_NAME IS 'Name of the given Standard Survey Name';</v>
      </c>
    </row>
    <row r="347" spans="1:4" x14ac:dyDescent="0.25">
      <c r="A347" s="18" t="s">
        <v>558</v>
      </c>
      <c r="B347" s="18" t="s">
        <v>210</v>
      </c>
      <c r="C347" s="19" t="s">
        <v>260</v>
      </c>
      <c r="D347" s="22" t="str">
        <f t="shared" si="8"/>
        <v>COMMENT ON COLUMN CCD_CRUISE_DVM_RULE_EVAL_V.STD_SVY_DESC IS 'Description for the given Standard Survey Name';</v>
      </c>
    </row>
    <row r="348" spans="1:4" x14ac:dyDescent="0.25">
      <c r="A348" s="18" t="s">
        <v>558</v>
      </c>
      <c r="B348" s="18" t="s">
        <v>211</v>
      </c>
      <c r="C348" s="19" t="s">
        <v>261</v>
      </c>
      <c r="D348" s="22" t="str">
        <f t="shared" si="8"/>
        <v>COMMENT ON COLUMN CCD_CRUISE_DVM_RULE_EVAL_V.SVY_FREQ_ID IS 'Primary key for the Survey Frequency table';</v>
      </c>
    </row>
    <row r="349" spans="1:4" x14ac:dyDescent="0.25">
      <c r="A349" s="18" t="s">
        <v>558</v>
      </c>
      <c r="B349" s="18" t="s">
        <v>212</v>
      </c>
      <c r="C349" s="19" t="s">
        <v>262</v>
      </c>
      <c r="D349" s="22" t="str">
        <f t="shared" si="8"/>
        <v>COMMENT ON COLUMN CCD_CRUISE_DVM_RULE_EVAL_V.SVY_FREQ_NAME IS 'Name of the given Survey Frequency';</v>
      </c>
    </row>
    <row r="350" spans="1:4" x14ac:dyDescent="0.25">
      <c r="A350" s="18" t="s">
        <v>558</v>
      </c>
      <c r="B350" s="18" t="s">
        <v>213</v>
      </c>
      <c r="C350" s="19" t="s">
        <v>263</v>
      </c>
      <c r="D350" s="22" t="str">
        <f t="shared" si="8"/>
        <v>COMMENT ON COLUMN CCD_CRUISE_DVM_RULE_EVAL_V.SVY_FREQ_DESC IS 'Description for the given Survey Frequency';</v>
      </c>
    </row>
    <row r="351" spans="1:4" x14ac:dyDescent="0.25">
      <c r="A351" s="18" t="s">
        <v>558</v>
      </c>
      <c r="B351" s="18" t="s">
        <v>214</v>
      </c>
      <c r="C351" s="19" t="s">
        <v>264</v>
      </c>
      <c r="D351" s="22" t="str">
        <f t="shared" si="8"/>
        <v>COMMENT ON COLUMN CCD_CRUISE_DVM_RULE_EVAL_V.STD_SVY_NAME_OTH IS 'Field defines a Standard Survey Name that is not included in the Standard Survey Name table';</v>
      </c>
    </row>
    <row r="352" spans="1:4" x14ac:dyDescent="0.25">
      <c r="A352" s="18" t="s">
        <v>558</v>
      </c>
      <c r="B352" s="18" t="s">
        <v>215</v>
      </c>
      <c r="C352" s="19" t="s">
        <v>265</v>
      </c>
      <c r="D352" s="22" t="str">
        <f t="shared" si="8"/>
        <v>COMMENT ON COLUMN CCD_CRUISE_DVM_RULE_EVAL_V.STD_SVY_NAME_VAL IS 'This field contains the Standard Survey Name defined for the given cruise.  If the STD_SVY_NAME_ID field is defined then the associated CCD_STD_SVY_NAMES.STD_SVY_NAME is used because the foreign key is given precedence, otherwise the STD_SVY_NAME_OTH field value is used';</v>
      </c>
    </row>
    <row r="353" spans="1:4" s="13" customFormat="1" x14ac:dyDescent="0.25">
      <c r="A353" s="18" t="s">
        <v>558</v>
      </c>
      <c r="B353" s="18" t="s">
        <v>216</v>
      </c>
      <c r="C353" s="19" t="s">
        <v>266</v>
      </c>
      <c r="D353" s="22" t="str">
        <f t="shared" si="8"/>
        <v>COMMENT ON COLUMN CCD_CRUISE_DVM_RULE_EVAL_V.SVY_TYPE_ID IS 'Primary key for the Survey Type table';</v>
      </c>
    </row>
    <row r="354" spans="1:4" x14ac:dyDescent="0.25">
      <c r="A354" s="18" t="s">
        <v>558</v>
      </c>
      <c r="B354" s="18" t="s">
        <v>217</v>
      </c>
      <c r="C354" s="19" t="s">
        <v>267</v>
      </c>
      <c r="D354" s="22" t="str">
        <f t="shared" si="8"/>
        <v>COMMENT ON COLUMN CCD_CRUISE_DVM_RULE_EVAL_V.SVY_TYPE_NAME IS 'Name of the given Survey Type';</v>
      </c>
    </row>
    <row r="355" spans="1:4" x14ac:dyDescent="0.25">
      <c r="A355" s="18" t="s">
        <v>558</v>
      </c>
      <c r="B355" s="18" t="s">
        <v>218</v>
      </c>
      <c r="C355" s="19" t="s">
        <v>268</v>
      </c>
      <c r="D355" s="22" t="str">
        <f t="shared" si="8"/>
        <v>COMMENT ON COLUMN CCD_CRUISE_DVM_RULE_EVAL_V.SVY_TYPE_DESC IS 'Description for the given Survey Type';</v>
      </c>
    </row>
    <row r="356" spans="1:4" x14ac:dyDescent="0.25">
      <c r="A356" s="18" t="s">
        <v>558</v>
      </c>
      <c r="B356" s="18" t="s">
        <v>219</v>
      </c>
      <c r="C356" s="19" t="s">
        <v>269</v>
      </c>
      <c r="D356" s="22" t="str">
        <f t="shared" si="8"/>
        <v>COMMENT ON COLUMN CCD_CRUISE_DVM_RULE_EVAL_V.CRUISE_URL IS 'The Cruise URL (Referred to as "Survey URL" in FINSS System) for the given Cruise';</v>
      </c>
    </row>
    <row r="357" spans="1:4" s="13" customFormat="1" x14ac:dyDescent="0.25">
      <c r="A357" s="18" t="s">
        <v>558</v>
      </c>
      <c r="B357" s="18" t="s">
        <v>220</v>
      </c>
      <c r="C357" s="19" t="s">
        <v>270</v>
      </c>
      <c r="D357" s="22" t="str">
        <f t="shared" si="8"/>
        <v>COMMENT ON COLUMN CCD_CRUISE_DVM_RULE_EVAL_V.CRUISE_CONT_EMAIL IS 'The Cruise Contact Email (Referred to as "Survey Contact Email" in FINSS System) for the given Cruise';</v>
      </c>
    </row>
    <row r="358" spans="1:4" s="13" customFormat="1" x14ac:dyDescent="0.25">
      <c r="A358" s="18" t="s">
        <v>558</v>
      </c>
      <c r="B358" s="18" t="s">
        <v>413</v>
      </c>
      <c r="C358" s="19" t="s">
        <v>451</v>
      </c>
      <c r="D358" s="22" t="str">
        <f t="shared" si="8"/>
        <v>COMMENT ON COLUMN CCD_CRUISE_DVM_RULE_EVAL_V.PTA_ISS_ID IS 'Foreign key reference to the Issues (PTA) intersection table';</v>
      </c>
    </row>
    <row r="359" spans="1:4" s="13" customFormat="1" x14ac:dyDescent="0.25">
      <c r="A359" s="18" t="s">
        <v>558</v>
      </c>
      <c r="B359" s="18" t="s">
        <v>221</v>
      </c>
      <c r="C359" s="19" t="s">
        <v>271</v>
      </c>
      <c r="D359" s="22" t="str">
        <f t="shared" si="8"/>
        <v>COMMENT ON COLUMN CCD_CRUISE_DVM_RULE_EVAL_V.NUM_LEGS IS 'The number of cruise legs associated with the given cruise';</v>
      </c>
    </row>
    <row r="360" spans="1:4" x14ac:dyDescent="0.25">
      <c r="A360" s="18" t="s">
        <v>558</v>
      </c>
      <c r="B360" s="18" t="s">
        <v>222</v>
      </c>
      <c r="C360" s="19" t="s">
        <v>272</v>
      </c>
      <c r="D360" s="22" t="str">
        <f t="shared" si="8"/>
        <v>COMMENT ON COLUMN CCD_CRUISE_DVM_RULE_EVAL_V.CRUISE_START_DATE IS 'The start date in the corresponding time zone for the given cruise (based on the earliest associated cruise leg''s start date)';</v>
      </c>
    </row>
    <row r="361" spans="1:4" x14ac:dyDescent="0.25">
      <c r="A361" s="18" t="s">
        <v>558</v>
      </c>
      <c r="B361" s="18" t="s">
        <v>223</v>
      </c>
      <c r="C361" s="19" t="s">
        <v>273</v>
      </c>
      <c r="D361" s="22" t="str">
        <f t="shared" si="8"/>
        <v>COMMENT ON COLUMN CCD_CRUISE_DVM_RULE_EVAL_V.FORMAT_CRUISE_START_DATE IS 'The formatted start date in the corresponding time zone for the given cruise (based on the earliest associated cruise leg''s start date) in MM/DD/YYYY HH24:MI:SS format';</v>
      </c>
    </row>
    <row r="362" spans="1:4" x14ac:dyDescent="0.25">
      <c r="A362" s="18" t="s">
        <v>558</v>
      </c>
      <c r="B362" s="18" t="s">
        <v>224</v>
      </c>
      <c r="C362" s="19" t="s">
        <v>274</v>
      </c>
      <c r="D362" s="22" t="str">
        <f t="shared" si="8"/>
        <v>COMMENT ON COLUMN CCD_CRUISE_DVM_RULE_EVAL_V.CRUISE_END_DATE IS 'The end date in the corresponding time zone for the given cruise (based on the latest associated cruise leg''s end date)';</v>
      </c>
    </row>
    <row r="363" spans="1:4" x14ac:dyDescent="0.25">
      <c r="A363" s="18" t="s">
        <v>558</v>
      </c>
      <c r="B363" s="18" t="s">
        <v>225</v>
      </c>
      <c r="C363" s="19" t="s">
        <v>275</v>
      </c>
      <c r="D363" s="22" t="str">
        <f t="shared" si="8"/>
        <v>COMMENT ON COLUMN CCD_CRUISE_DVM_RULE_EVAL_V.FORMAT_CRUISE_END_DATE IS 'The formatted end date in the corresponding time zone for the given cruise (based on the latest associated cruise leg''s end date) in MM/DD/YYYY HH24:MI:SS format';</v>
      </c>
    </row>
    <row r="364" spans="1:4" x14ac:dyDescent="0.25">
      <c r="A364" s="18" t="s">
        <v>558</v>
      </c>
      <c r="B364" s="18" t="s">
        <v>226</v>
      </c>
      <c r="C364" s="19" t="s">
        <v>276</v>
      </c>
      <c r="D364" s="22" t="str">
        <f t="shared" si="8"/>
        <v>COMMENT ON COLUMN CCD_CRUISE_DVM_RULE_EVAL_V.CRUISE_DAS IS 'The total number of days at sea for each of the legs associated with the given cruise';</v>
      </c>
    </row>
    <row r="365" spans="1:4" x14ac:dyDescent="0.25">
      <c r="A365" s="18" t="s">
        <v>558</v>
      </c>
      <c r="B365" s="18" t="s">
        <v>414</v>
      </c>
      <c r="C365" s="19" t="s">
        <v>452</v>
      </c>
      <c r="D365" s="22" t="str">
        <f t="shared" si="8"/>
        <v>COMMENT ON COLUMN CCD_CRUISE_DVM_RULE_EVAL_V.CRUISE_LEN_DAYS IS 'The total number of days between the Cruise Start and End Dates for the given cruise';</v>
      </c>
    </row>
    <row r="366" spans="1:4" x14ac:dyDescent="0.25">
      <c r="A366" s="18" t="s">
        <v>558</v>
      </c>
      <c r="B366" s="18" t="s">
        <v>227</v>
      </c>
      <c r="C366" s="19" t="s">
        <v>277</v>
      </c>
      <c r="D366" s="22" t="str">
        <f t="shared" si="8"/>
        <v>COMMENT ON COLUMN CCD_CRUISE_DVM_RULE_EVAL_V.CRUISE_YEAR IS 'The calendar year for the given cruise (based on the earliest associated cruise leg''s start date)';</v>
      </c>
    </row>
    <row r="367" spans="1:4" x14ac:dyDescent="0.25">
      <c r="A367" s="18" t="s">
        <v>558</v>
      </c>
      <c r="B367" s="18" t="s">
        <v>228</v>
      </c>
      <c r="C367" s="19" t="s">
        <v>277</v>
      </c>
      <c r="D367" s="22" t="str">
        <f t="shared" si="8"/>
        <v>COMMENT ON COLUMN CCD_CRUISE_DVM_RULE_EVAL_V.CRUISE_FISC_YEAR IS 'The calendar year for the given cruise (based on the earliest associated cruise leg''s start date)';</v>
      </c>
    </row>
    <row r="368" spans="1:4" x14ac:dyDescent="0.25">
      <c r="A368" s="18" t="s">
        <v>558</v>
      </c>
      <c r="B368" s="18" t="s">
        <v>229</v>
      </c>
      <c r="C368" s="19" t="s">
        <v>278</v>
      </c>
      <c r="D368" s="22" t="str">
        <f t="shared" si="8"/>
        <v>COMMENT ON COLUMN CCD_CRUISE_DVM_RULE_EVAL_V.LEG_NAME_CD_LIST IS 'Comma-delimited list of leg names associated with the given cruise';</v>
      </c>
    </row>
    <row r="369" spans="1:4" x14ac:dyDescent="0.25">
      <c r="A369" s="18" t="s">
        <v>558</v>
      </c>
      <c r="B369" s="18" t="s">
        <v>230</v>
      </c>
      <c r="C369" s="19" t="s">
        <v>279</v>
      </c>
      <c r="D369" s="22" t="str">
        <f t="shared" si="8"/>
        <v>COMMENT ON COLUMN CCD_CRUISE_DVM_RULE_EVAL_V.LEG_NAME_SCD_LIST IS 'Semicolon-delimited list of leg names associated with the given cruise';</v>
      </c>
    </row>
    <row r="370" spans="1:4" x14ac:dyDescent="0.25">
      <c r="A370" s="18" t="s">
        <v>558</v>
      </c>
      <c r="B370" s="18" t="s">
        <v>231</v>
      </c>
      <c r="C370" s="19" t="s">
        <v>280</v>
      </c>
      <c r="D370" s="22" t="str">
        <f t="shared" si="8"/>
        <v>COMMENT ON COLUMN CCD_CRUISE_DVM_RULE_EVAL_V.LEG_NAME_RC_LIST IS 'Return carriage/new line delimited list of leg names associated with the given cruise';</v>
      </c>
    </row>
    <row r="371" spans="1:4" x14ac:dyDescent="0.25">
      <c r="A371" s="18" t="s">
        <v>558</v>
      </c>
      <c r="B371" s="18" t="s">
        <v>232</v>
      </c>
      <c r="C371" s="19" t="s">
        <v>281</v>
      </c>
      <c r="D371" s="22" t="str">
        <f t="shared" si="8"/>
        <v>COMMENT ON COLUMN CCD_CRUISE_DVM_RULE_EVAL_V.LEG_NAME_BR_LIST IS '&lt;BR&gt; tag (intended for web pages) delimited list of leg names associated with the given cruise';</v>
      </c>
    </row>
    <row r="372" spans="1:4" x14ac:dyDescent="0.25">
      <c r="A372" s="18" t="s">
        <v>558</v>
      </c>
      <c r="B372" s="18" t="s">
        <v>233</v>
      </c>
      <c r="C372" s="19" t="s">
        <v>554</v>
      </c>
      <c r="D372" s="22" t="str">
        <f t="shared" si="8"/>
        <v>COMMENT ON COLUMN CCD_CRUISE_DVM_RULE_EVAL_V.LEG_NAME_DATES_CD_LIST IS 'Comma-delimited list of leg names, the associated leg dates for the given cruise';</v>
      </c>
    </row>
    <row r="373" spans="1:4" x14ac:dyDescent="0.25">
      <c r="A373" s="18" t="s">
        <v>558</v>
      </c>
      <c r="B373" s="18" t="s">
        <v>234</v>
      </c>
      <c r="C373" s="19" t="s">
        <v>555</v>
      </c>
      <c r="D373" s="22" t="str">
        <f t="shared" si="8"/>
        <v>COMMENT ON COLUMN CCD_CRUISE_DVM_RULE_EVAL_V.LEG_NAME_DATES_SCD_LIST IS 'Semicolon-delimited list of leg names, the associated leg dates for the given cruise';</v>
      </c>
    </row>
    <row r="374" spans="1:4" x14ac:dyDescent="0.25">
      <c r="A374" s="18" t="s">
        <v>558</v>
      </c>
      <c r="B374" s="18" t="s">
        <v>235</v>
      </c>
      <c r="C374" s="19" t="s">
        <v>556</v>
      </c>
      <c r="D374" s="22" t="str">
        <f t="shared" si="8"/>
        <v>COMMENT ON COLUMN CCD_CRUISE_DVM_RULE_EVAL_V.LEG_NAME_DATES_RC_LIST IS 'Return carriage/new line delimited list of leg names, the associated leg dates for the given cruise';</v>
      </c>
    </row>
    <row r="375" spans="1:4" x14ac:dyDescent="0.25">
      <c r="A375" s="18" t="s">
        <v>558</v>
      </c>
      <c r="B375" s="18" t="s">
        <v>236</v>
      </c>
      <c r="C375" s="19" t="s">
        <v>557</v>
      </c>
      <c r="D375" s="22" t="str">
        <f t="shared" si="8"/>
        <v>COMMENT ON COLUMN CCD_CRUISE_DVM_RULE_EVAL_V.LEG_NAME_DATES_BR_LIST IS '&lt;BR&gt; tag (intended for web pages) delimited list of leg names, the associated leg dates for the given cruise';</v>
      </c>
    </row>
    <row r="376" spans="1:4" x14ac:dyDescent="0.25">
      <c r="A376" s="18" t="s">
        <v>558</v>
      </c>
      <c r="B376" s="18" t="s">
        <v>495</v>
      </c>
      <c r="C376" s="19" t="s">
        <v>282</v>
      </c>
      <c r="D376" s="22" t="str">
        <f t="shared" si="8"/>
        <v>COMMENT ON COLUMN CCD_CRUISE_DVM_RULE_EVAL_V.LEG_VESS_NAME_DATES_CD_LIST IS 'Comma-delimited list of leg names, the associated leg dates and vessel name associated with the given cruise';</v>
      </c>
    </row>
    <row r="377" spans="1:4" s="13" customFormat="1" x14ac:dyDescent="0.25">
      <c r="A377" s="18" t="s">
        <v>558</v>
      </c>
      <c r="B377" s="18" t="s">
        <v>496</v>
      </c>
      <c r="C377" s="19" t="s">
        <v>283</v>
      </c>
      <c r="D377" s="22" t="str">
        <f t="shared" si="8"/>
        <v>COMMENT ON COLUMN CCD_CRUISE_DVM_RULE_EVAL_V.LEG_VESS_NAME_DATES_SCD_LIST IS 'Semicolon-delimited list of leg names, the associated leg dates and vessel name associated with the given cruise';</v>
      </c>
    </row>
    <row r="378" spans="1:4" s="13" customFormat="1" x14ac:dyDescent="0.25">
      <c r="A378" s="18" t="s">
        <v>558</v>
      </c>
      <c r="B378" s="18" t="s">
        <v>497</v>
      </c>
      <c r="C378" s="19" t="s">
        <v>284</v>
      </c>
      <c r="D378" s="22" t="str">
        <f t="shared" si="8"/>
        <v>COMMENT ON COLUMN CCD_CRUISE_DVM_RULE_EVAL_V.LEG_VESS_NAME_DATES_RC_LIST IS 'Return carriage/new line delimited list of leg names, the associated leg dates and vessel name associated with the given cruise';</v>
      </c>
    </row>
    <row r="379" spans="1:4" s="13" customFormat="1" x14ac:dyDescent="0.25">
      <c r="A379" s="18" t="s">
        <v>558</v>
      </c>
      <c r="B379" s="18" t="s">
        <v>498</v>
      </c>
      <c r="C379" s="19" t="s">
        <v>285</v>
      </c>
      <c r="D379" s="22" t="str">
        <f t="shared" si="8"/>
        <v>COMMENT ON COLUMN CCD_CRUISE_DVM_RULE_EVAL_V.LEG_VESS_NAME_DATES_BR_LIST IS '&lt;BR&gt; tag (intended for web pages) delimited list of leg names, the associated leg dates and vessel name associated with the given cruise';</v>
      </c>
    </row>
    <row r="385" spans="1:4" x14ac:dyDescent="0.25">
      <c r="A385" s="19" t="s">
        <v>562</v>
      </c>
      <c r="B385" s="18" t="s">
        <v>203</v>
      </c>
      <c r="C385" s="19" t="s">
        <v>252</v>
      </c>
      <c r="D385" s="22" t="str">
        <f t="shared" ref="D385:D433" si="9">CONCATENATE("COMMENT ON COLUMN ",A385, ".", B385, " IS '", SUBSTITUTE(C385, "'", "''"), "';")</f>
        <v>COMMENT ON COLUMN CCD_CRUISE_DVM_EVAL_V.CRUISE_ID IS 'Primary key for the CCD_CRUISES table';</v>
      </c>
    </row>
    <row r="386" spans="1:4" x14ac:dyDescent="0.25">
      <c r="A386" s="19" t="s">
        <v>562</v>
      </c>
      <c r="B386" s="18" t="s">
        <v>204</v>
      </c>
      <c r="C386" s="19" t="s">
        <v>253</v>
      </c>
      <c r="D386" s="22" t="str">
        <f t="shared" si="9"/>
        <v>COMMENT ON COLUMN CCD_CRUISE_DVM_EVAL_V.CRUISE_NAME IS 'The name of the given cruise designated by NOAA (e.g. SE-15-01)';</v>
      </c>
    </row>
    <row r="387" spans="1:4" x14ac:dyDescent="0.25">
      <c r="A387" s="19" t="s">
        <v>562</v>
      </c>
      <c r="B387" s="18" t="s">
        <v>205</v>
      </c>
      <c r="C387" s="19" t="s">
        <v>254</v>
      </c>
      <c r="D387" s="22" t="str">
        <f t="shared" si="9"/>
        <v>COMMENT ON COLUMN CCD_CRUISE_DVM_EVAL_V.CRUISE_NOTES IS 'Any notes for the given research cruise';</v>
      </c>
    </row>
    <row r="388" spans="1:4" x14ac:dyDescent="0.25">
      <c r="A388" s="19" t="s">
        <v>562</v>
      </c>
      <c r="B388" s="18" t="s">
        <v>408</v>
      </c>
      <c r="C388" s="19" t="s">
        <v>445</v>
      </c>
      <c r="D388" s="22" t="str">
        <f t="shared" si="9"/>
        <v>COMMENT ON COLUMN CCD_CRUISE_DVM_EVAL_V.CRUISE_DESC IS 'Description for the given research cruise';</v>
      </c>
    </row>
    <row r="389" spans="1:4" x14ac:dyDescent="0.25">
      <c r="A389" s="19" t="s">
        <v>562</v>
      </c>
      <c r="B389" s="18" t="s">
        <v>409</v>
      </c>
      <c r="C389" s="19" t="s">
        <v>446</v>
      </c>
      <c r="D389" s="22" t="str">
        <f t="shared" si="9"/>
        <v>COMMENT ON COLUMN CCD_CRUISE_DVM_EVAL_V.OBJ_BASED_METRICS IS 'Objective Based Metrics for the given research cruise';</v>
      </c>
    </row>
    <row r="390" spans="1:4" x14ac:dyDescent="0.25">
      <c r="A390" s="19" t="s">
        <v>562</v>
      </c>
      <c r="B390" s="18" t="s">
        <v>117</v>
      </c>
      <c r="C390" s="19" t="s">
        <v>447</v>
      </c>
      <c r="D390" s="22" t="str">
        <f t="shared" si="9"/>
        <v>COMMENT ON COLUMN CCD_CRUISE_DVM_EVAL_V.SCI_CENTER_DIV_ID IS 'Primary key for the Science Center Division table';</v>
      </c>
    </row>
    <row r="391" spans="1:4" x14ac:dyDescent="0.25">
      <c r="A391" s="19" t="s">
        <v>562</v>
      </c>
      <c r="B391" s="18" t="s">
        <v>410</v>
      </c>
      <c r="C391" s="19" t="s">
        <v>448</v>
      </c>
      <c r="D391" s="22" t="str">
        <f t="shared" si="9"/>
        <v>COMMENT ON COLUMN CCD_CRUISE_DVM_EVAL_V.SCI_CENTER_DIV_CODE IS 'Abbreviated code for the given Science Center Division';</v>
      </c>
    </row>
    <row r="392" spans="1:4" x14ac:dyDescent="0.25">
      <c r="A392" s="19" t="s">
        <v>562</v>
      </c>
      <c r="B392" s="18" t="s">
        <v>411</v>
      </c>
      <c r="C392" s="19" t="s">
        <v>449</v>
      </c>
      <c r="D392" s="22" t="str">
        <f t="shared" si="9"/>
        <v>COMMENT ON COLUMN CCD_CRUISE_DVM_EVAL_V.SCI_CENTER_DIV_NAME IS 'Name of the given Science Center Division';</v>
      </c>
    </row>
    <row r="393" spans="1:4" x14ac:dyDescent="0.25">
      <c r="A393" s="19" t="s">
        <v>562</v>
      </c>
      <c r="B393" s="18" t="s">
        <v>412</v>
      </c>
      <c r="C393" s="19" t="s">
        <v>450</v>
      </c>
      <c r="D393" s="22" t="str">
        <f t="shared" si="9"/>
        <v>COMMENT ON COLUMN CCD_CRUISE_DVM_EVAL_V.SCI_CENTER_DIV_DESC IS 'Description for the given Science Center Division';</v>
      </c>
    </row>
    <row r="394" spans="1:4" x14ac:dyDescent="0.25">
      <c r="A394" s="19" t="s">
        <v>562</v>
      </c>
      <c r="B394" s="18" t="s">
        <v>106</v>
      </c>
      <c r="C394" s="19" t="s">
        <v>255</v>
      </c>
      <c r="D394" s="22" t="str">
        <f t="shared" si="9"/>
        <v>COMMENT ON COLUMN CCD_CRUISE_DVM_EVAL_V.SCI_CENTER_ID IS 'Primary key for the Science Center table';</v>
      </c>
    </row>
    <row r="395" spans="1:4" x14ac:dyDescent="0.25">
      <c r="A395" s="19" t="s">
        <v>562</v>
      </c>
      <c r="B395" s="18" t="s">
        <v>206</v>
      </c>
      <c r="C395" s="19" t="s">
        <v>256</v>
      </c>
      <c r="D395" s="22" t="str">
        <f t="shared" si="9"/>
        <v>COMMENT ON COLUMN CCD_CRUISE_DVM_EVAL_V.SCI_CENTER_NAME IS 'Name of the given Science Center';</v>
      </c>
    </row>
    <row r="396" spans="1:4" x14ac:dyDescent="0.25">
      <c r="A396" s="19" t="s">
        <v>562</v>
      </c>
      <c r="B396" s="18" t="s">
        <v>207</v>
      </c>
      <c r="C396" s="19" t="s">
        <v>257</v>
      </c>
      <c r="D396" s="22" t="str">
        <f t="shared" si="9"/>
        <v>COMMENT ON COLUMN CCD_CRUISE_DVM_EVAL_V.SCI_CENTER_DESC IS 'Description for the given Science Center';</v>
      </c>
    </row>
    <row r="397" spans="1:4" x14ac:dyDescent="0.25">
      <c r="A397" s="19" t="s">
        <v>562</v>
      </c>
      <c r="B397" s="18" t="s">
        <v>208</v>
      </c>
      <c r="C397" s="19" t="s">
        <v>258</v>
      </c>
      <c r="D397" s="22" t="str">
        <f t="shared" si="9"/>
        <v>COMMENT ON COLUMN CCD_CRUISE_DVM_EVAL_V.STD_SVY_NAME_ID IS 'Primary key for the Standard Survey Name table';</v>
      </c>
    </row>
    <row r="398" spans="1:4" s="13" customFormat="1" x14ac:dyDescent="0.25">
      <c r="A398" s="19" t="s">
        <v>562</v>
      </c>
      <c r="B398" s="18" t="s">
        <v>209</v>
      </c>
      <c r="C398" s="19" t="s">
        <v>259</v>
      </c>
      <c r="D398" s="22" t="str">
        <f t="shared" si="9"/>
        <v>COMMENT ON COLUMN CCD_CRUISE_DVM_EVAL_V.STD_SVY_NAME IS 'Name of the given Standard Survey Name';</v>
      </c>
    </row>
    <row r="399" spans="1:4" s="13" customFormat="1" x14ac:dyDescent="0.25">
      <c r="A399" s="19" t="s">
        <v>562</v>
      </c>
      <c r="B399" s="18" t="s">
        <v>210</v>
      </c>
      <c r="C399" s="19" t="s">
        <v>260</v>
      </c>
      <c r="D399" s="22" t="str">
        <f t="shared" si="9"/>
        <v>COMMENT ON COLUMN CCD_CRUISE_DVM_EVAL_V.STD_SVY_DESC IS 'Description for the given Standard Survey Name';</v>
      </c>
    </row>
    <row r="400" spans="1:4" s="13" customFormat="1" x14ac:dyDescent="0.25">
      <c r="A400" s="19" t="s">
        <v>562</v>
      </c>
      <c r="B400" s="18" t="s">
        <v>211</v>
      </c>
      <c r="C400" s="19" t="s">
        <v>261</v>
      </c>
      <c r="D400" s="22" t="str">
        <f t="shared" si="9"/>
        <v>COMMENT ON COLUMN CCD_CRUISE_DVM_EVAL_V.SVY_FREQ_ID IS 'Primary key for the Survey Frequency table';</v>
      </c>
    </row>
    <row r="401" spans="1:4" x14ac:dyDescent="0.25">
      <c r="A401" s="19" t="s">
        <v>562</v>
      </c>
      <c r="B401" s="18" t="s">
        <v>212</v>
      </c>
      <c r="C401" s="19" t="s">
        <v>262</v>
      </c>
      <c r="D401" s="22" t="str">
        <f t="shared" si="9"/>
        <v>COMMENT ON COLUMN CCD_CRUISE_DVM_EVAL_V.SVY_FREQ_NAME IS 'Name of the given Survey Frequency';</v>
      </c>
    </row>
    <row r="402" spans="1:4" x14ac:dyDescent="0.25">
      <c r="A402" s="19" t="s">
        <v>562</v>
      </c>
      <c r="B402" s="18" t="s">
        <v>213</v>
      </c>
      <c r="C402" s="19" t="s">
        <v>263</v>
      </c>
      <c r="D402" s="22" t="str">
        <f t="shared" si="9"/>
        <v>COMMENT ON COLUMN CCD_CRUISE_DVM_EVAL_V.SVY_FREQ_DESC IS 'Description for the given Survey Frequency';</v>
      </c>
    </row>
    <row r="403" spans="1:4" x14ac:dyDescent="0.25">
      <c r="A403" s="19" t="s">
        <v>562</v>
      </c>
      <c r="B403" s="18" t="s">
        <v>214</v>
      </c>
      <c r="C403" s="19" t="s">
        <v>264</v>
      </c>
      <c r="D403" s="22" t="str">
        <f t="shared" si="9"/>
        <v>COMMENT ON COLUMN CCD_CRUISE_DVM_EVAL_V.STD_SVY_NAME_OTH IS 'Field defines a Standard Survey Name that is not included in the Standard Survey Name table';</v>
      </c>
    </row>
    <row r="404" spans="1:4" x14ac:dyDescent="0.25">
      <c r="A404" s="19" t="s">
        <v>562</v>
      </c>
      <c r="B404" s="18" t="s">
        <v>215</v>
      </c>
      <c r="C404" s="19" t="s">
        <v>566</v>
      </c>
      <c r="D404" s="22" t="str">
        <f t="shared" si="9"/>
        <v>COMMENT ON COLUMN CCD_CRUISE_DVM_EVAL_V.STD_SVY_NAME_VAL IS 'This field contains the Standard Survey Name defined for the given cruise. 	If the STD_SVY_NAME_ID field is defined then the associated CCD_STD_SVY_NAMES.STD_SVY_NAME is used because the foreign key is given precedence, otherwise the STD_SVY_NAME_OTH field value is used';</v>
      </c>
    </row>
    <row r="405" spans="1:4" x14ac:dyDescent="0.25">
      <c r="A405" s="19" t="s">
        <v>562</v>
      </c>
      <c r="B405" s="18" t="s">
        <v>216</v>
      </c>
      <c r="C405" s="19" t="s">
        <v>266</v>
      </c>
      <c r="D405" s="22" t="str">
        <f t="shared" si="9"/>
        <v>COMMENT ON COLUMN CCD_CRUISE_DVM_EVAL_V.SVY_TYPE_ID IS 'Primary key for the Survey Type table';</v>
      </c>
    </row>
    <row r="406" spans="1:4" x14ac:dyDescent="0.25">
      <c r="A406" s="19" t="s">
        <v>562</v>
      </c>
      <c r="B406" s="18" t="s">
        <v>217</v>
      </c>
      <c r="C406" s="19" t="s">
        <v>267</v>
      </c>
      <c r="D406" s="22" t="str">
        <f t="shared" si="9"/>
        <v>COMMENT ON COLUMN CCD_CRUISE_DVM_EVAL_V.SVY_TYPE_NAME IS 'Name of the given Survey Type';</v>
      </c>
    </row>
    <row r="407" spans="1:4" s="13" customFormat="1" x14ac:dyDescent="0.25">
      <c r="A407" s="19" t="s">
        <v>562</v>
      </c>
      <c r="B407" s="18" t="s">
        <v>218</v>
      </c>
      <c r="C407" s="19" t="s">
        <v>268</v>
      </c>
      <c r="D407" s="22" t="str">
        <f t="shared" si="9"/>
        <v>COMMENT ON COLUMN CCD_CRUISE_DVM_EVAL_V.SVY_TYPE_DESC IS 'Description for the given Survey Type';</v>
      </c>
    </row>
    <row r="408" spans="1:4" s="13" customFormat="1" x14ac:dyDescent="0.25">
      <c r="A408" s="19" t="s">
        <v>562</v>
      </c>
      <c r="B408" s="18" t="s">
        <v>219</v>
      </c>
      <c r="C408" s="19" t="s">
        <v>269</v>
      </c>
      <c r="D408" s="22" t="str">
        <f t="shared" si="9"/>
        <v>COMMENT ON COLUMN CCD_CRUISE_DVM_EVAL_V.CRUISE_URL IS 'The Cruise URL (Referred to as "Survey URL" in FINSS System) for the given Cruise';</v>
      </c>
    </row>
    <row r="409" spans="1:4" s="12" customFormat="1" x14ac:dyDescent="0.25">
      <c r="A409" s="19" t="s">
        <v>562</v>
      </c>
      <c r="B409" s="18" t="s">
        <v>220</v>
      </c>
      <c r="C409" s="19" t="s">
        <v>270</v>
      </c>
      <c r="D409" s="22" t="str">
        <f t="shared" si="9"/>
        <v>COMMENT ON COLUMN CCD_CRUISE_DVM_EVAL_V.CRUISE_CONT_EMAIL IS 'The Cruise Contact Email (Referred to as "Survey Contact Email" in FINSS System) for the given Cruise';</v>
      </c>
    </row>
    <row r="410" spans="1:4" x14ac:dyDescent="0.25">
      <c r="A410" s="19" t="s">
        <v>562</v>
      </c>
      <c r="B410" s="18" t="s">
        <v>221</v>
      </c>
      <c r="C410" s="19" t="s">
        <v>271</v>
      </c>
      <c r="D410" s="22" t="str">
        <f t="shared" si="9"/>
        <v>COMMENT ON COLUMN CCD_CRUISE_DVM_EVAL_V.NUM_LEGS IS 'The number of cruise legs associated with the given cruise';</v>
      </c>
    </row>
    <row r="411" spans="1:4" x14ac:dyDescent="0.25">
      <c r="A411" s="19" t="s">
        <v>562</v>
      </c>
      <c r="B411" s="18" t="s">
        <v>222</v>
      </c>
      <c r="C411" s="19" t="s">
        <v>272</v>
      </c>
      <c r="D411" s="22" t="str">
        <f t="shared" si="9"/>
        <v>COMMENT ON COLUMN CCD_CRUISE_DVM_EVAL_V.CRUISE_START_DATE IS 'The start date in the corresponding time zone for the given cruise (based on the earliest associated cruise leg''s start date)';</v>
      </c>
    </row>
    <row r="412" spans="1:4" x14ac:dyDescent="0.25">
      <c r="A412" s="19" t="s">
        <v>562</v>
      </c>
      <c r="B412" s="18" t="s">
        <v>223</v>
      </c>
      <c r="C412" s="19" t="s">
        <v>273</v>
      </c>
      <c r="D412" s="22" t="str">
        <f t="shared" si="9"/>
        <v>COMMENT ON COLUMN CCD_CRUISE_DVM_EVAL_V.FORMAT_CRUISE_START_DATE IS 'The formatted start date in the corresponding time zone for the given cruise (based on the earliest associated cruise leg''s start date) in MM/DD/YYYY HH24:MI:SS format';</v>
      </c>
    </row>
    <row r="413" spans="1:4" x14ac:dyDescent="0.25">
      <c r="A413" s="19" t="s">
        <v>562</v>
      </c>
      <c r="B413" s="18" t="s">
        <v>224</v>
      </c>
      <c r="C413" s="19" t="s">
        <v>274</v>
      </c>
      <c r="D413" s="22" t="str">
        <f t="shared" si="9"/>
        <v>COMMENT ON COLUMN CCD_CRUISE_DVM_EVAL_V.CRUISE_END_DATE IS 'The end date in the corresponding time zone for the given cruise (based on the latest associated cruise leg''s end date)';</v>
      </c>
    </row>
    <row r="414" spans="1:4" x14ac:dyDescent="0.25">
      <c r="A414" s="19" t="s">
        <v>562</v>
      </c>
      <c r="B414" s="18" t="s">
        <v>225</v>
      </c>
      <c r="C414" s="19" t="s">
        <v>275</v>
      </c>
      <c r="D414" s="22" t="str">
        <f t="shared" si="9"/>
        <v>COMMENT ON COLUMN CCD_CRUISE_DVM_EVAL_V.FORMAT_CRUISE_END_DATE IS 'The formatted end date in the corresponding time zone for the given cruise (based on the latest associated cruise leg''s end date) in MM/DD/YYYY HH24:MI:SS format';</v>
      </c>
    </row>
    <row r="415" spans="1:4" x14ac:dyDescent="0.25">
      <c r="A415" s="19" t="s">
        <v>562</v>
      </c>
      <c r="B415" s="18" t="s">
        <v>226</v>
      </c>
      <c r="C415" s="19" t="s">
        <v>276</v>
      </c>
      <c r="D415" s="22" t="str">
        <f t="shared" si="9"/>
        <v>COMMENT ON COLUMN CCD_CRUISE_DVM_EVAL_V.CRUISE_DAS IS 'The total number of days at sea for each of the legs associated with the given cruise';</v>
      </c>
    </row>
    <row r="416" spans="1:4" x14ac:dyDescent="0.25">
      <c r="A416" s="19" t="s">
        <v>562</v>
      </c>
      <c r="B416" s="18" t="s">
        <v>414</v>
      </c>
      <c r="C416" s="19" t="s">
        <v>452</v>
      </c>
      <c r="D416" s="22" t="str">
        <f t="shared" si="9"/>
        <v>COMMENT ON COLUMN CCD_CRUISE_DVM_EVAL_V.CRUISE_LEN_DAYS IS 'The total number of days between the Cruise Start and End Dates for the given cruise';</v>
      </c>
    </row>
    <row r="417" spans="1:4" x14ac:dyDescent="0.25">
      <c r="A417" s="19" t="s">
        <v>562</v>
      </c>
      <c r="B417" s="18" t="s">
        <v>227</v>
      </c>
      <c r="C417" s="19" t="s">
        <v>277</v>
      </c>
      <c r="D417" s="22" t="str">
        <f t="shared" si="9"/>
        <v>COMMENT ON COLUMN CCD_CRUISE_DVM_EVAL_V.CRUISE_YEAR IS 'The calendar year for the given cruise (based on the earliest associated cruise leg''s start date)';</v>
      </c>
    </row>
    <row r="418" spans="1:4" x14ac:dyDescent="0.25">
      <c r="A418" s="19" t="s">
        <v>562</v>
      </c>
      <c r="B418" s="18" t="s">
        <v>228</v>
      </c>
      <c r="C418" s="19" t="s">
        <v>277</v>
      </c>
      <c r="D418" s="22" t="str">
        <f t="shared" si="9"/>
        <v>COMMENT ON COLUMN CCD_CRUISE_DVM_EVAL_V.CRUISE_FISC_YEAR IS 'The calendar year for the given cruise (based on the earliest associated cruise leg''s start date)';</v>
      </c>
    </row>
    <row r="419" spans="1:4" x14ac:dyDescent="0.25">
      <c r="A419" s="19" t="s">
        <v>562</v>
      </c>
      <c r="B419" s="18" t="s">
        <v>229</v>
      </c>
      <c r="C419" s="19" t="s">
        <v>278</v>
      </c>
      <c r="D419" s="22" t="str">
        <f t="shared" si="9"/>
        <v>COMMENT ON COLUMN CCD_CRUISE_DVM_EVAL_V.LEG_NAME_CD_LIST IS 'Comma-delimited list of leg names associated with the given cruise';</v>
      </c>
    </row>
    <row r="420" spans="1:4" x14ac:dyDescent="0.25">
      <c r="A420" s="19" t="s">
        <v>562</v>
      </c>
      <c r="B420" s="18" t="s">
        <v>230</v>
      </c>
      <c r="C420" s="19" t="s">
        <v>279</v>
      </c>
      <c r="D420" s="22" t="str">
        <f t="shared" si="9"/>
        <v>COMMENT ON COLUMN CCD_CRUISE_DVM_EVAL_V.LEG_NAME_SCD_LIST IS 'Semicolon-delimited list of leg names associated with the given cruise';</v>
      </c>
    </row>
    <row r="421" spans="1:4" x14ac:dyDescent="0.25">
      <c r="A421" s="19" t="s">
        <v>562</v>
      </c>
      <c r="B421" s="18" t="s">
        <v>231</v>
      </c>
      <c r="C421" s="19" t="s">
        <v>280</v>
      </c>
      <c r="D421" s="22" t="str">
        <f t="shared" si="9"/>
        <v>COMMENT ON COLUMN CCD_CRUISE_DVM_EVAL_V.LEG_NAME_RC_LIST IS 'Return carriage/new line delimited list of leg names associated with the given cruise';</v>
      </c>
    </row>
    <row r="422" spans="1:4" x14ac:dyDescent="0.25">
      <c r="A422" s="19" t="s">
        <v>562</v>
      </c>
      <c r="B422" s="18" t="s">
        <v>232</v>
      </c>
      <c r="C422" s="19" t="s">
        <v>281</v>
      </c>
      <c r="D422" s="22" t="str">
        <f t="shared" si="9"/>
        <v>COMMENT ON COLUMN CCD_CRUISE_DVM_EVAL_V.LEG_NAME_BR_LIST IS '&lt;BR&gt; tag (intended for web pages) delimited list of leg names associated with the given cruise';</v>
      </c>
    </row>
    <row r="423" spans="1:4" x14ac:dyDescent="0.25">
      <c r="A423" s="19" t="s">
        <v>562</v>
      </c>
      <c r="B423" s="18" t="s">
        <v>233</v>
      </c>
      <c r="C423" s="19" t="s">
        <v>554</v>
      </c>
      <c r="D423" s="22" t="str">
        <f t="shared" si="9"/>
        <v>COMMENT ON COLUMN CCD_CRUISE_DVM_EVAL_V.LEG_NAME_DATES_CD_LIST IS 'Comma-delimited list of leg names, the associated leg dates for the given cruise';</v>
      </c>
    </row>
    <row r="424" spans="1:4" x14ac:dyDescent="0.25">
      <c r="A424" s="19" t="s">
        <v>562</v>
      </c>
      <c r="B424" s="18" t="s">
        <v>234</v>
      </c>
      <c r="C424" s="19" t="s">
        <v>555</v>
      </c>
      <c r="D424" s="22" t="str">
        <f t="shared" si="9"/>
        <v>COMMENT ON COLUMN CCD_CRUISE_DVM_EVAL_V.LEG_NAME_DATES_SCD_LIST IS 'Semicolon-delimited list of leg names, the associated leg dates for the given cruise';</v>
      </c>
    </row>
    <row r="425" spans="1:4" x14ac:dyDescent="0.25">
      <c r="A425" s="19" t="s">
        <v>562</v>
      </c>
      <c r="B425" s="18" t="s">
        <v>235</v>
      </c>
      <c r="C425" s="19" t="s">
        <v>556</v>
      </c>
      <c r="D425" s="22" t="str">
        <f t="shared" si="9"/>
        <v>COMMENT ON COLUMN CCD_CRUISE_DVM_EVAL_V.LEG_NAME_DATES_RC_LIST IS 'Return carriage/new line delimited list of leg names, the associated leg dates for the given cruise';</v>
      </c>
    </row>
    <row r="426" spans="1:4" x14ac:dyDescent="0.25">
      <c r="A426" s="19" t="s">
        <v>562</v>
      </c>
      <c r="B426" s="18" t="s">
        <v>236</v>
      </c>
      <c r="C426" s="19" t="s">
        <v>557</v>
      </c>
      <c r="D426" s="22" t="str">
        <f t="shared" si="9"/>
        <v>COMMENT ON COLUMN CCD_CRUISE_DVM_EVAL_V.LEG_NAME_DATES_BR_LIST IS '&lt;BR&gt; tag (intended for web pages) delimited list of leg names, the associated leg dates for the given cruise';</v>
      </c>
    </row>
    <row r="427" spans="1:4" x14ac:dyDescent="0.25">
      <c r="A427" s="19" t="s">
        <v>562</v>
      </c>
      <c r="B427" s="18" t="s">
        <v>495</v>
      </c>
      <c r="C427" s="19" t="s">
        <v>282</v>
      </c>
      <c r="D427" s="22" t="str">
        <f t="shared" si="9"/>
        <v>COMMENT ON COLUMN CCD_CRUISE_DVM_EVAL_V.LEG_VESS_NAME_DATES_CD_LIST IS 'Comma-delimited list of leg names, the associated leg dates and vessel name associated with the given cruise';</v>
      </c>
    </row>
    <row r="428" spans="1:4" x14ac:dyDescent="0.25">
      <c r="A428" s="19" t="s">
        <v>562</v>
      </c>
      <c r="B428" s="18" t="s">
        <v>496</v>
      </c>
      <c r="C428" s="19" t="s">
        <v>283</v>
      </c>
      <c r="D428" s="22" t="str">
        <f t="shared" si="9"/>
        <v>COMMENT ON COLUMN CCD_CRUISE_DVM_EVAL_V.LEG_VESS_NAME_DATES_SCD_LIST IS 'Semicolon-delimited list of leg names, the associated leg dates and vessel name associated with the given cruise';</v>
      </c>
    </row>
    <row r="429" spans="1:4" x14ac:dyDescent="0.25">
      <c r="A429" s="19" t="s">
        <v>562</v>
      </c>
      <c r="B429" s="18" t="s">
        <v>497</v>
      </c>
      <c r="C429" s="19" t="s">
        <v>284</v>
      </c>
      <c r="D429" s="22" t="str">
        <f t="shared" si="9"/>
        <v>COMMENT ON COLUMN CCD_CRUISE_DVM_EVAL_V.LEG_VESS_NAME_DATES_RC_LIST IS 'Return carriage/new line delimited list of leg names, the associated leg dates and vessel name associated with the given cruise';</v>
      </c>
    </row>
    <row r="430" spans="1:4" x14ac:dyDescent="0.25">
      <c r="A430" s="19" t="s">
        <v>562</v>
      </c>
      <c r="B430" s="18" t="s">
        <v>498</v>
      </c>
      <c r="C430" s="19" t="s">
        <v>285</v>
      </c>
      <c r="D430" s="22" t="str">
        <f t="shared" si="9"/>
        <v>COMMENT ON COLUMN CCD_CRUISE_DVM_EVAL_V.LEG_VESS_NAME_DATES_BR_LIST IS '&lt;BR&gt; tag (intended for web pages) delimited list of leg names, the associated leg dates and vessel name associated with the given cruise';</v>
      </c>
    </row>
    <row r="431" spans="1:4" x14ac:dyDescent="0.25">
      <c r="A431" s="19" t="s">
        <v>562</v>
      </c>
      <c r="B431" s="19" t="s">
        <v>559</v>
      </c>
      <c r="C431" s="19" t="s">
        <v>563</v>
      </c>
      <c r="D431" s="22" t="str">
        <f t="shared" si="9"/>
        <v>COMMENT ON COLUMN CCD_CRUISE_DVM_EVAL_V.DATA_STREAM_DESC IS 'The description for the given data stream';</v>
      </c>
    </row>
    <row r="432" spans="1:4" x14ac:dyDescent="0.25">
      <c r="A432" s="19" t="s">
        <v>562</v>
      </c>
      <c r="B432" s="19" t="s">
        <v>560</v>
      </c>
      <c r="C432" s="19" t="s">
        <v>564</v>
      </c>
      <c r="D432" s="22" t="str">
        <f t="shared" si="9"/>
        <v>COMMENT ON COLUMN CCD_CRUISE_DVM_EVAL_V.DATA_STREAM_ID IS 'Primary Key for the SPT_DATA_STREAMS table';</v>
      </c>
    </row>
    <row r="433" spans="1:4" x14ac:dyDescent="0.25">
      <c r="A433" s="19" t="s">
        <v>562</v>
      </c>
      <c r="B433" s="19" t="s">
        <v>561</v>
      </c>
      <c r="C433" s="19" t="s">
        <v>565</v>
      </c>
      <c r="D433" s="22" t="str">
        <f t="shared" si="9"/>
        <v>COMMENT ON COLUMN CCD_CRUISE_DVM_EVAL_V.EVAL_DATE IS 'The date/time the given parent record was evaluated using the DVM for the associated data stream';</v>
      </c>
    </row>
    <row r="434" spans="1:4" s="13" customFormat="1" x14ac:dyDescent="0.25">
      <c r="A434" s="19"/>
      <c r="B434" s="19"/>
      <c r="C434" s="19"/>
      <c r="D434" s="22"/>
    </row>
    <row r="435" spans="1:4" s="13" customFormat="1" x14ac:dyDescent="0.25">
      <c r="A435" s="19"/>
      <c r="B435" s="19"/>
      <c r="C435" s="19"/>
      <c r="D435" s="22"/>
    </row>
    <row r="436" spans="1:4" s="13" customFormat="1" x14ac:dyDescent="0.25">
      <c r="A436" s="19"/>
      <c r="B436" s="19"/>
      <c r="C436" s="19"/>
      <c r="D436" s="22"/>
    </row>
    <row r="446" spans="1:4" x14ac:dyDescent="0.25">
      <c r="A446" s="18" t="s">
        <v>160</v>
      </c>
      <c r="B446" s="18" t="s">
        <v>203</v>
      </c>
      <c r="C446" s="19" t="s">
        <v>252</v>
      </c>
      <c r="D446" s="22" t="str">
        <f t="shared" ref="D446:D487" si="10">CONCATENATE("COMMENT ON COLUMN ",A446, ".", B446, " IS '", SUBSTITUTE(C446, "'", "''"), "';")</f>
        <v>COMMENT ON COLUMN CCD_LEG_DATA_SETS_V.CRUISE_ID IS 'Primary key for the CCD_CRUISES table';</v>
      </c>
    </row>
    <row r="447" spans="1:4" x14ac:dyDescent="0.25">
      <c r="A447" s="18" t="s">
        <v>160</v>
      </c>
      <c r="B447" s="18" t="s">
        <v>204</v>
      </c>
      <c r="C447" s="19" t="s">
        <v>253</v>
      </c>
      <c r="D447" s="22" t="str">
        <f t="shared" si="10"/>
        <v>COMMENT ON COLUMN CCD_LEG_DATA_SETS_V.CRUISE_NAME IS 'The name of the given cruise designated by NOAA (e.g. SE-15-01)';</v>
      </c>
    </row>
    <row r="448" spans="1:4" x14ac:dyDescent="0.25">
      <c r="A448" s="18" t="s">
        <v>160</v>
      </c>
      <c r="B448" s="18" t="s">
        <v>205</v>
      </c>
      <c r="C448" s="19" t="s">
        <v>254</v>
      </c>
      <c r="D448" s="22" t="str">
        <f t="shared" si="10"/>
        <v>COMMENT ON COLUMN CCD_LEG_DATA_SETS_V.CRUISE_NOTES IS 'Any notes for the given research cruise';</v>
      </c>
    </row>
    <row r="449" spans="1:4" x14ac:dyDescent="0.25">
      <c r="A449" s="18" t="s">
        <v>160</v>
      </c>
      <c r="B449" s="18" t="s">
        <v>408</v>
      </c>
      <c r="C449" s="19" t="s">
        <v>445</v>
      </c>
      <c r="D449" s="22" t="str">
        <f t="shared" si="10"/>
        <v>COMMENT ON COLUMN CCD_LEG_DATA_SETS_V.CRUISE_DESC IS 'Description for the given research cruise';</v>
      </c>
    </row>
    <row r="450" spans="1:4" x14ac:dyDescent="0.25">
      <c r="A450" s="18" t="s">
        <v>160</v>
      </c>
      <c r="B450" s="18" t="s">
        <v>409</v>
      </c>
      <c r="C450" s="19" t="s">
        <v>446</v>
      </c>
      <c r="D450" s="22" t="str">
        <f t="shared" si="10"/>
        <v>COMMENT ON COLUMN CCD_LEG_DATA_SETS_V.OBJ_BASED_METRICS IS 'Objective Based Metrics for the given research cruise';</v>
      </c>
    </row>
    <row r="451" spans="1:4" x14ac:dyDescent="0.25">
      <c r="A451" s="18" t="s">
        <v>160</v>
      </c>
      <c r="B451" s="18" t="s">
        <v>117</v>
      </c>
      <c r="C451" s="19" t="s">
        <v>447</v>
      </c>
      <c r="D451" s="22" t="str">
        <f t="shared" si="10"/>
        <v>COMMENT ON COLUMN CCD_LEG_DATA_SETS_V.SCI_CENTER_DIV_ID IS 'Primary key for the Science Center Division table';</v>
      </c>
    </row>
    <row r="452" spans="1:4" x14ac:dyDescent="0.25">
      <c r="A452" s="18" t="s">
        <v>160</v>
      </c>
      <c r="B452" s="18" t="s">
        <v>410</v>
      </c>
      <c r="C452" s="19" t="s">
        <v>448</v>
      </c>
      <c r="D452" s="22" t="str">
        <f t="shared" si="10"/>
        <v>COMMENT ON COLUMN CCD_LEG_DATA_SETS_V.SCI_CENTER_DIV_CODE IS 'Abbreviated code for the given Science Center Division';</v>
      </c>
    </row>
    <row r="453" spans="1:4" x14ac:dyDescent="0.25">
      <c r="A453" s="18" t="s">
        <v>160</v>
      </c>
      <c r="B453" s="18" t="s">
        <v>411</v>
      </c>
      <c r="C453" s="19" t="s">
        <v>449</v>
      </c>
      <c r="D453" s="22" t="str">
        <f t="shared" si="10"/>
        <v>COMMENT ON COLUMN CCD_LEG_DATA_SETS_V.SCI_CENTER_DIV_NAME IS 'Name of the given Science Center Division';</v>
      </c>
    </row>
    <row r="454" spans="1:4" x14ac:dyDescent="0.25">
      <c r="A454" s="18" t="s">
        <v>160</v>
      </c>
      <c r="B454" s="18" t="s">
        <v>412</v>
      </c>
      <c r="C454" s="19" t="s">
        <v>450</v>
      </c>
      <c r="D454" s="22" t="str">
        <f t="shared" si="10"/>
        <v>COMMENT ON COLUMN CCD_LEG_DATA_SETS_V.SCI_CENTER_DIV_DESC IS 'Description for the given Science Center Division';</v>
      </c>
    </row>
    <row r="455" spans="1:4" x14ac:dyDescent="0.25">
      <c r="A455" s="18" t="s">
        <v>160</v>
      </c>
      <c r="B455" s="18" t="s">
        <v>106</v>
      </c>
      <c r="C455" s="19" t="s">
        <v>255</v>
      </c>
      <c r="D455" s="22" t="str">
        <f t="shared" si="10"/>
        <v>COMMENT ON COLUMN CCD_LEG_DATA_SETS_V.SCI_CENTER_ID IS 'Primary key for the Science Center table';</v>
      </c>
    </row>
    <row r="456" spans="1:4" x14ac:dyDescent="0.25">
      <c r="A456" s="18" t="s">
        <v>160</v>
      </c>
      <c r="B456" s="18" t="s">
        <v>206</v>
      </c>
      <c r="C456" s="19" t="s">
        <v>256</v>
      </c>
      <c r="D456" s="22" t="str">
        <f t="shared" si="10"/>
        <v>COMMENT ON COLUMN CCD_LEG_DATA_SETS_V.SCI_CENTER_NAME IS 'Name of the given Science Center';</v>
      </c>
    </row>
    <row r="457" spans="1:4" x14ac:dyDescent="0.25">
      <c r="A457" s="18" t="s">
        <v>160</v>
      </c>
      <c r="B457" s="18" t="s">
        <v>207</v>
      </c>
      <c r="C457" s="19" t="s">
        <v>257</v>
      </c>
      <c r="D457" s="22" t="str">
        <f t="shared" si="10"/>
        <v>COMMENT ON COLUMN CCD_LEG_DATA_SETS_V.SCI_CENTER_DESC IS 'Description for the given Science Center';</v>
      </c>
    </row>
    <row r="458" spans="1:4" s="6" customFormat="1" x14ac:dyDescent="0.25">
      <c r="A458" s="18" t="s">
        <v>160</v>
      </c>
      <c r="B458" s="18" t="s">
        <v>208</v>
      </c>
      <c r="C458" s="19" t="s">
        <v>258</v>
      </c>
      <c r="D458" s="22" t="str">
        <f t="shared" si="10"/>
        <v>COMMENT ON COLUMN CCD_LEG_DATA_SETS_V.STD_SVY_NAME_ID IS 'Primary key for the Standard Survey Name table';</v>
      </c>
    </row>
    <row r="459" spans="1:4" x14ac:dyDescent="0.25">
      <c r="A459" s="18" t="s">
        <v>160</v>
      </c>
      <c r="B459" s="18" t="s">
        <v>209</v>
      </c>
      <c r="C459" s="19" t="s">
        <v>259</v>
      </c>
      <c r="D459" s="22" t="str">
        <f t="shared" si="10"/>
        <v>COMMENT ON COLUMN CCD_LEG_DATA_SETS_V.STD_SVY_NAME IS 'Name of the given Standard Survey Name';</v>
      </c>
    </row>
    <row r="460" spans="1:4" x14ac:dyDescent="0.25">
      <c r="A460" s="18" t="s">
        <v>160</v>
      </c>
      <c r="B460" s="18" t="s">
        <v>210</v>
      </c>
      <c r="C460" s="19" t="s">
        <v>260</v>
      </c>
      <c r="D460" s="22" t="str">
        <f t="shared" si="10"/>
        <v>COMMENT ON COLUMN CCD_LEG_DATA_SETS_V.STD_SVY_DESC IS 'Description for the given Standard Survey Name';</v>
      </c>
    </row>
    <row r="461" spans="1:4" x14ac:dyDescent="0.25">
      <c r="A461" s="18" t="s">
        <v>160</v>
      </c>
      <c r="B461" s="18" t="s">
        <v>211</v>
      </c>
      <c r="C461" s="19" t="s">
        <v>261</v>
      </c>
      <c r="D461" s="22" t="str">
        <f t="shared" si="10"/>
        <v>COMMENT ON COLUMN CCD_LEG_DATA_SETS_V.SVY_FREQ_ID IS 'Primary key for the Survey Frequency table';</v>
      </c>
    </row>
    <row r="462" spans="1:4" x14ac:dyDescent="0.25">
      <c r="A462" s="18" t="s">
        <v>160</v>
      </c>
      <c r="B462" s="18" t="s">
        <v>212</v>
      </c>
      <c r="C462" s="19" t="s">
        <v>262</v>
      </c>
      <c r="D462" s="22" t="str">
        <f t="shared" si="10"/>
        <v>COMMENT ON COLUMN CCD_LEG_DATA_SETS_V.SVY_FREQ_NAME IS 'Name of the given Survey Frequency';</v>
      </c>
    </row>
    <row r="463" spans="1:4" s="13" customFormat="1" x14ac:dyDescent="0.25">
      <c r="A463" s="18" t="s">
        <v>160</v>
      </c>
      <c r="B463" s="18" t="s">
        <v>213</v>
      </c>
      <c r="C463" s="19" t="s">
        <v>263</v>
      </c>
      <c r="D463" s="22" t="str">
        <f t="shared" si="10"/>
        <v>COMMENT ON COLUMN CCD_LEG_DATA_SETS_V.SVY_FREQ_DESC IS 'Description for the given Survey Frequency';</v>
      </c>
    </row>
    <row r="464" spans="1:4" s="13" customFormat="1" x14ac:dyDescent="0.25">
      <c r="A464" s="18" t="s">
        <v>160</v>
      </c>
      <c r="B464" s="18" t="s">
        <v>214</v>
      </c>
      <c r="C464" s="19" t="s">
        <v>264</v>
      </c>
      <c r="D464" s="22" t="str">
        <f t="shared" si="10"/>
        <v>COMMENT ON COLUMN CCD_LEG_DATA_SETS_V.STD_SVY_NAME_OTH IS 'Field defines a Standard Survey Name that is not included in the Standard Survey Name table';</v>
      </c>
    </row>
    <row r="465" spans="1:4" s="13" customFormat="1" x14ac:dyDescent="0.25">
      <c r="A465" s="18" t="s">
        <v>160</v>
      </c>
      <c r="B465" s="18" t="s">
        <v>215</v>
      </c>
      <c r="C465" s="19" t="s">
        <v>568</v>
      </c>
      <c r="D465" s="22" t="str">
        <f t="shared" si="10"/>
        <v>COMMENT ON COLUMN CCD_LEG_DATA_SETS_V.STD_SVY_NAME_VAL IS 'This field contains the Standard Survey Name defined for the given cruise.	If the STD_SVY_NAME_ID field is defined then the associated CCD_STD_SVY_NAMES.STD_SVY_NAME is used because the foreign key is given precedence, otherwise the STD_SVY_NAME_OTH field value is used';</v>
      </c>
    </row>
    <row r="466" spans="1:4" x14ac:dyDescent="0.25">
      <c r="A466" s="18" t="s">
        <v>160</v>
      </c>
      <c r="B466" s="18" t="s">
        <v>216</v>
      </c>
      <c r="C466" s="19" t="s">
        <v>266</v>
      </c>
      <c r="D466" s="22" t="str">
        <f t="shared" si="10"/>
        <v>COMMENT ON COLUMN CCD_LEG_DATA_SETS_V.SVY_TYPE_ID IS 'Primary key for the Survey Type table';</v>
      </c>
    </row>
    <row r="467" spans="1:4" x14ac:dyDescent="0.25">
      <c r="A467" s="18" t="s">
        <v>160</v>
      </c>
      <c r="B467" s="18" t="s">
        <v>217</v>
      </c>
      <c r="C467" s="19" t="s">
        <v>267</v>
      </c>
      <c r="D467" s="22" t="str">
        <f t="shared" si="10"/>
        <v>COMMENT ON COLUMN CCD_LEG_DATA_SETS_V.SVY_TYPE_NAME IS 'Name of the given Survey Type';</v>
      </c>
    </row>
    <row r="468" spans="1:4" x14ac:dyDescent="0.25">
      <c r="A468" s="18" t="s">
        <v>160</v>
      </c>
      <c r="B468" s="18" t="s">
        <v>218</v>
      </c>
      <c r="C468" s="19" t="s">
        <v>268</v>
      </c>
      <c r="D468" s="22" t="str">
        <f t="shared" si="10"/>
        <v>COMMENT ON COLUMN CCD_LEG_DATA_SETS_V.SVY_TYPE_DESC IS 'Description for the given Survey Type';</v>
      </c>
    </row>
    <row r="469" spans="1:4" x14ac:dyDescent="0.25">
      <c r="A469" s="18" t="s">
        <v>160</v>
      </c>
      <c r="B469" s="18" t="s">
        <v>219</v>
      </c>
      <c r="C469" s="19" t="s">
        <v>269</v>
      </c>
      <c r="D469" s="22" t="str">
        <f t="shared" si="10"/>
        <v>COMMENT ON COLUMN CCD_LEG_DATA_SETS_V.CRUISE_URL IS 'The Cruise URL (Referred to as "Survey URL" in FINSS System) for the given Cruise';</v>
      </c>
    </row>
    <row r="470" spans="1:4" x14ac:dyDescent="0.25">
      <c r="A470" s="18" t="s">
        <v>160</v>
      </c>
      <c r="B470" s="18" t="s">
        <v>220</v>
      </c>
      <c r="C470" s="19" t="s">
        <v>270</v>
      </c>
      <c r="D470" s="22" t="str">
        <f t="shared" si="10"/>
        <v>COMMENT ON COLUMN CCD_LEG_DATA_SETS_V.CRUISE_CONT_EMAIL IS 'The Cruise Contact Email (Referred to as "Survey Contact Email" in FINSS System) for the given Cruise';</v>
      </c>
    </row>
    <row r="471" spans="1:4" x14ac:dyDescent="0.25">
      <c r="A471" s="18" t="s">
        <v>160</v>
      </c>
      <c r="B471" s="18" t="s">
        <v>413</v>
      </c>
      <c r="C471" s="19" t="s">
        <v>451</v>
      </c>
      <c r="D471" s="22" t="str">
        <f t="shared" si="10"/>
        <v>COMMENT ON COLUMN CCD_LEG_DATA_SETS_V.PTA_ISS_ID IS 'Foreign key reference to the Issues (PTA) intersection table';</v>
      </c>
    </row>
    <row r="472" spans="1:4" s="13" customFormat="1" x14ac:dyDescent="0.25">
      <c r="A472" s="18" t="s">
        <v>160</v>
      </c>
      <c r="B472" s="18" t="s">
        <v>237</v>
      </c>
      <c r="C472" s="19" t="s">
        <v>287</v>
      </c>
      <c r="D472" s="22" t="str">
        <f t="shared" si="10"/>
        <v>COMMENT ON COLUMN CCD_LEG_DATA_SETS_V.LEG_NAME IS 'The name of the given cruise leg';</v>
      </c>
    </row>
    <row r="473" spans="1:4" s="12" customFormat="1" x14ac:dyDescent="0.25">
      <c r="A473" s="18" t="s">
        <v>160</v>
      </c>
      <c r="B473" s="18" t="s">
        <v>238</v>
      </c>
      <c r="C473" s="19" t="s">
        <v>288</v>
      </c>
      <c r="D473" s="22" t="str">
        <f t="shared" si="10"/>
        <v>COMMENT ON COLUMN CCD_LEG_DATA_SETS_V.LEG_START_DATE IS 'The start date in the corresponding time zone for the given research cruise leg';</v>
      </c>
    </row>
    <row r="474" spans="1:4" x14ac:dyDescent="0.25">
      <c r="A474" s="18" t="s">
        <v>160</v>
      </c>
      <c r="B474" s="18" t="s">
        <v>239</v>
      </c>
      <c r="C474" s="19" t="s">
        <v>289</v>
      </c>
      <c r="D474" s="22" t="str">
        <f t="shared" si="10"/>
        <v>COMMENT ON COLUMN CCD_LEG_DATA_SETS_V.FORMAT_LEG_START_DATE IS 'The start date in the corresponding time zone for the given research cruise leg in MM/DD/YYYY format';</v>
      </c>
    </row>
    <row r="475" spans="1:4" x14ac:dyDescent="0.25">
      <c r="A475" s="18" t="s">
        <v>160</v>
      </c>
      <c r="B475" s="18" t="s">
        <v>240</v>
      </c>
      <c r="C475" s="19" t="s">
        <v>290</v>
      </c>
      <c r="D475" s="22" t="str">
        <f t="shared" si="10"/>
        <v>COMMENT ON COLUMN CCD_LEG_DATA_SETS_V.LEG_END_DATE IS 'The end date in the corresponding time zone for the given research cruise leg';</v>
      </c>
    </row>
    <row r="476" spans="1:4" x14ac:dyDescent="0.25">
      <c r="A476" s="18" t="s">
        <v>160</v>
      </c>
      <c r="B476" s="18" t="s">
        <v>241</v>
      </c>
      <c r="C476" s="19" t="s">
        <v>291</v>
      </c>
      <c r="D476" s="22" t="str">
        <f t="shared" si="10"/>
        <v>COMMENT ON COLUMN CCD_LEG_DATA_SETS_V.FORMAT_LEG_END_DATE IS 'The end date in the corresponding time zone for the given research cruise leg in MM/DD/YYYY format';</v>
      </c>
    </row>
    <row r="477" spans="1:4" x14ac:dyDescent="0.25">
      <c r="A477" s="18" t="s">
        <v>160</v>
      </c>
      <c r="B477" s="18" t="s">
        <v>243</v>
      </c>
      <c r="C477" s="19" t="s">
        <v>293</v>
      </c>
      <c r="D477" s="22" t="str">
        <f t="shared" si="10"/>
        <v>COMMENT ON COLUMN CCD_LEG_DATA_SETS_V.LEG_DAS IS 'The number of days at sea for the given research cruise leg';</v>
      </c>
    </row>
    <row r="478" spans="1:4" x14ac:dyDescent="0.25">
      <c r="A478" s="18" t="s">
        <v>160</v>
      </c>
      <c r="B478" s="18" t="s">
        <v>242</v>
      </c>
      <c r="C478" s="19" t="s">
        <v>292</v>
      </c>
      <c r="D478" s="22" t="str">
        <f t="shared" si="10"/>
        <v>COMMENT ON COLUMN CCD_LEG_DATA_SETS_V.LEG_YEAR IS 'The calendar year for the start date of the given research cruise leg';</v>
      </c>
    </row>
    <row r="479" spans="1:4" x14ac:dyDescent="0.25">
      <c r="A479" s="18" t="s">
        <v>160</v>
      </c>
      <c r="B479" s="18" t="s">
        <v>246</v>
      </c>
      <c r="C479" s="19" t="s">
        <v>296</v>
      </c>
      <c r="D479" s="22" t="str">
        <f t="shared" si="10"/>
        <v>COMMENT ON COLUMN CCD_LEG_DATA_SETS_V.TZ_NAME IS 'The numeric offset for UTC or Time Zone Name (V$TIMEZONE_NAMES.TZNAME) for the local timezone where the cruise leg occurred (e.g. US/Hawaii, US/Samoa, Etc/GMT+9)';</v>
      </c>
    </row>
    <row r="480" spans="1:4" x14ac:dyDescent="0.25">
      <c r="A480" s="18" t="s">
        <v>160</v>
      </c>
      <c r="B480" s="18" t="s">
        <v>244</v>
      </c>
      <c r="C480" s="19" t="s">
        <v>294</v>
      </c>
      <c r="D480" s="22" t="str">
        <f t="shared" si="10"/>
        <v>COMMENT ON COLUMN CCD_LEG_DATA_SETS_V.LEG_FISC_YEAR IS 'The NOAA fiscal year for the start date of the given research cruise leg';</v>
      </c>
    </row>
    <row r="481" spans="1:4" x14ac:dyDescent="0.25">
      <c r="A481" s="18" t="s">
        <v>160</v>
      </c>
      <c r="B481" s="18" t="s">
        <v>245</v>
      </c>
      <c r="C481" s="19" t="s">
        <v>295</v>
      </c>
      <c r="D481" s="22" t="str">
        <f t="shared" si="10"/>
        <v>COMMENT ON COLUMN CCD_LEG_DATA_SETS_V.LEG_DESC IS 'The description for the given research cruise leg';</v>
      </c>
    </row>
    <row r="482" spans="1:4" x14ac:dyDescent="0.25">
      <c r="A482" s="18" t="s">
        <v>160</v>
      </c>
      <c r="B482" s="18" t="s">
        <v>247</v>
      </c>
      <c r="C482" s="19" t="s">
        <v>297</v>
      </c>
      <c r="D482" s="22" t="str">
        <f t="shared" si="10"/>
        <v>COMMENT ON COLUMN CCD_LEG_DATA_SETS_V.VESSEL_ID IS 'Foreign key reference to the CCD_VESSELS table for the cruise leg''s vessel';</v>
      </c>
    </row>
    <row r="483" spans="1:4" x14ac:dyDescent="0.25">
      <c r="A483" s="18" t="s">
        <v>160</v>
      </c>
      <c r="B483" s="18" t="s">
        <v>248</v>
      </c>
      <c r="C483" s="19" t="s">
        <v>298</v>
      </c>
      <c r="D483" s="22" t="str">
        <f t="shared" si="10"/>
        <v>COMMENT ON COLUMN CCD_LEG_DATA_SETS_V.VESSEL_NAME IS 'Name of the given research vessel';</v>
      </c>
    </row>
    <row r="484" spans="1:4" x14ac:dyDescent="0.25">
      <c r="A484" s="18" t="s">
        <v>160</v>
      </c>
      <c r="B484" s="18" t="s">
        <v>249</v>
      </c>
      <c r="C484" s="19" t="s">
        <v>299</v>
      </c>
      <c r="D484" s="22" t="str">
        <f t="shared" si="10"/>
        <v>COMMENT ON COLUMN CCD_LEG_DATA_SETS_V.VESSEL_DESC IS 'Description for the given research vessel';</v>
      </c>
    </row>
    <row r="485" spans="1:4" x14ac:dyDescent="0.25">
      <c r="A485" s="18" t="s">
        <v>160</v>
      </c>
      <c r="B485" s="18" t="s">
        <v>92</v>
      </c>
      <c r="C485" s="19" t="s">
        <v>300</v>
      </c>
      <c r="D485" s="22" t="str">
        <f t="shared" si="10"/>
        <v>COMMENT ON COLUMN CCD_LEG_DATA_SETS_V.PLAT_TYPE_ID IS 'Platform Type for the given research cruise leg';</v>
      </c>
    </row>
    <row r="486" spans="1:4" x14ac:dyDescent="0.25">
      <c r="A486" s="18" t="s">
        <v>160</v>
      </c>
      <c r="B486" s="18" t="s">
        <v>250</v>
      </c>
      <c r="C486" s="19" t="s">
        <v>301</v>
      </c>
      <c r="D486" s="22" t="str">
        <f t="shared" si="10"/>
        <v>COMMENT ON COLUMN CCD_LEG_DATA_SETS_V.PLAT_TYPE_NAME IS 'Name of the given Platform Type';</v>
      </c>
    </row>
    <row r="487" spans="1:4" x14ac:dyDescent="0.25">
      <c r="A487" s="18" t="s">
        <v>160</v>
      </c>
      <c r="B487" s="18" t="s">
        <v>251</v>
      </c>
      <c r="C487" s="19" t="s">
        <v>302</v>
      </c>
      <c r="D487" s="22" t="str">
        <f t="shared" si="10"/>
        <v>COMMENT ON COLUMN CCD_LEG_DATA_SETS_V.PLAT_TYPE_DESC IS 'Description for the given Platform Type';</v>
      </c>
    </row>
    <row r="508" spans="1:4" s="13" customFormat="1" x14ac:dyDescent="0.25">
      <c r="A508" s="19"/>
      <c r="B508" s="19"/>
      <c r="C508" s="19"/>
      <c r="D508" s="22"/>
    </row>
    <row r="509" spans="1:4" s="13" customFormat="1" x14ac:dyDescent="0.25">
      <c r="A509" s="19"/>
      <c r="B509" s="19"/>
      <c r="C509" s="19"/>
      <c r="D509" s="22"/>
    </row>
    <row r="510" spans="1:4" s="12" customFormat="1" x14ac:dyDescent="0.25">
      <c r="A510" s="19"/>
      <c r="B510" s="19"/>
      <c r="C510" s="19"/>
      <c r="D510" s="22"/>
    </row>
    <row r="546" spans="1:4" s="13" customFormat="1" x14ac:dyDescent="0.25">
      <c r="A546" s="19"/>
      <c r="B546" s="19"/>
      <c r="C546" s="19"/>
      <c r="D546" s="22"/>
    </row>
    <row r="547" spans="1:4" s="13" customFormat="1" x14ac:dyDescent="0.25">
      <c r="A547" s="19"/>
      <c r="B547" s="19"/>
      <c r="C547" s="19"/>
      <c r="D547" s="22"/>
    </row>
    <row r="548" spans="1:4" s="13" customFormat="1" x14ac:dyDescent="0.25">
      <c r="A548" s="19"/>
      <c r="B548" s="19"/>
      <c r="C548" s="19"/>
      <c r="D548" s="22"/>
    </row>
    <row r="549" spans="1:4" s="13" customFormat="1" x14ac:dyDescent="0.25">
      <c r="A549" s="19"/>
      <c r="B549" s="19"/>
      <c r="C549" s="19"/>
      <c r="D549" s="22"/>
    </row>
    <row r="550" spans="1:4" s="13" customFormat="1" x14ac:dyDescent="0.25">
      <c r="A550" s="19"/>
      <c r="B550" s="19"/>
      <c r="C550" s="19"/>
      <c r="D550" s="22"/>
    </row>
    <row r="551" spans="1:4" s="13" customFormat="1" x14ac:dyDescent="0.25">
      <c r="A551" s="19"/>
      <c r="B551" s="19"/>
      <c r="C551" s="19"/>
      <c r="D551" s="22"/>
    </row>
    <row r="552" spans="1:4" s="13" customFormat="1" x14ac:dyDescent="0.25">
      <c r="A552" s="19"/>
      <c r="B552" s="19"/>
      <c r="C552" s="19"/>
      <c r="D552" s="22"/>
    </row>
    <row r="553" spans="1:4" s="13" customFormat="1" x14ac:dyDescent="0.25">
      <c r="A553" s="19"/>
      <c r="B553" s="19"/>
      <c r="C553" s="19"/>
      <c r="D553" s="22"/>
    </row>
    <row r="558" spans="1:4" s="12" customFormat="1" x14ac:dyDescent="0.25">
      <c r="A558" s="19"/>
      <c r="B558" s="19"/>
      <c r="C558" s="19"/>
      <c r="D558" s="22"/>
    </row>
    <row r="559" spans="1:4" s="12" customFormat="1" x14ac:dyDescent="0.25">
      <c r="A559" s="19"/>
      <c r="B559" s="19"/>
      <c r="C559" s="19"/>
      <c r="D559" s="22"/>
    </row>
    <row r="560" spans="1:4" s="12" customFormat="1" x14ac:dyDescent="0.25">
      <c r="A560" s="19"/>
      <c r="B560" s="19"/>
      <c r="C560" s="19"/>
      <c r="D560" s="22"/>
    </row>
    <row r="561" spans="1:4" s="12" customFormat="1" x14ac:dyDescent="0.25">
      <c r="A561" s="19"/>
      <c r="B561" s="19"/>
      <c r="C561" s="19"/>
      <c r="D561" s="22"/>
    </row>
    <row r="563" spans="1:4" s="12" customFormat="1" x14ac:dyDescent="0.25">
      <c r="A563" s="19"/>
      <c r="B563" s="19"/>
      <c r="C563" s="19"/>
      <c r="D563" s="22"/>
    </row>
    <row r="566" spans="1:4" s="12" customFormat="1" x14ac:dyDescent="0.25">
      <c r="A566" s="19"/>
      <c r="B566" s="19"/>
      <c r="C566" s="19"/>
      <c r="D566" s="22"/>
    </row>
    <row r="567" spans="1:4" s="12" customFormat="1" x14ac:dyDescent="0.25">
      <c r="A567" s="19"/>
      <c r="B567" s="19"/>
      <c r="C567" s="19"/>
      <c r="D567" s="22"/>
    </row>
    <row r="593" spans="1:4" s="12" customFormat="1" x14ac:dyDescent="0.25">
      <c r="A593" s="19"/>
      <c r="B593" s="19"/>
      <c r="C593" s="19"/>
      <c r="D593" s="22"/>
    </row>
    <row r="594" spans="1:4" s="13" customFormat="1" x14ac:dyDescent="0.25">
      <c r="A594" s="19"/>
      <c r="B594" s="19"/>
      <c r="C594" s="19"/>
      <c r="D594" s="22"/>
    </row>
    <row r="595" spans="1:4" s="13" customFormat="1" x14ac:dyDescent="0.25">
      <c r="A595" s="19"/>
      <c r="B595" s="19"/>
      <c r="C595" s="19"/>
      <c r="D595" s="22"/>
    </row>
    <row r="596" spans="1:4" s="18" customFormat="1" x14ac:dyDescent="0.25">
      <c r="A596" s="19"/>
      <c r="B596" s="19"/>
      <c r="C596" s="19"/>
      <c r="D596" s="22"/>
    </row>
    <row r="597" spans="1:4" s="13" customFormat="1" x14ac:dyDescent="0.25">
      <c r="A597" s="19"/>
      <c r="B597" s="19"/>
      <c r="C597" s="19"/>
      <c r="D597" s="22"/>
    </row>
    <row r="598" spans="1:4" s="15" customFormat="1" x14ac:dyDescent="0.25">
      <c r="A598" s="19"/>
      <c r="B598" s="19"/>
      <c r="C598" s="19"/>
      <c r="D598" s="22"/>
    </row>
    <row r="599" spans="1:4" s="15" customFormat="1" x14ac:dyDescent="0.25">
      <c r="A599" s="19"/>
      <c r="B599" s="19"/>
      <c r="C599" s="19"/>
      <c r="D599" s="22"/>
    </row>
    <row r="600" spans="1:4" s="15" customFormat="1" x14ac:dyDescent="0.25">
      <c r="A600" s="19"/>
      <c r="B600" s="19"/>
      <c r="C600" s="19"/>
      <c r="D600" s="22"/>
    </row>
    <row r="601" spans="1:4" s="13" customFormat="1" x14ac:dyDescent="0.25">
      <c r="A601" s="19"/>
      <c r="B601" s="19"/>
      <c r="C601" s="19"/>
      <c r="D601" s="22"/>
    </row>
    <row r="602" spans="1:4" s="13" customFormat="1" x14ac:dyDescent="0.25">
      <c r="A602" s="19"/>
      <c r="B602" s="19"/>
      <c r="C602" s="19"/>
      <c r="D602" s="22"/>
    </row>
    <row r="603" spans="1:4" s="13" customFormat="1" x14ac:dyDescent="0.25">
      <c r="A603" s="19"/>
      <c r="B603" s="19"/>
      <c r="C603" s="19"/>
      <c r="D603" s="22"/>
    </row>
    <row r="604" spans="1:4" s="13" customFormat="1" x14ac:dyDescent="0.25">
      <c r="A604" s="19"/>
      <c r="B604" s="19"/>
      <c r="C604" s="19"/>
      <c r="D604" s="22"/>
    </row>
    <row r="605" spans="1:4" s="13" customFormat="1" x14ac:dyDescent="0.25">
      <c r="A605" s="19"/>
      <c r="B605" s="19"/>
      <c r="C605" s="19"/>
      <c r="D605" s="22"/>
    </row>
    <row r="606" spans="1:4" s="14" customFormat="1" x14ac:dyDescent="0.25">
      <c r="A606" s="19"/>
      <c r="B606" s="19"/>
      <c r="C606" s="19"/>
      <c r="D606" s="22"/>
    </row>
    <row r="607" spans="1:4" s="14" customFormat="1" x14ac:dyDescent="0.25">
      <c r="A607" s="19"/>
      <c r="B607" s="19"/>
      <c r="C607" s="19"/>
      <c r="D607" s="22"/>
    </row>
    <row r="608" spans="1:4" s="14" customFormat="1" x14ac:dyDescent="0.25">
      <c r="A608" s="19"/>
      <c r="B608" s="19"/>
      <c r="C608" s="19"/>
      <c r="D608" s="22"/>
    </row>
    <row r="609" spans="1:4" s="13" customFormat="1" x14ac:dyDescent="0.25">
      <c r="A609" s="19"/>
      <c r="B609" s="19"/>
      <c r="C609" s="19"/>
      <c r="D609" s="22"/>
    </row>
    <row r="610" spans="1:4" s="13" customFormat="1" x14ac:dyDescent="0.25">
      <c r="A610" s="19"/>
      <c r="B610" s="19"/>
      <c r="C610" s="19"/>
      <c r="D610" s="22"/>
    </row>
    <row r="611" spans="1:4" s="13" customFormat="1" x14ac:dyDescent="0.25">
      <c r="A611" s="19"/>
      <c r="B611" s="19"/>
      <c r="C611" s="19"/>
      <c r="D611" s="22"/>
    </row>
    <row r="612" spans="1:4" s="13" customFormat="1" x14ac:dyDescent="0.25">
      <c r="A612" s="19"/>
      <c r="B612" s="19"/>
      <c r="C612" s="19"/>
      <c r="D612" s="22"/>
    </row>
    <row r="613" spans="1:4" s="13" customFormat="1" x14ac:dyDescent="0.25">
      <c r="A613" s="19"/>
      <c r="B613" s="19"/>
      <c r="C613" s="19"/>
      <c r="D613" s="22"/>
    </row>
    <row r="614" spans="1:4" s="13" customFormat="1" x14ac:dyDescent="0.25">
      <c r="A614" s="19"/>
      <c r="B614" s="19"/>
      <c r="C614" s="19"/>
      <c r="D614" s="22"/>
    </row>
    <row r="615" spans="1:4" s="13" customFormat="1" x14ac:dyDescent="0.25">
      <c r="A615" s="19"/>
      <c r="B615" s="19"/>
      <c r="C615" s="19"/>
      <c r="D615" s="22"/>
    </row>
    <row r="616" spans="1:4" s="13" customFormat="1" x14ac:dyDescent="0.25">
      <c r="A616" s="19"/>
      <c r="B616" s="19"/>
      <c r="C616" s="19"/>
      <c r="D616" s="22"/>
    </row>
    <row r="617" spans="1:4" s="13" customFormat="1" x14ac:dyDescent="0.25">
      <c r="A617" s="19"/>
      <c r="B617" s="19"/>
      <c r="C617" s="19"/>
      <c r="D617" s="22"/>
    </row>
    <row r="618" spans="1:4" s="13" customFormat="1" x14ac:dyDescent="0.25">
      <c r="A618" s="19"/>
      <c r="B618" s="19"/>
      <c r="C618" s="19"/>
      <c r="D618" s="22"/>
    </row>
    <row r="619" spans="1:4" s="13" customFormat="1" x14ac:dyDescent="0.25">
      <c r="A619" s="19"/>
      <c r="B619" s="19"/>
      <c r="C619" s="19"/>
      <c r="D619" s="22"/>
    </row>
    <row r="620" spans="1:4" s="13" customFormat="1" x14ac:dyDescent="0.25">
      <c r="A620" s="19"/>
      <c r="B620" s="19"/>
      <c r="C620" s="19"/>
      <c r="D620" s="22"/>
    </row>
    <row r="621" spans="1:4" s="13" customFormat="1" x14ac:dyDescent="0.25">
      <c r="A621" s="19"/>
      <c r="B621" s="19"/>
      <c r="C621" s="19"/>
      <c r="D621" s="22"/>
    </row>
    <row r="622" spans="1:4" s="13" customFormat="1" x14ac:dyDescent="0.25">
      <c r="A622" s="19"/>
      <c r="B622" s="19"/>
      <c r="C622" s="19"/>
      <c r="D622" s="22"/>
    </row>
    <row r="623" spans="1:4" s="13" customFormat="1" x14ac:dyDescent="0.25">
      <c r="A623" s="19"/>
      <c r="B623" s="19"/>
      <c r="C623" s="19"/>
      <c r="D623" s="22"/>
    </row>
    <row r="624" spans="1:4" s="13" customFormat="1" x14ac:dyDescent="0.25">
      <c r="A624" s="19"/>
      <c r="B624" s="19"/>
      <c r="C624" s="19"/>
      <c r="D624" s="22"/>
    </row>
    <row r="625" spans="1:4" s="13" customFormat="1" x14ac:dyDescent="0.25">
      <c r="A625" s="19"/>
      <c r="B625" s="19"/>
      <c r="C625" s="19"/>
      <c r="D625" s="22"/>
    </row>
    <row r="626" spans="1:4" s="13" customFormat="1" x14ac:dyDescent="0.25">
      <c r="A626" s="19"/>
      <c r="B626" s="19"/>
      <c r="C626" s="19"/>
      <c r="D626" s="22"/>
    </row>
    <row r="627" spans="1:4" s="13" customFormat="1" x14ac:dyDescent="0.25">
      <c r="A627" s="19"/>
      <c r="B627" s="19"/>
      <c r="C627" s="19"/>
      <c r="D627" s="22"/>
    </row>
    <row r="628" spans="1:4" s="13" customFormat="1" x14ac:dyDescent="0.25">
      <c r="A628" s="19"/>
      <c r="B628" s="19"/>
      <c r="C628" s="19"/>
      <c r="D628" s="22"/>
    </row>
    <row r="629" spans="1:4" s="13" customFormat="1" x14ac:dyDescent="0.25">
      <c r="A629" s="19"/>
      <c r="B629" s="19"/>
      <c r="C629" s="19"/>
      <c r="D629" s="22"/>
    </row>
    <row r="630" spans="1:4" s="13" customFormat="1" x14ac:dyDescent="0.25">
      <c r="A630" s="19"/>
      <c r="B630" s="19"/>
      <c r="C630" s="19"/>
      <c r="D630" s="22"/>
    </row>
    <row r="631" spans="1:4" s="13" customFormat="1" x14ac:dyDescent="0.25">
      <c r="A631" s="19"/>
      <c r="B631" s="19"/>
      <c r="C631" s="19"/>
      <c r="D631" s="22"/>
    </row>
    <row r="632" spans="1:4" s="13" customFormat="1" x14ac:dyDescent="0.25">
      <c r="A632" s="19"/>
      <c r="B632" s="19"/>
      <c r="C632" s="19"/>
      <c r="D632" s="22"/>
    </row>
    <row r="633" spans="1:4" s="13" customFormat="1" x14ac:dyDescent="0.25">
      <c r="A633" s="19"/>
      <c r="B633" s="19"/>
      <c r="C633" s="19"/>
      <c r="D633" s="22"/>
    </row>
    <row r="634" spans="1:4" s="13" customFormat="1" x14ac:dyDescent="0.25">
      <c r="A634" s="19"/>
      <c r="B634" s="19"/>
      <c r="C634" s="19"/>
      <c r="D634" s="22"/>
    </row>
    <row r="635" spans="1:4" s="13" customFormat="1" x14ac:dyDescent="0.25">
      <c r="A635" s="19"/>
      <c r="B635" s="19"/>
      <c r="C635" s="19"/>
      <c r="D635" s="22"/>
    </row>
    <row r="636" spans="1:4" s="13" customFormat="1" x14ac:dyDescent="0.25">
      <c r="A636" s="19"/>
      <c r="B636" s="19"/>
      <c r="C636" s="19"/>
      <c r="D636" s="22"/>
    </row>
    <row r="637" spans="1:4" s="13" customFormat="1" x14ac:dyDescent="0.25">
      <c r="A637" s="19"/>
      <c r="B637" s="19"/>
      <c r="C637" s="19"/>
      <c r="D637" s="22"/>
    </row>
    <row r="638" spans="1:4" s="13" customFormat="1" x14ac:dyDescent="0.25">
      <c r="A638" s="19"/>
      <c r="B638" s="19"/>
      <c r="C638" s="19"/>
      <c r="D638" s="22"/>
    </row>
    <row r="639" spans="1:4" s="13" customFormat="1" x14ac:dyDescent="0.25">
      <c r="A639" s="19"/>
      <c r="B639" s="19"/>
      <c r="C639" s="19"/>
      <c r="D639" s="22"/>
    </row>
    <row r="640" spans="1:4" s="13" customFormat="1" x14ac:dyDescent="0.25">
      <c r="A640" s="19"/>
      <c r="B640" s="19"/>
      <c r="C640" s="19"/>
      <c r="D640" s="22"/>
    </row>
    <row r="641" spans="1:4" s="13" customFormat="1" x14ac:dyDescent="0.25">
      <c r="A641" s="19"/>
      <c r="B641" s="19"/>
      <c r="C641" s="19"/>
      <c r="D641" s="22"/>
    </row>
    <row r="642" spans="1:4" s="13" customFormat="1" x14ac:dyDescent="0.25">
      <c r="A642" s="19"/>
      <c r="B642" s="19"/>
      <c r="C642" s="19"/>
      <c r="D642" s="22"/>
    </row>
    <row r="643" spans="1:4" s="13" customFormat="1" x14ac:dyDescent="0.25">
      <c r="A643" s="19"/>
      <c r="B643" s="19"/>
      <c r="C643" s="19"/>
      <c r="D643" s="22"/>
    </row>
    <row r="644" spans="1:4" s="13" customFormat="1" x14ac:dyDescent="0.25">
      <c r="A644" s="19"/>
      <c r="B644" s="19"/>
      <c r="C644" s="19"/>
      <c r="D644" s="22"/>
    </row>
    <row r="645" spans="1:4" s="13" customFormat="1" x14ac:dyDescent="0.25">
      <c r="A645" s="19"/>
      <c r="B645" s="19"/>
      <c r="C645" s="19"/>
      <c r="D645" s="22"/>
    </row>
    <row r="646" spans="1:4" s="13" customFormat="1" x14ac:dyDescent="0.25">
      <c r="A646" s="19"/>
      <c r="B646" s="19"/>
      <c r="C646" s="19"/>
      <c r="D646" s="22"/>
    </row>
    <row r="647" spans="1:4" s="13" customFormat="1" x14ac:dyDescent="0.25">
      <c r="A647" s="19"/>
      <c r="B647" s="19"/>
      <c r="C647" s="19"/>
      <c r="D647" s="22"/>
    </row>
    <row r="648" spans="1:4" s="13" customFormat="1" x14ac:dyDescent="0.25">
      <c r="A648" s="19"/>
      <c r="B648" s="19"/>
      <c r="C648" s="19"/>
      <c r="D648" s="22"/>
    </row>
    <row r="649" spans="1:4" s="13" customFormat="1" x14ac:dyDescent="0.25">
      <c r="A649" s="19"/>
      <c r="B649" s="19"/>
      <c r="C649" s="19"/>
      <c r="D649" s="22"/>
    </row>
    <row r="650" spans="1:4" s="13" customFormat="1" x14ac:dyDescent="0.25">
      <c r="A650" s="19"/>
      <c r="B650" s="19"/>
      <c r="C650" s="19"/>
      <c r="D650" s="22"/>
    </row>
    <row r="651" spans="1:4" s="18" customFormat="1" x14ac:dyDescent="0.25">
      <c r="A651" s="19"/>
      <c r="B651" s="19"/>
      <c r="C651" s="19"/>
      <c r="D651" s="22"/>
    </row>
    <row r="658" spans="1:4" s="12" customFormat="1" x14ac:dyDescent="0.25">
      <c r="A658" s="19"/>
      <c r="B658" s="19"/>
      <c r="C658" s="19"/>
      <c r="D658" s="22"/>
    </row>
    <row r="670" spans="1:4" s="13" customFormat="1" x14ac:dyDescent="0.25">
      <c r="A670" s="19"/>
      <c r="B670" s="19"/>
      <c r="C670" s="19"/>
      <c r="D670" s="22"/>
    </row>
    <row r="672" spans="1:4" s="13" customFormat="1" x14ac:dyDescent="0.25">
      <c r="A672" s="19"/>
      <c r="B672" s="19"/>
      <c r="C672" s="19"/>
      <c r="D672" s="22"/>
    </row>
    <row r="687" spans="1:4" s="13" customFormat="1" x14ac:dyDescent="0.25">
      <c r="A687" s="19"/>
      <c r="B687" s="19"/>
      <c r="C687" s="19"/>
      <c r="D687" s="22"/>
    </row>
    <row r="725" spans="1:4" s="13" customFormat="1" x14ac:dyDescent="0.25">
      <c r="A725" s="19"/>
      <c r="B725" s="19"/>
      <c r="C725" s="19"/>
      <c r="D725" s="22"/>
    </row>
    <row r="726" spans="1:4" s="13" customFormat="1" x14ac:dyDescent="0.25">
      <c r="A726" s="19"/>
      <c r="B726" s="19"/>
      <c r="C726" s="19"/>
      <c r="D726" s="22"/>
    </row>
    <row r="727" spans="1:4" s="13" customFormat="1" x14ac:dyDescent="0.25">
      <c r="A727" s="19"/>
      <c r="B727" s="19"/>
      <c r="C727" s="19"/>
      <c r="D727" s="22"/>
    </row>
    <row r="728" spans="1:4" s="13" customFormat="1" x14ac:dyDescent="0.25">
      <c r="A728" s="19"/>
      <c r="B728" s="19"/>
      <c r="C728" s="19"/>
      <c r="D728" s="22"/>
    </row>
    <row r="774" spans="1:4" s="13" customFormat="1" x14ac:dyDescent="0.25">
      <c r="A774" s="19"/>
      <c r="B774" s="19"/>
      <c r="C774" s="19"/>
      <c r="D774" s="22"/>
    </row>
    <row r="775" spans="1:4" s="13" customFormat="1" x14ac:dyDescent="0.25">
      <c r="A775" s="19"/>
      <c r="B775" s="19"/>
      <c r="C775" s="19"/>
      <c r="D775" s="22"/>
    </row>
    <row r="776" spans="1:4" s="13" customFormat="1" x14ac:dyDescent="0.25">
      <c r="A776" s="19"/>
      <c r="B776" s="19"/>
      <c r="C776" s="19"/>
      <c r="D776" s="22"/>
    </row>
    <row r="779" spans="1:4" s="12" customFormat="1" x14ac:dyDescent="0.25">
      <c r="A779" s="19"/>
      <c r="B779" s="19"/>
      <c r="C779" s="19"/>
      <c r="D779" s="22"/>
    </row>
    <row r="781" spans="1:4" s="12" customFormat="1" x14ac:dyDescent="0.25">
      <c r="A781" s="19"/>
      <c r="B781" s="19"/>
      <c r="C781" s="19"/>
      <c r="D781" s="22"/>
    </row>
    <row r="783" spans="1:4" s="12" customFormat="1" x14ac:dyDescent="0.25">
      <c r="A783" s="19"/>
      <c r="B783" s="19"/>
      <c r="C783" s="19"/>
      <c r="D783" s="22"/>
    </row>
    <row r="784" spans="1:4" s="12" customFormat="1" x14ac:dyDescent="0.25">
      <c r="A784" s="19"/>
      <c r="B784" s="19"/>
      <c r="C784" s="19"/>
      <c r="D784" s="22"/>
    </row>
    <row r="785" spans="1:4" s="12" customFormat="1" x14ac:dyDescent="0.25">
      <c r="A785" s="19"/>
      <c r="B785" s="19"/>
      <c r="C785" s="19"/>
      <c r="D785" s="22"/>
    </row>
    <row r="790" spans="1:4" s="12" customFormat="1" x14ac:dyDescent="0.25">
      <c r="A790" s="19"/>
      <c r="B790" s="19"/>
      <c r="C790" s="19"/>
      <c r="D790" s="22"/>
    </row>
    <row r="792" spans="1:4" s="12" customFormat="1" x14ac:dyDescent="0.25">
      <c r="A792" s="19"/>
      <c r="B792" s="19"/>
      <c r="C792" s="19"/>
      <c r="D792" s="22"/>
    </row>
    <row r="794" spans="1:4" s="13" customFormat="1" x14ac:dyDescent="0.25">
      <c r="A794" s="19"/>
      <c r="B794" s="19"/>
      <c r="C794" s="19"/>
      <c r="D794" s="22"/>
    </row>
    <row r="795" spans="1:4" s="13" customFormat="1" x14ac:dyDescent="0.25">
      <c r="A795" s="19"/>
      <c r="B795" s="19"/>
      <c r="C795" s="19"/>
      <c r="D795" s="22"/>
    </row>
    <row r="796" spans="1:4" s="12" customFormat="1" x14ac:dyDescent="0.25">
      <c r="A796" s="19"/>
      <c r="B796" s="19"/>
      <c r="C796" s="19"/>
      <c r="D796" s="22"/>
    </row>
    <row r="801" spans="1:4" s="12" customFormat="1" x14ac:dyDescent="0.25">
      <c r="A801" s="19"/>
      <c r="B801" s="19"/>
      <c r="C801" s="19"/>
      <c r="D801" s="22"/>
    </row>
    <row r="803" spans="1:4" s="12" customFormat="1" x14ac:dyDescent="0.25">
      <c r="A803" s="19"/>
      <c r="B803" s="19"/>
      <c r="C803" s="19"/>
      <c r="D803" s="22"/>
    </row>
    <row r="805" spans="1:4" s="13" customFormat="1" x14ac:dyDescent="0.25">
      <c r="A805" s="19"/>
      <c r="B805" s="19"/>
      <c r="C805" s="19"/>
      <c r="D805" s="22"/>
    </row>
    <row r="806" spans="1:4" s="12" customFormat="1" x14ac:dyDescent="0.25">
      <c r="A806" s="19"/>
      <c r="B806" s="19"/>
      <c r="C806" s="19"/>
      <c r="D806" s="22"/>
    </row>
    <row r="807" spans="1:4" s="13" customFormat="1" x14ac:dyDescent="0.25">
      <c r="A807" s="19"/>
      <c r="B807" s="19"/>
      <c r="C807" s="19"/>
      <c r="D807" s="22"/>
    </row>
    <row r="813" spans="1:4" s="12" customFormat="1" x14ac:dyDescent="0.25">
      <c r="A813" s="19"/>
      <c r="B813" s="19"/>
      <c r="C813" s="19"/>
      <c r="D813" s="22"/>
    </row>
    <row r="819" spans="1:4" s="12" customFormat="1" x14ac:dyDescent="0.25">
      <c r="A819" s="19"/>
      <c r="B819" s="19"/>
      <c r="C819" s="19"/>
      <c r="D819" s="22"/>
    </row>
    <row r="826" spans="1:4" s="12" customFormat="1" x14ac:dyDescent="0.25">
      <c r="A826" s="19"/>
      <c r="B826" s="19"/>
      <c r="C826" s="19"/>
      <c r="D826" s="22"/>
    </row>
    <row r="828" spans="1:4" s="12" customFormat="1" x14ac:dyDescent="0.25">
      <c r="A828" s="19"/>
      <c r="B828" s="19"/>
      <c r="C828" s="19"/>
      <c r="D828" s="22"/>
    </row>
    <row r="831" spans="1:4" s="12" customFormat="1" x14ac:dyDescent="0.25">
      <c r="A831" s="19"/>
      <c r="B831" s="19"/>
      <c r="C831" s="19"/>
      <c r="D831" s="22"/>
    </row>
    <row r="832" spans="1:4" s="12" customFormat="1" x14ac:dyDescent="0.25">
      <c r="A832" s="19"/>
      <c r="B832" s="19"/>
      <c r="C832" s="19"/>
      <c r="D832" s="22"/>
    </row>
    <row r="833" spans="1:4" s="12" customFormat="1" x14ac:dyDescent="0.25">
      <c r="A833" s="19"/>
      <c r="B833" s="19"/>
      <c r="C833" s="19"/>
      <c r="D833" s="22"/>
    </row>
    <row r="834" spans="1:4" s="13" customFormat="1" x14ac:dyDescent="0.25">
      <c r="A834" s="19"/>
      <c r="B834" s="19"/>
      <c r="C834" s="19"/>
      <c r="D834" s="22"/>
    </row>
    <row r="835" spans="1:4" s="13" customFormat="1" x14ac:dyDescent="0.25">
      <c r="A835" s="19"/>
      <c r="B835" s="19"/>
      <c r="C835" s="19"/>
      <c r="D835" s="22"/>
    </row>
    <row r="838" spans="1:4" s="12" customFormat="1" x14ac:dyDescent="0.25">
      <c r="A838" s="19"/>
      <c r="B838" s="19"/>
      <c r="C838" s="19"/>
      <c r="D838" s="22"/>
    </row>
    <row r="843" spans="1:4" s="12" customFormat="1" x14ac:dyDescent="0.25">
      <c r="A843" s="19"/>
      <c r="B843" s="19"/>
      <c r="C843" s="19"/>
      <c r="D843" s="22"/>
    </row>
    <row r="851" spans="1:4" s="12" customFormat="1" x14ac:dyDescent="0.25">
      <c r="A851" s="19"/>
      <c r="B851" s="19"/>
      <c r="C851" s="19"/>
      <c r="D851" s="22"/>
    </row>
    <row r="854" spans="1:4" s="12" customFormat="1" x14ac:dyDescent="0.25">
      <c r="A854" s="19"/>
      <c r="B854" s="19"/>
      <c r="C854" s="19"/>
      <c r="D854" s="22"/>
    </row>
    <row r="859" spans="1:4" s="12" customFormat="1" x14ac:dyDescent="0.25">
      <c r="A859" s="19"/>
      <c r="B859" s="19"/>
      <c r="C859" s="19"/>
      <c r="D859" s="22"/>
    </row>
    <row r="862" spans="1:4" s="12" customFormat="1" x14ac:dyDescent="0.25">
      <c r="A862" s="19"/>
      <c r="B862" s="19"/>
      <c r="C862" s="19"/>
      <c r="D862" s="22"/>
    </row>
    <row r="868" spans="1:4" s="12" customFormat="1" x14ac:dyDescent="0.25">
      <c r="A868" s="19"/>
      <c r="B868" s="19"/>
      <c r="C868" s="19"/>
      <c r="D868" s="22"/>
    </row>
    <row r="872" spans="1:4" s="12" customFormat="1" x14ac:dyDescent="0.25">
      <c r="A872" s="19"/>
      <c r="B872" s="19"/>
      <c r="C872" s="19"/>
      <c r="D872" s="22"/>
    </row>
    <row r="879" spans="1:4" s="12" customFormat="1" x14ac:dyDescent="0.25">
      <c r="A879" s="19"/>
      <c r="B879" s="19"/>
      <c r="C879" s="19"/>
      <c r="D879" s="22"/>
    </row>
    <row r="881" spans="1:4" s="12" customFormat="1" x14ac:dyDescent="0.25">
      <c r="A881" s="19"/>
      <c r="B881" s="19"/>
      <c r="C881" s="19"/>
      <c r="D881" s="22"/>
    </row>
    <row r="890" spans="1:4" s="12" customFormat="1" x14ac:dyDescent="0.25">
      <c r="A890" s="19"/>
      <c r="B890" s="19"/>
      <c r="C890" s="19"/>
      <c r="D890" s="22"/>
    </row>
    <row r="895" spans="1:4" s="12" customFormat="1" x14ac:dyDescent="0.25">
      <c r="A895" s="19"/>
      <c r="B895" s="19"/>
      <c r="C895" s="19"/>
      <c r="D895" s="22"/>
    </row>
    <row r="896" spans="1:4" s="12" customFormat="1" x14ac:dyDescent="0.25">
      <c r="A896" s="19"/>
      <c r="B896" s="19"/>
      <c r="C896" s="19"/>
      <c r="D896" s="22"/>
    </row>
    <row r="905" spans="1:4" s="12" customFormat="1" x14ac:dyDescent="0.25">
      <c r="A905" s="19"/>
      <c r="B905" s="19"/>
      <c r="C905" s="19"/>
      <c r="D905" s="22"/>
    </row>
    <row r="907" spans="1:4" s="12" customFormat="1" x14ac:dyDescent="0.25">
      <c r="A907" s="19"/>
      <c r="B907" s="19"/>
      <c r="C907" s="19"/>
      <c r="D907" s="22"/>
    </row>
    <row r="908" spans="1:4" s="12" customFormat="1" x14ac:dyDescent="0.25">
      <c r="A908" s="19"/>
      <c r="B908" s="19"/>
      <c r="C908" s="19"/>
      <c r="D908" s="22"/>
    </row>
    <row r="910" spans="1:4" s="12" customFormat="1" x14ac:dyDescent="0.25">
      <c r="A910" s="19"/>
      <c r="B910" s="19"/>
      <c r="C910" s="19"/>
      <c r="D910" s="22"/>
    </row>
    <row r="911" spans="1:4" s="12" customFormat="1" x14ac:dyDescent="0.25">
      <c r="A911" s="19"/>
      <c r="B911" s="19"/>
      <c r="C911" s="19"/>
      <c r="D911" s="22"/>
    </row>
    <row r="912" spans="1:4" s="12" customFormat="1" x14ac:dyDescent="0.25">
      <c r="A912" s="19"/>
      <c r="B912" s="19"/>
      <c r="C912" s="19"/>
      <c r="D912" s="22"/>
    </row>
    <row r="917" spans="1:4" s="12" customFormat="1" x14ac:dyDescent="0.25">
      <c r="A917" s="19"/>
      <c r="B917" s="19"/>
      <c r="C917" s="19"/>
      <c r="D917" s="22"/>
    </row>
    <row r="918" spans="1:4" s="12" customFormat="1" x14ac:dyDescent="0.25">
      <c r="A918" s="19"/>
      <c r="B918" s="19"/>
      <c r="C918" s="19"/>
      <c r="D918" s="22"/>
    </row>
    <row r="919" spans="1:4" s="12" customFormat="1" x14ac:dyDescent="0.25">
      <c r="A919" s="19"/>
      <c r="B919" s="19"/>
      <c r="C919" s="19"/>
      <c r="D919" s="22"/>
    </row>
    <row r="922" spans="1:4" s="12" customFormat="1" x14ac:dyDescent="0.25">
      <c r="A922" s="19"/>
      <c r="B922" s="19"/>
      <c r="C922" s="19"/>
      <c r="D922" s="22"/>
    </row>
    <row r="923" spans="1:4" s="13" customFormat="1" x14ac:dyDescent="0.25">
      <c r="A923" s="19"/>
      <c r="B923" s="19"/>
      <c r="C923" s="19"/>
      <c r="D923" s="22"/>
    </row>
    <row r="924" spans="1:4" s="13" customFormat="1" x14ac:dyDescent="0.25">
      <c r="A924" s="19"/>
      <c r="B924" s="19"/>
      <c r="C924" s="19"/>
      <c r="D924" s="22"/>
    </row>
    <row r="925" spans="1:4" s="13" customFormat="1" x14ac:dyDescent="0.25">
      <c r="A925" s="19"/>
      <c r="B925" s="19"/>
      <c r="C925" s="19"/>
      <c r="D925" s="22"/>
    </row>
    <row r="926" spans="1:4" s="13" customFormat="1" x14ac:dyDescent="0.25">
      <c r="A926" s="19"/>
      <c r="B926" s="19"/>
      <c r="C926" s="19"/>
      <c r="D926" s="22"/>
    </row>
    <row r="927" spans="1:4" s="13" customFormat="1" x14ac:dyDescent="0.25">
      <c r="A927" s="19"/>
      <c r="B927" s="19"/>
      <c r="C927" s="19"/>
      <c r="D927" s="22"/>
    </row>
    <row r="928" spans="1:4" s="18" customFormat="1" x14ac:dyDescent="0.25">
      <c r="A928" s="19"/>
      <c r="B928" s="19"/>
      <c r="C928" s="19"/>
      <c r="D928" s="22"/>
    </row>
    <row r="929" spans="1:4" s="18" customFormat="1" x14ac:dyDescent="0.25">
      <c r="A929" s="19"/>
      <c r="B929" s="19"/>
      <c r="C929" s="19"/>
      <c r="D929" s="22"/>
    </row>
    <row r="930" spans="1:4" s="18" customFormat="1" x14ac:dyDescent="0.25">
      <c r="A930" s="19"/>
      <c r="B930" s="19"/>
      <c r="C930" s="19"/>
      <c r="D930" s="22"/>
    </row>
    <row r="931" spans="1:4" s="13" customFormat="1" x14ac:dyDescent="0.25">
      <c r="A931" s="19"/>
      <c r="B931" s="19"/>
      <c r="C931" s="19"/>
      <c r="D931" s="22"/>
    </row>
    <row r="945" spans="1:4" s="13" customFormat="1" x14ac:dyDescent="0.25">
      <c r="A945" s="19"/>
      <c r="B945" s="19"/>
      <c r="C945" s="19"/>
      <c r="D945" s="22"/>
    </row>
    <row r="952" spans="1:4" s="12" customFormat="1" x14ac:dyDescent="0.25">
      <c r="A952" s="19"/>
      <c r="B952" s="19"/>
      <c r="C952" s="19"/>
      <c r="D952" s="22"/>
    </row>
    <row r="953" spans="1:4" s="12" customFormat="1" x14ac:dyDescent="0.25">
      <c r="A953" s="19"/>
      <c r="B953" s="19"/>
      <c r="C953" s="19"/>
      <c r="D953" s="22"/>
    </row>
    <row r="955" spans="1:4" s="12" customFormat="1" x14ac:dyDescent="0.25">
      <c r="A955" s="19"/>
      <c r="B955" s="19"/>
      <c r="C955" s="19"/>
      <c r="D955" s="22"/>
    </row>
    <row r="961" spans="1:4" s="13" customFormat="1" x14ac:dyDescent="0.25">
      <c r="A961" s="19"/>
      <c r="B961" s="19"/>
      <c r="C961" s="19"/>
      <c r="D961" s="22"/>
    </row>
    <row r="962" spans="1:4" s="13" customFormat="1" x14ac:dyDescent="0.25">
      <c r="A962" s="19"/>
      <c r="B962" s="19"/>
      <c r="C962" s="19"/>
      <c r="D962" s="22"/>
    </row>
    <row r="968" spans="1:4" s="13" customFormat="1" x14ac:dyDescent="0.25">
      <c r="A968" s="19"/>
      <c r="B968" s="19"/>
      <c r="C968" s="19"/>
      <c r="D968" s="22"/>
    </row>
    <row r="969" spans="1:4" s="13" customFormat="1" x14ac:dyDescent="0.25">
      <c r="A969" s="19"/>
      <c r="B969" s="19"/>
      <c r="C969" s="19"/>
      <c r="D969" s="22"/>
    </row>
    <row r="979" spans="1:4" s="13" customFormat="1" x14ac:dyDescent="0.25">
      <c r="A979" s="19"/>
      <c r="B979" s="19"/>
      <c r="C979" s="19"/>
      <c r="D979" s="22"/>
    </row>
    <row r="980" spans="1:4" s="13" customFormat="1" x14ac:dyDescent="0.25">
      <c r="A980" s="19"/>
      <c r="B980" s="19"/>
      <c r="C980" s="19"/>
      <c r="D980" s="22"/>
    </row>
    <row r="990" spans="1:4" s="12" customFormat="1" x14ac:dyDescent="0.25">
      <c r="A990" s="19"/>
      <c r="B990" s="19"/>
      <c r="C990" s="19"/>
      <c r="D990" s="22"/>
    </row>
    <row r="997" spans="1:4" s="13" customFormat="1" x14ac:dyDescent="0.25">
      <c r="A997" s="19"/>
      <c r="B997" s="19"/>
      <c r="C997" s="19"/>
      <c r="D997" s="22"/>
    </row>
    <row r="1016" spans="1:4" s="12" customFormat="1" x14ac:dyDescent="0.25">
      <c r="A1016" s="19"/>
      <c r="B1016" s="19"/>
      <c r="C1016" s="19"/>
      <c r="D1016" s="22"/>
    </row>
    <row r="1017" spans="1:4" s="12" customFormat="1" x14ac:dyDescent="0.25">
      <c r="A1017" s="19"/>
      <c r="B1017" s="19"/>
      <c r="C1017" s="19"/>
      <c r="D1017" s="22"/>
    </row>
    <row r="1018" spans="1:4" s="12" customFormat="1" x14ac:dyDescent="0.25">
      <c r="A1018" s="19"/>
      <c r="B1018" s="19"/>
      <c r="C1018" s="19"/>
      <c r="D1018" s="22"/>
    </row>
    <row r="1019" spans="1:4" s="12" customFormat="1" x14ac:dyDescent="0.25">
      <c r="A1019" s="19"/>
      <c r="B1019" s="19"/>
      <c r="C1019" s="19"/>
      <c r="D1019" s="22"/>
    </row>
    <row r="1020" spans="1:4" s="13" customFormat="1" x14ac:dyDescent="0.25">
      <c r="A1020" s="19"/>
      <c r="B1020" s="19"/>
      <c r="C1020" s="19"/>
      <c r="D1020" s="22"/>
    </row>
    <row r="1021" spans="1:4" s="13" customFormat="1" x14ac:dyDescent="0.25">
      <c r="A1021" s="19"/>
      <c r="B1021" s="19"/>
      <c r="C1021" s="19"/>
      <c r="D1021" s="22"/>
    </row>
    <row r="1022" spans="1:4" s="13" customFormat="1" x14ac:dyDescent="0.25">
      <c r="A1022" s="19"/>
      <c r="B1022" s="19"/>
      <c r="C1022" s="19"/>
      <c r="D1022" s="22"/>
    </row>
    <row r="1024" spans="1:4" s="12" customFormat="1" x14ac:dyDescent="0.25">
      <c r="A1024" s="19"/>
      <c r="B1024" s="19"/>
      <c r="C1024" s="19"/>
      <c r="D1024" s="22"/>
    </row>
    <row r="1037" spans="1:4" s="12" customFormat="1" x14ac:dyDescent="0.25">
      <c r="A1037" s="19"/>
      <c r="B1037" s="19"/>
      <c r="C1037" s="19"/>
      <c r="D1037" s="22"/>
    </row>
    <row r="1044" spans="1:4" s="12" customFormat="1" x14ac:dyDescent="0.25">
      <c r="A1044" s="19"/>
      <c r="B1044" s="19"/>
      <c r="C1044" s="19"/>
      <c r="D1044" s="22"/>
    </row>
    <row r="1045" spans="1:4" s="12" customFormat="1" x14ac:dyDescent="0.25">
      <c r="A1045" s="19"/>
      <c r="B1045" s="19"/>
      <c r="C1045" s="19"/>
      <c r="D1045" s="22"/>
    </row>
    <row r="1046" spans="1:4" s="13" customFormat="1" x14ac:dyDescent="0.25">
      <c r="A1046" s="19"/>
      <c r="B1046" s="19"/>
      <c r="C1046" s="19"/>
      <c r="D1046" s="22"/>
    </row>
    <row r="1047" spans="1:4" s="13" customFormat="1" x14ac:dyDescent="0.25">
      <c r="A1047" s="19"/>
      <c r="B1047" s="19"/>
      <c r="C1047" s="19"/>
      <c r="D1047" s="22"/>
    </row>
    <row r="1048" spans="1:4" s="13" customFormat="1" x14ac:dyDescent="0.25">
      <c r="A1048" s="19"/>
      <c r="B1048" s="19"/>
      <c r="C1048" s="19"/>
      <c r="D1048" s="22"/>
    </row>
    <row r="1050" spans="1:4" s="12" customFormat="1" x14ac:dyDescent="0.25">
      <c r="A1050" s="19"/>
      <c r="B1050" s="19"/>
      <c r="C1050" s="19"/>
      <c r="D1050" s="22"/>
    </row>
    <row r="1052" spans="1:4" s="12" customFormat="1" x14ac:dyDescent="0.25">
      <c r="A1052" s="19"/>
      <c r="B1052" s="19"/>
      <c r="C1052" s="19"/>
      <c r="D1052" s="22"/>
    </row>
    <row r="1059" spans="1:4" s="13" customFormat="1" x14ac:dyDescent="0.25">
      <c r="A1059" s="19"/>
      <c r="B1059" s="19"/>
      <c r="C1059" s="19"/>
      <c r="D1059" s="22"/>
    </row>
    <row r="1064" spans="1:4" s="12" customFormat="1" x14ac:dyDescent="0.25">
      <c r="A1064" s="19"/>
      <c r="B1064" s="19"/>
      <c r="C1064" s="19"/>
      <c r="D1064" s="22"/>
    </row>
    <row r="1066" spans="1:4" s="12" customFormat="1" x14ac:dyDescent="0.25">
      <c r="A1066" s="19"/>
      <c r="B1066" s="19"/>
      <c r="C1066" s="19"/>
      <c r="D1066" s="22"/>
    </row>
    <row r="1067" spans="1:4" s="12" customFormat="1" x14ac:dyDescent="0.25">
      <c r="A1067" s="19"/>
      <c r="B1067" s="19"/>
      <c r="C1067" s="19"/>
      <c r="D1067" s="22"/>
    </row>
    <row r="1068" spans="1:4" s="12" customFormat="1" x14ac:dyDescent="0.25">
      <c r="A1068" s="19"/>
      <c r="B1068" s="19"/>
      <c r="C1068" s="19"/>
      <c r="D1068" s="22"/>
    </row>
    <row r="1071" spans="1:4" s="12" customFormat="1" x14ac:dyDescent="0.25">
      <c r="A1071" s="19"/>
      <c r="B1071" s="19"/>
      <c r="C1071" s="19"/>
      <c r="D1071" s="22"/>
    </row>
    <row r="1072" spans="1:4" s="12" customFormat="1" x14ac:dyDescent="0.25">
      <c r="A1072" s="19"/>
      <c r="B1072" s="19"/>
      <c r="C1072" s="19"/>
      <c r="D1072" s="22"/>
    </row>
    <row r="1073" spans="1:4" s="13" customFormat="1" x14ac:dyDescent="0.25">
      <c r="A1073" s="19"/>
      <c r="B1073" s="19"/>
      <c r="C1073" s="19"/>
      <c r="D1073" s="22"/>
    </row>
    <row r="1074" spans="1:4" s="13" customFormat="1" x14ac:dyDescent="0.25">
      <c r="A1074" s="19"/>
      <c r="B1074" s="19"/>
      <c r="C1074" s="19"/>
      <c r="D1074" s="22"/>
    </row>
    <row r="1075" spans="1:4" s="13" customFormat="1" x14ac:dyDescent="0.25">
      <c r="A1075" s="19"/>
      <c r="B1075" s="19"/>
      <c r="C1075" s="19"/>
      <c r="D1075" s="22"/>
    </row>
    <row r="1076" spans="1:4" s="13" customFormat="1" x14ac:dyDescent="0.25">
      <c r="A1076" s="19"/>
      <c r="B1076" s="19"/>
      <c r="C1076" s="19"/>
      <c r="D1076" s="22"/>
    </row>
    <row r="1077" spans="1:4" s="13" customFormat="1" x14ac:dyDescent="0.25">
      <c r="A1077" s="19"/>
      <c r="B1077" s="19"/>
      <c r="C1077" s="19"/>
      <c r="D1077" s="22"/>
    </row>
    <row r="1078" spans="1:4" s="13" customFormat="1" x14ac:dyDescent="0.25">
      <c r="A1078" s="19"/>
      <c r="B1078" s="19"/>
      <c r="C1078" s="19"/>
      <c r="D1078" s="22"/>
    </row>
    <row r="1079" spans="1:4" s="18" customFormat="1" x14ac:dyDescent="0.25">
      <c r="A1079" s="19"/>
      <c r="B1079" s="19"/>
      <c r="C1079" s="19"/>
      <c r="D1079" s="22"/>
    </row>
    <row r="1080" spans="1:4" s="18" customFormat="1" x14ac:dyDescent="0.25">
      <c r="A1080" s="19"/>
      <c r="B1080" s="19"/>
      <c r="C1080" s="19"/>
      <c r="D1080" s="22"/>
    </row>
    <row r="1081" spans="1:4" s="18" customFormat="1" x14ac:dyDescent="0.25">
      <c r="A1081" s="19"/>
      <c r="B1081" s="19"/>
      <c r="C1081" s="19"/>
      <c r="D1081" s="22"/>
    </row>
    <row r="1082" spans="1:4" s="18" customFormat="1" x14ac:dyDescent="0.25">
      <c r="A1082" s="19"/>
      <c r="B1082" s="19"/>
      <c r="C1082" s="19"/>
      <c r="D1082" s="22"/>
    </row>
    <row r="1083" spans="1:4" s="18" customFormat="1" x14ac:dyDescent="0.25">
      <c r="A1083" s="19"/>
      <c r="B1083" s="19"/>
      <c r="C1083" s="19"/>
      <c r="D1083" s="22"/>
    </row>
    <row r="1084" spans="1:4" s="18" customFormat="1" x14ac:dyDescent="0.25">
      <c r="A1084" s="19"/>
      <c r="B1084" s="19"/>
      <c r="C1084" s="19"/>
      <c r="D1084" s="22"/>
    </row>
    <row r="1085" spans="1:4" s="18" customFormat="1" x14ac:dyDescent="0.25">
      <c r="A1085" s="19"/>
      <c r="B1085" s="19"/>
      <c r="C1085" s="19"/>
      <c r="D1085" s="22"/>
    </row>
    <row r="1086" spans="1:4" s="18" customFormat="1" x14ac:dyDescent="0.25">
      <c r="A1086" s="19"/>
      <c r="B1086" s="19"/>
      <c r="C1086" s="19"/>
      <c r="D1086" s="22"/>
    </row>
    <row r="1087" spans="1:4" s="18" customFormat="1" x14ac:dyDescent="0.25">
      <c r="A1087" s="19"/>
      <c r="B1087" s="19"/>
      <c r="C1087" s="19"/>
      <c r="D1087" s="22"/>
    </row>
    <row r="1088" spans="1:4" s="18" customFormat="1" x14ac:dyDescent="0.25">
      <c r="A1088" s="19"/>
      <c r="B1088" s="19"/>
      <c r="C1088" s="19"/>
      <c r="D1088" s="22"/>
    </row>
    <row r="1089" spans="1:4" s="18" customFormat="1" x14ac:dyDescent="0.25">
      <c r="A1089" s="19"/>
      <c r="B1089" s="19"/>
      <c r="C1089" s="19"/>
      <c r="D1089" s="22"/>
    </row>
    <row r="1090" spans="1:4" s="18" customFormat="1" x14ac:dyDescent="0.25">
      <c r="A1090" s="19"/>
      <c r="B1090" s="19"/>
      <c r="C1090" s="19"/>
      <c r="D1090" s="22"/>
    </row>
    <row r="1091" spans="1:4" s="18" customFormat="1" x14ac:dyDescent="0.25">
      <c r="A1091" s="19"/>
      <c r="B1091" s="19"/>
      <c r="C1091" s="19"/>
      <c r="D1091" s="22"/>
    </row>
    <row r="1092" spans="1:4" s="18" customFormat="1" x14ac:dyDescent="0.25">
      <c r="A1092" s="19"/>
      <c r="B1092" s="19"/>
      <c r="C1092" s="19"/>
      <c r="D1092" s="22"/>
    </row>
    <row r="1093" spans="1:4" s="18" customFormat="1" x14ac:dyDescent="0.25">
      <c r="A1093" s="19"/>
      <c r="B1093" s="19"/>
      <c r="C1093" s="19"/>
      <c r="D1093" s="22"/>
    </row>
    <row r="1094" spans="1:4" s="18" customFormat="1" x14ac:dyDescent="0.25">
      <c r="A1094" s="19"/>
      <c r="B1094" s="19"/>
      <c r="C1094" s="19"/>
      <c r="D1094" s="22"/>
    </row>
    <row r="1095" spans="1:4" s="18" customFormat="1" x14ac:dyDescent="0.25">
      <c r="A1095" s="19"/>
      <c r="B1095" s="19"/>
      <c r="C1095" s="19"/>
      <c r="D1095" s="22"/>
    </row>
    <row r="1096" spans="1:4" s="18" customFormat="1" x14ac:dyDescent="0.25">
      <c r="A1096" s="19"/>
      <c r="B1096" s="19"/>
      <c r="C1096" s="19"/>
      <c r="D1096" s="22"/>
    </row>
    <row r="1097" spans="1:4" s="18" customFormat="1" x14ac:dyDescent="0.25">
      <c r="A1097" s="19"/>
      <c r="B1097" s="19"/>
      <c r="C1097" s="19"/>
      <c r="D1097" s="22"/>
    </row>
    <row r="1098" spans="1:4" s="18" customFormat="1" x14ac:dyDescent="0.25">
      <c r="A1098" s="19"/>
      <c r="B1098" s="19"/>
      <c r="C1098" s="19"/>
      <c r="D1098" s="22"/>
    </row>
    <row r="1099" spans="1:4" s="18" customFormat="1" x14ac:dyDescent="0.25">
      <c r="A1099" s="19"/>
      <c r="B1099" s="19"/>
      <c r="C1099" s="19"/>
      <c r="D1099" s="22"/>
    </row>
    <row r="1100" spans="1:4" s="18" customFormat="1" x14ac:dyDescent="0.25">
      <c r="A1100" s="19"/>
      <c r="B1100" s="19"/>
      <c r="C1100" s="19"/>
      <c r="D1100" s="22"/>
    </row>
    <row r="1101" spans="1:4" s="18" customFormat="1" x14ac:dyDescent="0.25">
      <c r="A1101" s="19"/>
      <c r="B1101" s="19"/>
      <c r="C1101" s="19"/>
      <c r="D1101" s="22"/>
    </row>
    <row r="1102" spans="1:4" s="18" customFormat="1" x14ac:dyDescent="0.25">
      <c r="A1102" s="19"/>
      <c r="B1102" s="19"/>
      <c r="C1102" s="19"/>
      <c r="D1102" s="22"/>
    </row>
    <row r="1103" spans="1:4" s="18" customFormat="1" x14ac:dyDescent="0.25">
      <c r="A1103" s="19"/>
      <c r="B1103" s="19"/>
      <c r="C1103" s="19"/>
      <c r="D1103" s="22"/>
    </row>
    <row r="1104" spans="1:4" s="18" customFormat="1" x14ac:dyDescent="0.25">
      <c r="A1104" s="19"/>
      <c r="B1104" s="19"/>
      <c r="C1104" s="19"/>
      <c r="D1104" s="22"/>
    </row>
    <row r="1105" spans="1:4" s="18" customFormat="1" x14ac:dyDescent="0.25">
      <c r="A1105" s="19"/>
      <c r="B1105" s="19"/>
      <c r="C1105" s="19"/>
      <c r="D1105" s="22"/>
    </row>
    <row r="1106" spans="1:4" s="18" customFormat="1" x14ac:dyDescent="0.25">
      <c r="A1106" s="19"/>
      <c r="B1106" s="19"/>
      <c r="C1106" s="19"/>
      <c r="D1106" s="22"/>
    </row>
    <row r="1124" spans="1:4" s="12" customFormat="1" x14ac:dyDescent="0.25">
      <c r="A1124" s="19"/>
      <c r="B1124" s="19"/>
      <c r="C1124" s="19"/>
      <c r="D1124" s="22"/>
    </row>
    <row r="1125" spans="1:4" s="13" customFormat="1" x14ac:dyDescent="0.25">
      <c r="A1125" s="19"/>
      <c r="B1125" s="19"/>
      <c r="C1125" s="19"/>
      <c r="D1125" s="22"/>
    </row>
    <row r="1126" spans="1:4" s="13" customFormat="1" x14ac:dyDescent="0.25">
      <c r="A1126" s="19"/>
      <c r="B1126" s="19"/>
      <c r="C1126" s="19"/>
      <c r="D1126" s="22"/>
    </row>
    <row r="1127" spans="1:4" s="13" customFormat="1" x14ac:dyDescent="0.25">
      <c r="A1127" s="19"/>
      <c r="B1127" s="19"/>
      <c r="C1127" s="19"/>
      <c r="D1127" s="22"/>
    </row>
    <row r="1128" spans="1:4" s="13" customFormat="1" x14ac:dyDescent="0.25">
      <c r="A1128" s="19"/>
      <c r="B1128" s="19"/>
      <c r="C1128" s="19"/>
      <c r="D1128" s="22"/>
    </row>
    <row r="1129" spans="1:4" s="13" customFormat="1" x14ac:dyDescent="0.25">
      <c r="A1129" s="19"/>
      <c r="B1129" s="19"/>
      <c r="C1129" s="19"/>
      <c r="D1129" s="22"/>
    </row>
    <row r="1130" spans="1:4" s="15" customFormat="1" x14ac:dyDescent="0.25">
      <c r="A1130" s="19"/>
      <c r="B1130" s="19"/>
      <c r="C1130" s="19"/>
      <c r="D1130" s="22"/>
    </row>
    <row r="1148" spans="1:4" s="18" customFormat="1" x14ac:dyDescent="0.25">
      <c r="A1148" s="19"/>
      <c r="B1148" s="19"/>
      <c r="C1148" s="19"/>
      <c r="D1148" s="22"/>
    </row>
    <row r="1150" spans="1:4" s="13" customFormat="1" x14ac:dyDescent="0.25">
      <c r="A1150" s="19"/>
      <c r="B1150" s="19"/>
      <c r="C1150" s="19"/>
      <c r="D1150" s="22"/>
    </row>
    <row r="1154" spans="1:4" s="13" customFormat="1" x14ac:dyDescent="0.25">
      <c r="A1154" s="19"/>
      <c r="B1154" s="19"/>
      <c r="C1154" s="19"/>
      <c r="D1154" s="22"/>
    </row>
    <row r="1155" spans="1:4" s="18" customFormat="1" x14ac:dyDescent="0.25">
      <c r="A1155" s="19"/>
      <c r="B1155" s="19"/>
      <c r="C1155" s="19"/>
      <c r="D1155" s="22"/>
    </row>
    <row r="1156" spans="1:4" s="13" customFormat="1" x14ac:dyDescent="0.25">
      <c r="A1156" s="19"/>
      <c r="B1156" s="19"/>
      <c r="C1156" s="19"/>
      <c r="D1156" s="22"/>
    </row>
    <row r="1157" spans="1:4" s="13" customFormat="1" x14ac:dyDescent="0.25">
      <c r="A1157" s="19"/>
      <c r="B1157" s="19"/>
      <c r="C1157" s="19"/>
      <c r="D1157" s="22"/>
    </row>
    <row r="1158" spans="1:4" s="11" customFormat="1" x14ac:dyDescent="0.25">
      <c r="A1158" s="19"/>
      <c r="B1158" s="19"/>
      <c r="C1158" s="19"/>
      <c r="D1158" s="22"/>
    </row>
    <row r="1159" spans="1:4" s="11" customFormat="1" x14ac:dyDescent="0.25">
      <c r="A1159" s="19"/>
      <c r="B1159" s="19"/>
      <c r="C1159" s="19"/>
      <c r="D1159" s="22"/>
    </row>
    <row r="1160" spans="1:4" s="11" customFormat="1" x14ac:dyDescent="0.25">
      <c r="A1160" s="19"/>
      <c r="B1160" s="19"/>
      <c r="C1160" s="19"/>
      <c r="D1160" s="22"/>
    </row>
    <row r="1161" spans="1:4" s="11" customFormat="1" x14ac:dyDescent="0.25">
      <c r="A1161" s="19"/>
      <c r="B1161" s="19"/>
      <c r="C1161" s="19"/>
      <c r="D1161" s="22"/>
    </row>
    <row r="1162" spans="1:4" s="11" customFormat="1" x14ac:dyDescent="0.25">
      <c r="A1162" s="19"/>
      <c r="B1162" s="19"/>
      <c r="C1162" s="19"/>
      <c r="D1162" s="22"/>
    </row>
    <row r="1163" spans="1:4" s="11" customFormat="1" x14ac:dyDescent="0.25">
      <c r="A1163" s="19"/>
      <c r="B1163" s="19"/>
      <c r="C1163" s="19"/>
      <c r="D1163" s="22"/>
    </row>
    <row r="1164" spans="1:4" s="11" customFormat="1" x14ac:dyDescent="0.25">
      <c r="A1164" s="19"/>
      <c r="B1164" s="19"/>
      <c r="C1164" s="19"/>
      <c r="D1164" s="22"/>
    </row>
    <row r="1165" spans="1:4" s="11" customFormat="1" x14ac:dyDescent="0.25">
      <c r="A1165" s="19"/>
      <c r="B1165" s="19"/>
      <c r="C1165" s="19"/>
      <c r="D1165" s="22"/>
    </row>
    <row r="1166" spans="1:4" s="11" customFormat="1" x14ac:dyDescent="0.25">
      <c r="A1166" s="19"/>
      <c r="B1166" s="19"/>
      <c r="C1166" s="19"/>
      <c r="D1166" s="22"/>
    </row>
    <row r="1167" spans="1:4" s="11" customFormat="1" x14ac:dyDescent="0.25">
      <c r="A1167" s="19"/>
      <c r="B1167" s="19"/>
      <c r="C1167" s="19"/>
      <c r="D1167" s="22"/>
    </row>
    <row r="1168" spans="1:4" s="11" customFormat="1" x14ac:dyDescent="0.25">
      <c r="A1168" s="19"/>
      <c r="B1168" s="19"/>
      <c r="C1168" s="19"/>
      <c r="D1168" s="22"/>
    </row>
    <row r="1169" spans="1:4" s="11" customFormat="1" x14ac:dyDescent="0.25">
      <c r="A1169" s="19"/>
      <c r="B1169" s="19"/>
      <c r="C1169" s="19"/>
      <c r="D1169" s="22"/>
    </row>
    <row r="1170" spans="1:4" s="11" customFormat="1" x14ac:dyDescent="0.25">
      <c r="A1170" s="19"/>
      <c r="B1170" s="19"/>
      <c r="C1170" s="19"/>
      <c r="D1170" s="22"/>
    </row>
    <row r="1171" spans="1:4" s="11" customFormat="1" x14ac:dyDescent="0.25">
      <c r="A1171" s="19"/>
      <c r="B1171" s="19"/>
      <c r="C1171" s="19"/>
      <c r="D1171" s="22"/>
    </row>
    <row r="1172" spans="1:4" s="11" customFormat="1" x14ac:dyDescent="0.25">
      <c r="A1172" s="19"/>
      <c r="B1172" s="19"/>
      <c r="C1172" s="19"/>
      <c r="D1172" s="22"/>
    </row>
    <row r="1173" spans="1:4" s="11" customFormat="1" x14ac:dyDescent="0.25">
      <c r="A1173" s="19"/>
      <c r="B1173" s="19"/>
      <c r="C1173" s="19"/>
      <c r="D1173" s="22"/>
    </row>
    <row r="1174" spans="1:4" s="11" customFormat="1" x14ac:dyDescent="0.25">
      <c r="A1174" s="19"/>
      <c r="B1174" s="19"/>
      <c r="C1174" s="19"/>
      <c r="D1174" s="22"/>
    </row>
    <row r="1175" spans="1:4" s="11" customFormat="1" x14ac:dyDescent="0.25">
      <c r="A1175" s="19"/>
      <c r="B1175" s="19"/>
      <c r="C1175" s="19"/>
      <c r="D1175" s="22"/>
    </row>
    <row r="1176" spans="1:4" s="11" customFormat="1" x14ac:dyDescent="0.25">
      <c r="A1176" s="19"/>
      <c r="B1176" s="19"/>
      <c r="C1176" s="19"/>
      <c r="D1176" s="22"/>
    </row>
    <row r="1177" spans="1:4" s="11" customFormat="1" x14ac:dyDescent="0.25">
      <c r="A1177" s="19"/>
      <c r="B1177" s="19"/>
      <c r="C1177" s="19"/>
      <c r="D1177" s="22"/>
    </row>
    <row r="1178" spans="1:4" s="11" customFormat="1" x14ac:dyDescent="0.25">
      <c r="A1178" s="19"/>
      <c r="B1178" s="19"/>
      <c r="C1178" s="19"/>
      <c r="D1178" s="22"/>
    </row>
    <row r="1188" spans="1:4" s="12" customFormat="1" x14ac:dyDescent="0.25">
      <c r="A1188" s="19"/>
      <c r="B1188" s="19"/>
      <c r="C1188" s="19"/>
      <c r="D1188" s="22"/>
    </row>
    <row r="1189" spans="1:4" s="12" customFormat="1" x14ac:dyDescent="0.25">
      <c r="A1189" s="19"/>
      <c r="B1189" s="19"/>
      <c r="C1189" s="19"/>
      <c r="D1189" s="22"/>
    </row>
    <row r="1190" spans="1:4" s="12" customFormat="1" x14ac:dyDescent="0.25">
      <c r="A1190" s="19"/>
      <c r="B1190" s="19"/>
      <c r="C1190" s="19"/>
      <c r="D1190" s="22"/>
    </row>
    <row r="1191" spans="1:4" s="12" customFormat="1" x14ac:dyDescent="0.25">
      <c r="A1191" s="19"/>
      <c r="B1191" s="19"/>
      <c r="C1191" s="19"/>
      <c r="D1191" s="22"/>
    </row>
    <row r="1192" spans="1:4" s="12" customFormat="1" x14ac:dyDescent="0.25">
      <c r="A1192" s="19"/>
      <c r="B1192" s="19"/>
      <c r="C1192" s="19"/>
      <c r="D1192" s="22"/>
    </row>
    <row r="1228" spans="1:4" s="13" customFormat="1" x14ac:dyDescent="0.25">
      <c r="A1228" s="19"/>
      <c r="B1228" s="19"/>
      <c r="C1228" s="19"/>
      <c r="D1228" s="22"/>
    </row>
    <row r="1241" spans="1:4" s="18" customFormat="1" x14ac:dyDescent="0.25">
      <c r="A1241" s="19"/>
      <c r="B1241" s="19"/>
      <c r="C1241" s="19"/>
      <c r="D1241" s="22"/>
    </row>
    <row r="1244" spans="1:4" s="13" customFormat="1" x14ac:dyDescent="0.25">
      <c r="A1244" s="19"/>
      <c r="B1244" s="19"/>
      <c r="C1244" s="19"/>
      <c r="D1244" s="22"/>
    </row>
    <row r="1265" spans="1:4" s="10" customFormat="1" x14ac:dyDescent="0.25">
      <c r="A1265" s="19"/>
      <c r="B1265" s="19"/>
      <c r="C1265" s="19"/>
      <c r="D1265" s="22"/>
    </row>
    <row r="1266" spans="1:4" s="10" customFormat="1" x14ac:dyDescent="0.25">
      <c r="A1266" s="19"/>
      <c r="B1266" s="19"/>
      <c r="C1266" s="19"/>
      <c r="D1266" s="22"/>
    </row>
    <row r="1267" spans="1:4" s="10" customFormat="1" x14ac:dyDescent="0.25">
      <c r="A1267" s="19"/>
      <c r="B1267" s="19"/>
      <c r="C1267" s="19"/>
      <c r="D1267" s="22"/>
    </row>
    <row r="1268" spans="1:4" s="10" customFormat="1" x14ac:dyDescent="0.25">
      <c r="A1268" s="19"/>
      <c r="B1268" s="19"/>
      <c r="C1268" s="19"/>
      <c r="D1268" s="22"/>
    </row>
    <row r="1269" spans="1:4" s="10" customFormat="1" x14ac:dyDescent="0.25">
      <c r="A1269" s="19"/>
      <c r="B1269" s="19"/>
      <c r="C1269" s="19"/>
      <c r="D1269" s="22"/>
    </row>
    <row r="1291" spans="1:4" s="13" customFormat="1" x14ac:dyDescent="0.25">
      <c r="A1291" s="19"/>
      <c r="B1291" s="19"/>
      <c r="C1291" s="19"/>
      <c r="D1291" s="22"/>
    </row>
    <row r="1292" spans="1:4" s="13" customFormat="1" x14ac:dyDescent="0.25">
      <c r="A1292" s="19"/>
      <c r="B1292" s="19"/>
      <c r="C1292" s="19"/>
      <c r="D1292" s="22"/>
    </row>
    <row r="1293" spans="1:4" s="13" customFormat="1" x14ac:dyDescent="0.25">
      <c r="A1293" s="19"/>
      <c r="B1293" s="19"/>
      <c r="C1293" s="19"/>
      <c r="D1293" s="22"/>
    </row>
    <row r="1294" spans="1:4" s="13" customFormat="1" x14ac:dyDescent="0.25">
      <c r="A1294" s="19"/>
      <c r="B1294" s="19"/>
      <c r="C1294" s="19"/>
      <c r="D1294" s="22"/>
    </row>
    <row r="1295" spans="1:4" s="13" customFormat="1" x14ac:dyDescent="0.25">
      <c r="A1295" s="19"/>
      <c r="B1295" s="19"/>
      <c r="C1295" s="19"/>
      <c r="D1295" s="22"/>
    </row>
    <row r="1296" spans="1:4" s="13" customFormat="1" x14ac:dyDescent="0.25">
      <c r="A1296" s="19"/>
      <c r="B1296" s="19"/>
      <c r="C1296" s="19"/>
      <c r="D1296" s="22"/>
    </row>
    <row r="1297" spans="1:4" s="13" customFormat="1" x14ac:dyDescent="0.25">
      <c r="A1297" s="19"/>
      <c r="B1297" s="19"/>
      <c r="C1297" s="19"/>
      <c r="D1297" s="22"/>
    </row>
    <row r="1298" spans="1:4" s="13" customFormat="1" x14ac:dyDescent="0.25">
      <c r="A1298" s="19"/>
      <c r="B1298" s="19"/>
      <c r="C1298" s="19"/>
      <c r="D1298" s="22"/>
    </row>
    <row r="1299" spans="1:4" s="13" customFormat="1" x14ac:dyDescent="0.25">
      <c r="A1299" s="19"/>
      <c r="B1299" s="19"/>
      <c r="C1299" s="19"/>
      <c r="D1299" s="22"/>
    </row>
    <row r="1300" spans="1:4" s="13" customFormat="1" x14ac:dyDescent="0.25">
      <c r="A1300" s="19"/>
      <c r="B1300" s="19"/>
      <c r="C1300" s="19"/>
      <c r="D1300" s="22"/>
    </row>
    <row r="1301" spans="1:4" s="13" customFormat="1" x14ac:dyDescent="0.25">
      <c r="A1301" s="19"/>
      <c r="B1301" s="19"/>
      <c r="C1301" s="19"/>
      <c r="D1301" s="22"/>
    </row>
    <row r="1302" spans="1:4" s="13" customFormat="1" x14ac:dyDescent="0.25">
      <c r="A1302" s="19"/>
      <c r="B1302" s="19"/>
      <c r="C1302" s="19"/>
      <c r="D1302" s="22"/>
    </row>
    <row r="1303" spans="1:4" s="13" customFormat="1" x14ac:dyDescent="0.25">
      <c r="A1303" s="19"/>
      <c r="B1303" s="19"/>
      <c r="C1303" s="19"/>
      <c r="D1303" s="22"/>
    </row>
    <row r="1304" spans="1:4" s="13" customFormat="1" x14ac:dyDescent="0.25">
      <c r="A1304" s="19"/>
      <c r="B1304" s="19"/>
      <c r="C1304" s="19"/>
      <c r="D1304" s="22"/>
    </row>
    <row r="1305" spans="1:4" s="13" customFormat="1" x14ac:dyDescent="0.25">
      <c r="A1305" s="19"/>
      <c r="B1305" s="19"/>
      <c r="C1305" s="19"/>
      <c r="D1305" s="22"/>
    </row>
    <row r="1306" spans="1:4" s="13" customFormat="1" x14ac:dyDescent="0.25">
      <c r="A1306" s="19"/>
      <c r="B1306" s="19"/>
      <c r="C1306" s="19"/>
      <c r="D1306" s="22"/>
    </row>
    <row r="1307" spans="1:4" s="13" customFormat="1" x14ac:dyDescent="0.25">
      <c r="A1307" s="19"/>
      <c r="B1307" s="19"/>
      <c r="C1307" s="19"/>
      <c r="D1307" s="22"/>
    </row>
    <row r="1308" spans="1:4" s="13" customFormat="1" x14ac:dyDescent="0.25">
      <c r="A1308" s="19"/>
      <c r="B1308" s="19"/>
      <c r="C1308" s="19"/>
      <c r="D1308" s="22"/>
    </row>
    <row r="1309" spans="1:4" s="13" customFormat="1" x14ac:dyDescent="0.25">
      <c r="A1309" s="19"/>
      <c r="B1309" s="19"/>
      <c r="C1309" s="19"/>
      <c r="D1309" s="22"/>
    </row>
    <row r="1310" spans="1:4" s="13" customFormat="1" x14ac:dyDescent="0.25">
      <c r="A1310" s="19"/>
      <c r="B1310" s="19"/>
      <c r="C1310" s="19"/>
      <c r="D1310" s="22"/>
    </row>
    <row r="1311" spans="1:4" s="13" customFormat="1" x14ac:dyDescent="0.25">
      <c r="A1311" s="19"/>
      <c r="B1311" s="19"/>
      <c r="C1311" s="19"/>
      <c r="D1311" s="22"/>
    </row>
    <row r="1312" spans="1:4" s="13" customFormat="1" x14ac:dyDescent="0.25">
      <c r="A1312" s="19"/>
      <c r="B1312" s="19"/>
      <c r="C1312" s="19"/>
      <c r="D1312" s="22"/>
    </row>
    <row r="1313" spans="1:4" s="13" customFormat="1" x14ac:dyDescent="0.25">
      <c r="A1313" s="19"/>
      <c r="B1313" s="19"/>
      <c r="C1313" s="19"/>
      <c r="D1313" s="22"/>
    </row>
    <row r="1314" spans="1:4" s="13" customFormat="1" x14ac:dyDescent="0.25">
      <c r="A1314" s="19"/>
      <c r="B1314" s="19"/>
      <c r="C1314" s="19"/>
      <c r="D1314" s="22"/>
    </row>
    <row r="1315" spans="1:4" s="13" customFormat="1" x14ac:dyDescent="0.25">
      <c r="A1315" s="19"/>
      <c r="B1315" s="19"/>
      <c r="C1315" s="19"/>
      <c r="D1315" s="22"/>
    </row>
    <row r="1321" spans="1:4" s="10" customFormat="1" x14ac:dyDescent="0.25">
      <c r="A1321" s="19"/>
      <c r="B1321" s="19"/>
      <c r="C1321" s="19"/>
      <c r="D1321" s="22"/>
    </row>
    <row r="1322" spans="1:4" s="10" customFormat="1" x14ac:dyDescent="0.25">
      <c r="A1322" s="19"/>
      <c r="B1322" s="19"/>
      <c r="C1322" s="19"/>
      <c r="D1322" s="22"/>
    </row>
    <row r="1337" spans="1:4" s="10" customFormat="1" x14ac:dyDescent="0.25">
      <c r="A1337" s="19"/>
      <c r="B1337" s="19"/>
      <c r="C1337" s="19"/>
      <c r="D1337" s="22"/>
    </row>
    <row r="1338" spans="1:4" s="10" customFormat="1" x14ac:dyDescent="0.25">
      <c r="A1338" s="19"/>
      <c r="B1338" s="19"/>
      <c r="C1338" s="19"/>
      <c r="D1338" s="22"/>
    </row>
    <row r="1344" spans="1:4" s="13" customFormat="1" x14ac:dyDescent="0.25">
      <c r="A1344" s="19"/>
      <c r="B1344" s="19"/>
      <c r="C1344" s="19"/>
      <c r="D1344" s="22"/>
    </row>
    <row r="1345" spans="1:4" s="13" customFormat="1" x14ac:dyDescent="0.25">
      <c r="A1345" s="19"/>
      <c r="B1345" s="19"/>
      <c r="C1345" s="19"/>
      <c r="D1345" s="22"/>
    </row>
    <row r="1346" spans="1:4" s="13" customFormat="1" x14ac:dyDescent="0.25">
      <c r="A1346" s="19"/>
      <c r="B1346" s="19"/>
      <c r="C1346" s="19"/>
      <c r="D1346" s="22"/>
    </row>
    <row r="1347" spans="1:4" s="13" customFormat="1" x14ac:dyDescent="0.25">
      <c r="A1347" s="19"/>
      <c r="B1347" s="19"/>
      <c r="C1347" s="19"/>
      <c r="D1347" s="22"/>
    </row>
    <row r="1348" spans="1:4" s="13" customFormat="1" x14ac:dyDescent="0.25">
      <c r="A1348" s="19"/>
      <c r="B1348" s="19"/>
      <c r="C1348" s="19"/>
      <c r="D1348" s="22"/>
    </row>
    <row r="1349" spans="1:4" s="13" customFormat="1" x14ac:dyDescent="0.25">
      <c r="A1349" s="19"/>
      <c r="B1349" s="19"/>
      <c r="C1349" s="19"/>
      <c r="D1349" s="22"/>
    </row>
    <row r="1355" spans="1:4" s="10" customFormat="1" x14ac:dyDescent="0.25">
      <c r="A1355" s="19"/>
      <c r="B1355" s="19"/>
      <c r="C1355" s="19"/>
      <c r="D1355" s="22"/>
    </row>
    <row r="1356" spans="1:4" s="13" customFormat="1" x14ac:dyDescent="0.25">
      <c r="A1356" s="19"/>
      <c r="B1356" s="19"/>
      <c r="C1356" s="19"/>
      <c r="D1356" s="22"/>
    </row>
    <row r="1357" spans="1:4" s="10" customFormat="1" x14ac:dyDescent="0.25">
      <c r="A1357" s="19"/>
      <c r="B1357" s="19"/>
      <c r="C1357" s="19"/>
      <c r="D1357" s="22"/>
    </row>
    <row r="1361" spans="1:4" s="10" customFormat="1" x14ac:dyDescent="0.25">
      <c r="A1361" s="19"/>
      <c r="B1361" s="19"/>
      <c r="C1361" s="19"/>
      <c r="D1361" s="22"/>
    </row>
    <row r="1362" spans="1:4" s="13" customFormat="1" x14ac:dyDescent="0.25">
      <c r="A1362" s="19"/>
      <c r="B1362" s="19"/>
      <c r="C1362" s="19"/>
      <c r="D1362" s="22"/>
    </row>
    <row r="1363" spans="1:4" s="10" customFormat="1" x14ac:dyDescent="0.25">
      <c r="A1363" s="19"/>
      <c r="B1363" s="19"/>
      <c r="C1363" s="19"/>
      <c r="D1363" s="22"/>
    </row>
    <row r="1369" spans="1:4" s="10" customFormat="1" x14ac:dyDescent="0.25">
      <c r="A1369" s="19"/>
      <c r="B1369" s="19"/>
      <c r="C1369" s="19"/>
      <c r="D1369" s="22"/>
    </row>
    <row r="1370" spans="1:4" s="10" customFormat="1" x14ac:dyDescent="0.25">
      <c r="A1370" s="19"/>
      <c r="B1370" s="19"/>
      <c r="C1370" s="19"/>
      <c r="D1370" s="22"/>
    </row>
    <row r="1381" spans="1:4" s="10" customFormat="1" x14ac:dyDescent="0.25">
      <c r="A1381" s="19"/>
      <c r="B1381" s="19"/>
      <c r="C1381" s="19"/>
      <c r="D1381" s="22"/>
    </row>
    <row r="1448" spans="1:4" s="10" customFormat="1" x14ac:dyDescent="0.25">
      <c r="A1448" s="19"/>
      <c r="B1448" s="19"/>
      <c r="C1448" s="19"/>
      <c r="D1448" s="22"/>
    </row>
    <row r="1604" spans="1:4" s="18" customFormat="1" x14ac:dyDescent="0.25">
      <c r="A1604" s="19"/>
      <c r="B1604" s="19"/>
      <c r="C1604" s="19"/>
      <c r="D1604" s="22"/>
    </row>
    <row r="1605" spans="1:4" s="18" customFormat="1" x14ac:dyDescent="0.25">
      <c r="A1605" s="19"/>
      <c r="B1605" s="19"/>
      <c r="C1605" s="19"/>
      <c r="D1605" s="22"/>
    </row>
    <row r="1651" spans="1:4" s="9" customFormat="1" x14ac:dyDescent="0.25">
      <c r="A1651" s="19"/>
      <c r="B1651" s="19"/>
      <c r="C1651" s="19"/>
      <c r="D1651" s="22"/>
    </row>
    <row r="1654" spans="1:4" s="9" customFormat="1" x14ac:dyDescent="0.25">
      <c r="A1654" s="19"/>
      <c r="B1654" s="19"/>
      <c r="C1654" s="19"/>
      <c r="D1654" s="22"/>
    </row>
    <row r="1660" spans="1:4" s="9" customFormat="1" x14ac:dyDescent="0.25">
      <c r="A1660" s="19"/>
      <c r="B1660" s="19"/>
      <c r="C1660" s="19"/>
      <c r="D1660" s="22"/>
    </row>
    <row r="1662" spans="1:4" s="15" customFormat="1" x14ac:dyDescent="0.25">
      <c r="A1662" s="19"/>
      <c r="B1662" s="19"/>
      <c r="C1662" s="19"/>
      <c r="D1662" s="22"/>
    </row>
    <row r="1663" spans="1:4" s="18" customFormat="1" x14ac:dyDescent="0.25">
      <c r="A1663" s="19"/>
      <c r="B1663" s="19"/>
      <c r="C1663" s="19"/>
      <c r="D1663" s="22"/>
    </row>
    <row r="1664" spans="1:4" s="15" customFormat="1" x14ac:dyDescent="0.25">
      <c r="A1664" s="19"/>
      <c r="B1664" s="19"/>
      <c r="C1664" s="19"/>
      <c r="D1664" s="22"/>
    </row>
    <row r="1665" spans="1:4" s="15" customFormat="1" x14ac:dyDescent="0.25">
      <c r="A1665" s="19"/>
      <c r="B1665" s="19"/>
      <c r="C1665" s="19"/>
      <c r="D1665" s="22"/>
    </row>
    <row r="1666" spans="1:4" s="18" customFormat="1" x14ac:dyDescent="0.25">
      <c r="A1666" s="19"/>
      <c r="B1666" s="19"/>
      <c r="C1666" s="19"/>
      <c r="D1666" s="22"/>
    </row>
    <row r="1677" spans="1:4" s="7" customFormat="1" x14ac:dyDescent="0.25">
      <c r="A1677" s="19"/>
      <c r="B1677" s="19"/>
      <c r="C1677" s="19"/>
      <c r="D1677" s="22"/>
    </row>
    <row r="1679" spans="1:4" s="8" customFormat="1" x14ac:dyDescent="0.25">
      <c r="A1679" s="19"/>
      <c r="B1679" s="19"/>
      <c r="C1679" s="19"/>
      <c r="D1679" s="22"/>
    </row>
    <row r="1680" spans="1:4" s="8" customFormat="1" x14ac:dyDescent="0.25">
      <c r="A1680" s="19"/>
      <c r="B1680" s="19"/>
      <c r="C1680" s="19"/>
      <c r="D1680" s="22"/>
    </row>
    <row r="1681" spans="1:4" s="8" customFormat="1" x14ac:dyDescent="0.25">
      <c r="A1681" s="19"/>
      <c r="B1681" s="19"/>
      <c r="C1681" s="19"/>
      <c r="D1681" s="22"/>
    </row>
    <row r="1682" spans="1:4" s="8" customFormat="1" x14ac:dyDescent="0.25">
      <c r="A1682" s="19"/>
      <c r="B1682" s="19"/>
      <c r="C1682" s="19"/>
      <c r="D1682" s="22"/>
    </row>
    <row r="1683" spans="1:4" s="8" customFormat="1" x14ac:dyDescent="0.25">
      <c r="A1683" s="19"/>
      <c r="B1683" s="19"/>
      <c r="C1683" s="19"/>
      <c r="D1683" s="22"/>
    </row>
    <row r="1684" spans="1:4" s="8" customFormat="1" x14ac:dyDescent="0.25">
      <c r="A1684" s="19"/>
      <c r="B1684" s="19"/>
      <c r="C1684" s="19"/>
      <c r="D1684" s="22"/>
    </row>
    <row r="1685" spans="1:4" s="8" customFormat="1" x14ac:dyDescent="0.25">
      <c r="A1685" s="19"/>
      <c r="B1685" s="19"/>
      <c r="C1685" s="19"/>
      <c r="D1685" s="22"/>
    </row>
    <row r="1686" spans="1:4" s="8" customFormat="1" x14ac:dyDescent="0.25">
      <c r="A1686" s="19"/>
      <c r="B1686" s="19"/>
      <c r="C1686" s="19"/>
      <c r="D1686" s="22"/>
    </row>
    <row r="1687" spans="1:4" s="8" customFormat="1" x14ac:dyDescent="0.25">
      <c r="A1687" s="19"/>
      <c r="B1687" s="19"/>
      <c r="C1687" s="19"/>
      <c r="D1687" s="22"/>
    </row>
    <row r="1688" spans="1:4" s="8" customFormat="1" x14ac:dyDescent="0.25">
      <c r="A1688" s="19"/>
      <c r="B1688" s="19"/>
      <c r="C1688" s="19"/>
      <c r="D1688" s="22"/>
    </row>
    <row r="1689" spans="1:4" s="8" customFormat="1" x14ac:dyDescent="0.25">
      <c r="A1689" s="19"/>
      <c r="B1689" s="19"/>
      <c r="C1689" s="19"/>
      <c r="D1689" s="22"/>
    </row>
    <row r="1690" spans="1:4" s="8" customFormat="1" x14ac:dyDescent="0.25">
      <c r="A1690" s="19"/>
      <c r="B1690" s="19"/>
      <c r="C1690" s="19"/>
      <c r="D1690" s="22"/>
    </row>
    <row r="1691" spans="1:4" s="8" customFormat="1" x14ac:dyDescent="0.25">
      <c r="A1691" s="19"/>
      <c r="B1691" s="19"/>
      <c r="C1691" s="19"/>
      <c r="D1691" s="22"/>
    </row>
    <row r="1692" spans="1:4" s="8" customFormat="1" x14ac:dyDescent="0.25">
      <c r="A1692" s="19"/>
      <c r="B1692" s="19"/>
      <c r="C1692" s="19"/>
      <c r="D1692" s="22"/>
    </row>
    <row r="1693" spans="1:4" s="8" customFormat="1" x14ac:dyDescent="0.25">
      <c r="A1693" s="19"/>
      <c r="B1693" s="19"/>
      <c r="C1693" s="19"/>
      <c r="D1693" s="22"/>
    </row>
    <row r="1694" spans="1:4" s="8" customFormat="1" x14ac:dyDescent="0.25">
      <c r="A1694" s="19"/>
      <c r="B1694" s="19"/>
      <c r="C1694" s="19"/>
      <c r="D1694" s="22"/>
    </row>
    <row r="1695" spans="1:4" s="8" customFormat="1" x14ac:dyDescent="0.25">
      <c r="A1695" s="19"/>
      <c r="B1695" s="19"/>
      <c r="C1695" s="19"/>
      <c r="D1695" s="22"/>
    </row>
    <row r="1696" spans="1:4" s="8" customFormat="1" x14ac:dyDescent="0.25">
      <c r="A1696" s="19"/>
      <c r="B1696" s="19"/>
      <c r="C1696" s="19"/>
      <c r="D1696" s="22"/>
    </row>
    <row r="1697" spans="1:4" s="8" customFormat="1" x14ac:dyDescent="0.25">
      <c r="A1697" s="19"/>
      <c r="B1697" s="19"/>
      <c r="C1697" s="19"/>
      <c r="D1697" s="22"/>
    </row>
    <row r="1698" spans="1:4" s="8" customFormat="1" x14ac:dyDescent="0.25">
      <c r="A1698" s="19"/>
      <c r="B1698" s="19"/>
      <c r="C1698" s="19"/>
      <c r="D1698" s="22"/>
    </row>
    <row r="1699" spans="1:4" s="8" customFormat="1" x14ac:dyDescent="0.25">
      <c r="A1699" s="19"/>
      <c r="B1699" s="19"/>
      <c r="C1699" s="19"/>
      <c r="D1699" s="22"/>
    </row>
    <row r="1700" spans="1:4" s="8" customFormat="1" x14ac:dyDescent="0.25">
      <c r="A1700" s="19"/>
      <c r="B1700" s="19"/>
      <c r="C1700" s="19"/>
      <c r="D1700" s="22"/>
    </row>
    <row r="1701" spans="1:4" s="8" customFormat="1" x14ac:dyDescent="0.25">
      <c r="A1701" s="19"/>
      <c r="B1701" s="19"/>
      <c r="C1701" s="19"/>
      <c r="D1701" s="22"/>
    </row>
    <row r="1702" spans="1:4" s="8" customFormat="1" x14ac:dyDescent="0.25">
      <c r="A1702" s="19"/>
      <c r="B1702" s="19"/>
      <c r="C1702" s="19"/>
      <c r="D1702" s="22"/>
    </row>
    <row r="1703" spans="1:4" s="8" customFormat="1" x14ac:dyDescent="0.25">
      <c r="A1703" s="19"/>
      <c r="B1703" s="19"/>
      <c r="C1703" s="19"/>
      <c r="D1703" s="22"/>
    </row>
    <row r="1704" spans="1:4" s="8" customFormat="1" x14ac:dyDescent="0.25">
      <c r="A1704" s="19"/>
      <c r="B1704" s="19"/>
      <c r="C1704" s="19"/>
      <c r="D1704" s="22"/>
    </row>
    <row r="1763" spans="1:4" s="18" customFormat="1" x14ac:dyDescent="0.25">
      <c r="A1763" s="19"/>
      <c r="B1763" s="19"/>
      <c r="C1763" s="19"/>
      <c r="D1763" s="22"/>
    </row>
    <row r="1764" spans="1:4" s="18" customFormat="1" x14ac:dyDescent="0.25">
      <c r="A1764" s="19"/>
      <c r="B1764" s="19"/>
      <c r="C1764" s="19"/>
      <c r="D1764" s="22"/>
    </row>
    <row r="2092" spans="1:4" s="18" customFormat="1" x14ac:dyDescent="0.25">
      <c r="A2092" s="19"/>
      <c r="B2092" s="19"/>
      <c r="C2092" s="19"/>
      <c r="D2092" s="22"/>
    </row>
    <row r="2236" spans="1:4" s="18" customFormat="1" x14ac:dyDescent="0.25">
      <c r="A2236" s="19"/>
      <c r="B2236" s="19"/>
      <c r="C2236" s="19"/>
      <c r="D2236" s="22"/>
    </row>
    <row r="2237" spans="1:4" s="18" customFormat="1" x14ac:dyDescent="0.25">
      <c r="A2237" s="19"/>
      <c r="B2237" s="19"/>
      <c r="C2237" s="19"/>
      <c r="D2237" s="22"/>
    </row>
    <row r="2238" spans="1:4" s="18" customFormat="1" x14ac:dyDescent="0.25">
      <c r="A2238" s="19"/>
      <c r="B2238" s="19"/>
      <c r="C2238" s="19"/>
      <c r="D2238" s="22"/>
    </row>
    <row r="2239" spans="1:4" s="18" customFormat="1" x14ac:dyDescent="0.25">
      <c r="A2239" s="19"/>
      <c r="B2239" s="19"/>
      <c r="C2239" s="19"/>
      <c r="D2239" s="22"/>
    </row>
    <row r="2240" spans="1:4" s="18" customFormat="1" x14ac:dyDescent="0.25">
      <c r="A2240" s="19"/>
      <c r="B2240" s="19"/>
      <c r="C2240" s="19"/>
      <c r="D2240" s="22"/>
    </row>
    <row r="2241" spans="1:4" s="18" customFormat="1" x14ac:dyDescent="0.25">
      <c r="A2241" s="19"/>
      <c r="B2241" s="19"/>
      <c r="C2241" s="19"/>
      <c r="D2241" s="22"/>
    </row>
    <row r="2242" spans="1:4" s="18" customFormat="1" x14ac:dyDescent="0.25">
      <c r="A2242" s="19"/>
      <c r="B2242" s="19"/>
      <c r="C2242" s="19"/>
      <c r="D2242" s="22"/>
    </row>
    <row r="2243" spans="1:4" s="18" customFormat="1" x14ac:dyDescent="0.25">
      <c r="A2243" s="19"/>
      <c r="B2243" s="19"/>
      <c r="C2243" s="19"/>
      <c r="D2243" s="22"/>
    </row>
    <row r="2244" spans="1:4" s="18" customFormat="1" x14ac:dyDescent="0.25">
      <c r="A2244" s="19"/>
      <c r="B2244" s="19"/>
      <c r="C2244" s="19"/>
      <c r="D2244" s="22"/>
    </row>
    <row r="2245" spans="1:4" s="18" customFormat="1" x14ac:dyDescent="0.25">
      <c r="A2245" s="19"/>
      <c r="B2245" s="19"/>
      <c r="C2245" s="19"/>
      <c r="D2245" s="22"/>
    </row>
    <row r="2246" spans="1:4" s="18" customFormat="1" x14ac:dyDescent="0.25">
      <c r="A2246" s="19"/>
      <c r="B2246" s="19"/>
      <c r="C2246" s="19"/>
      <c r="D2246" s="22"/>
    </row>
    <row r="2247" spans="1:4" s="18" customFormat="1" x14ac:dyDescent="0.25">
      <c r="A2247" s="19"/>
      <c r="B2247" s="19"/>
      <c r="C2247" s="19"/>
      <c r="D2247" s="22"/>
    </row>
    <row r="2248" spans="1:4" s="18" customFormat="1" x14ac:dyDescent="0.25">
      <c r="A2248" s="19"/>
      <c r="B2248" s="19"/>
      <c r="C2248" s="19"/>
      <c r="D2248" s="22"/>
    </row>
    <row r="2249" spans="1:4" s="18" customFormat="1" x14ac:dyDescent="0.25">
      <c r="A2249" s="19"/>
      <c r="B2249" s="19"/>
      <c r="C2249" s="19"/>
      <c r="D2249" s="22"/>
    </row>
    <row r="2250" spans="1:4" s="18" customFormat="1" x14ac:dyDescent="0.25">
      <c r="A2250" s="19"/>
      <c r="B2250" s="19"/>
      <c r="C2250" s="19"/>
      <c r="D2250" s="22"/>
    </row>
    <row r="2251" spans="1:4" s="18" customFormat="1" x14ac:dyDescent="0.25">
      <c r="A2251" s="19"/>
      <c r="B2251" s="19"/>
      <c r="C2251" s="19"/>
      <c r="D2251" s="22"/>
    </row>
    <row r="2252" spans="1:4" s="18" customFormat="1" x14ac:dyDescent="0.25">
      <c r="A2252" s="19"/>
      <c r="B2252" s="19"/>
      <c r="C2252" s="19"/>
      <c r="D2252" s="22"/>
    </row>
    <row r="2259" spans="1:4" s="18" customFormat="1" x14ac:dyDescent="0.25">
      <c r="A2259" s="19"/>
      <c r="B2259" s="19"/>
      <c r="C2259" s="19"/>
      <c r="D2259" s="22"/>
    </row>
    <row r="2420" spans="1:4" s="17" customFormat="1" x14ac:dyDescent="0.25">
      <c r="A2420" s="19"/>
      <c r="B2420" s="19"/>
      <c r="C2420" s="19"/>
      <c r="D2420" s="22"/>
    </row>
    <row r="2421" spans="1:4" s="18" customFormat="1" x14ac:dyDescent="0.25">
      <c r="A2421" s="19"/>
      <c r="B2421" s="19"/>
      <c r="C2421" s="19"/>
      <c r="D2421" s="22"/>
    </row>
    <row r="2426" spans="1:4" s="18" customFormat="1" x14ac:dyDescent="0.25">
      <c r="A2426" s="19"/>
      <c r="B2426" s="19"/>
      <c r="C2426" s="19"/>
      <c r="D2426" s="22"/>
    </row>
    <row r="2520" spans="1:4" s="18" customFormat="1" x14ac:dyDescent="0.25">
      <c r="A2520" s="19"/>
      <c r="B2520" s="19"/>
      <c r="C2520" s="19"/>
      <c r="D2520" s="22"/>
    </row>
    <row r="2545" spans="1:4" s="18" customFormat="1" x14ac:dyDescent="0.25">
      <c r="A2545" s="19"/>
      <c r="B2545" s="19"/>
      <c r="C2545" s="19"/>
      <c r="D2545" s="22"/>
    </row>
    <row r="2547" spans="1:4" s="18" customFormat="1" x14ac:dyDescent="0.25">
      <c r="A2547" s="19"/>
      <c r="B2547" s="19"/>
      <c r="C2547" s="19"/>
      <c r="D2547" s="22"/>
    </row>
    <row r="2548" spans="1:4" s="18" customFormat="1" x14ac:dyDescent="0.25">
      <c r="A2548" s="19"/>
      <c r="B2548" s="19"/>
      <c r="C2548" s="19"/>
      <c r="D2548" s="22"/>
    </row>
    <row r="2550" spans="1:4" s="18" customFormat="1" x14ac:dyDescent="0.25">
      <c r="A2550" s="19"/>
      <c r="B2550" s="19"/>
      <c r="C2550" s="19"/>
      <c r="D2550" s="22"/>
    </row>
    <row r="2551" spans="1:4" s="18" customFormat="1" x14ac:dyDescent="0.25">
      <c r="A2551" s="19"/>
      <c r="B2551" s="19"/>
      <c r="C2551" s="19"/>
      <c r="D2551" s="22"/>
    </row>
    <row r="2557" spans="1:4" s="18" customFormat="1" x14ac:dyDescent="0.25">
      <c r="A2557" s="19"/>
      <c r="B2557" s="19"/>
      <c r="C2557" s="19"/>
      <c r="D2557" s="22"/>
    </row>
    <row r="2558" spans="1:4" s="18" customFormat="1" x14ac:dyDescent="0.25">
      <c r="A2558" s="19"/>
      <c r="B2558" s="19"/>
      <c r="C2558" s="19"/>
      <c r="D2558" s="22"/>
    </row>
    <row r="2559" spans="1:4" s="18" customFormat="1" x14ac:dyDescent="0.25">
      <c r="A2559" s="19"/>
      <c r="B2559" s="19"/>
      <c r="C2559" s="19"/>
      <c r="D2559" s="22"/>
    </row>
    <row r="2560" spans="1:4" s="18" customFormat="1" x14ac:dyDescent="0.25">
      <c r="A2560" s="19"/>
      <c r="B2560" s="19"/>
      <c r="C2560" s="19"/>
      <c r="D2560" s="22"/>
    </row>
    <row r="2561" spans="1:4" s="18" customFormat="1" x14ac:dyDescent="0.25">
      <c r="A2561" s="19"/>
      <c r="B2561" s="19"/>
      <c r="C2561" s="19"/>
      <c r="D2561" s="22"/>
    </row>
    <row r="2570" spans="1:4" s="18" customFormat="1" x14ac:dyDescent="0.25">
      <c r="A2570" s="19"/>
      <c r="B2570" s="19"/>
      <c r="C2570" s="19"/>
      <c r="D2570" s="22"/>
    </row>
    <row r="2572" spans="1:4" s="18" customFormat="1" x14ac:dyDescent="0.25">
      <c r="A2572" s="19"/>
      <c r="B2572" s="19"/>
      <c r="C2572" s="19"/>
      <c r="D2572" s="22"/>
    </row>
    <row r="2573" spans="1:4" s="18" customFormat="1" x14ac:dyDescent="0.25">
      <c r="A2573" s="19"/>
      <c r="B2573" s="19"/>
      <c r="C2573" s="19"/>
      <c r="D2573" s="22"/>
    </row>
    <row r="2575" spans="1:4" s="18" customFormat="1" x14ac:dyDescent="0.25">
      <c r="A2575" s="19"/>
      <c r="B2575" s="19"/>
      <c r="C2575" s="19"/>
      <c r="D2575" s="22"/>
    </row>
    <row r="2576" spans="1:4" s="18" customFormat="1" x14ac:dyDescent="0.25">
      <c r="A2576" s="19"/>
      <c r="B2576" s="19"/>
      <c r="C2576" s="19"/>
      <c r="D2576" s="22"/>
    </row>
    <row r="2582" spans="1:4" s="18" customFormat="1" x14ac:dyDescent="0.25">
      <c r="A2582" s="19"/>
      <c r="B2582" s="19"/>
      <c r="C2582" s="19"/>
      <c r="D2582" s="22"/>
    </row>
    <row r="2583" spans="1:4" s="18" customFormat="1" x14ac:dyDescent="0.25">
      <c r="A2583" s="19"/>
      <c r="B2583" s="19"/>
      <c r="C2583" s="19"/>
      <c r="D2583" s="22"/>
    </row>
    <row r="2584" spans="1:4" s="18" customFormat="1" x14ac:dyDescent="0.25">
      <c r="A2584" s="19"/>
      <c r="B2584" s="19"/>
      <c r="C2584" s="19"/>
      <c r="D2584" s="22"/>
    </row>
    <row r="2585" spans="1:4" s="18" customFormat="1" x14ac:dyDescent="0.25">
      <c r="A2585" s="19"/>
      <c r="B2585" s="19"/>
      <c r="C2585" s="19"/>
      <c r="D2585" s="22"/>
    </row>
    <row r="2586" spans="1:4" s="18" customFormat="1" x14ac:dyDescent="0.25">
      <c r="A2586" s="19"/>
      <c r="B2586" s="19"/>
      <c r="C2586" s="19"/>
      <c r="D2586" s="22"/>
    </row>
    <row r="2588" spans="1:4" s="18" customFormat="1" x14ac:dyDescent="0.25">
      <c r="A2588" s="19"/>
      <c r="B2588" s="19"/>
      <c r="C2588" s="19"/>
      <c r="D2588" s="22"/>
    </row>
    <row r="2589" spans="1:4" s="18" customFormat="1" x14ac:dyDescent="0.25">
      <c r="A2589" s="19"/>
      <c r="B2589" s="19"/>
      <c r="C2589" s="19"/>
      <c r="D2589" s="22"/>
    </row>
    <row r="2590" spans="1:4" s="18" customFormat="1" x14ac:dyDescent="0.25">
      <c r="A2590" s="19"/>
      <c r="B2590" s="19"/>
      <c r="C2590" s="19"/>
      <c r="D2590" s="22"/>
    </row>
    <row r="2605" spans="1:4" s="18" customFormat="1" x14ac:dyDescent="0.25">
      <c r="A2605" s="19"/>
      <c r="B2605" s="19"/>
      <c r="C2605" s="19"/>
      <c r="D2605" s="22"/>
    </row>
    <row r="2606" spans="1:4" s="18" customFormat="1" x14ac:dyDescent="0.25">
      <c r="A2606" s="19"/>
      <c r="B2606" s="19"/>
      <c r="C2606" s="19"/>
      <c r="D2606" s="22"/>
    </row>
    <row r="2607" spans="1:4" s="18" customFormat="1" x14ac:dyDescent="0.25">
      <c r="A2607" s="19"/>
      <c r="B2607" s="19"/>
      <c r="C2607" s="19"/>
      <c r="D2607" s="22"/>
    </row>
    <row r="2608" spans="1:4" s="18" customFormat="1" x14ac:dyDescent="0.25">
      <c r="A2608" s="19"/>
      <c r="B2608" s="19"/>
      <c r="C2608" s="19"/>
      <c r="D2608" s="22"/>
    </row>
    <row r="2609" spans="1:4" s="18" customFormat="1" x14ac:dyDescent="0.25">
      <c r="A2609" s="19"/>
      <c r="B2609" s="19"/>
      <c r="C2609" s="19"/>
      <c r="D2609" s="22"/>
    </row>
    <row r="2610" spans="1:4" s="18" customFormat="1" x14ac:dyDescent="0.25">
      <c r="A2610" s="19"/>
      <c r="B2610" s="19"/>
      <c r="C2610" s="19"/>
      <c r="D2610" s="22"/>
    </row>
    <row r="2611" spans="1:4" s="18" customFormat="1" x14ac:dyDescent="0.25">
      <c r="A2611" s="19"/>
      <c r="B2611" s="19"/>
      <c r="C2611" s="19"/>
      <c r="D2611" s="22"/>
    </row>
    <row r="2612" spans="1:4" s="18" customFormat="1" x14ac:dyDescent="0.25">
      <c r="A2612" s="19"/>
      <c r="B2612" s="19"/>
      <c r="C2612" s="19"/>
      <c r="D2612" s="22"/>
    </row>
    <row r="2613" spans="1:4" s="18" customFormat="1" x14ac:dyDescent="0.25">
      <c r="A2613" s="19"/>
      <c r="B2613" s="19"/>
      <c r="C2613" s="19"/>
      <c r="D2613" s="22"/>
    </row>
    <row r="2614" spans="1:4" s="18" customFormat="1" x14ac:dyDescent="0.25">
      <c r="A2614" s="19"/>
      <c r="B2614" s="19"/>
      <c r="C2614" s="19"/>
      <c r="D2614" s="22"/>
    </row>
    <row r="2615" spans="1:4" s="18" customFormat="1" x14ac:dyDescent="0.25">
      <c r="A2615" s="19"/>
      <c r="B2615" s="19"/>
      <c r="C2615" s="19"/>
      <c r="D2615" s="22"/>
    </row>
    <row r="2616" spans="1:4" s="18" customFormat="1" x14ac:dyDescent="0.25">
      <c r="A2616" s="19"/>
      <c r="B2616" s="19"/>
      <c r="C2616" s="19"/>
      <c r="D2616" s="22"/>
    </row>
    <row r="2617" spans="1:4" s="18" customFormat="1" x14ac:dyDescent="0.25">
      <c r="A2617" s="19"/>
      <c r="B2617" s="19"/>
      <c r="C2617" s="19"/>
      <c r="D2617" s="22"/>
    </row>
    <row r="2618" spans="1:4" s="18" customFormat="1" x14ac:dyDescent="0.25">
      <c r="A2618" s="19"/>
      <c r="B2618" s="19"/>
      <c r="C2618" s="19"/>
      <c r="D2618" s="22"/>
    </row>
    <row r="2619" spans="1:4" s="18" customFormat="1" x14ac:dyDescent="0.25">
      <c r="A2619" s="19"/>
      <c r="B2619" s="19"/>
      <c r="C2619" s="19"/>
      <c r="D2619" s="22"/>
    </row>
    <row r="2620" spans="1:4" s="18" customFormat="1" x14ac:dyDescent="0.25">
      <c r="A2620" s="19"/>
      <c r="B2620" s="19"/>
      <c r="C2620" s="19"/>
      <c r="D2620" s="22"/>
    </row>
    <row r="2621" spans="1:4" s="18" customFormat="1" x14ac:dyDescent="0.25">
      <c r="A2621" s="19"/>
      <c r="B2621" s="19"/>
      <c r="C2621" s="19"/>
      <c r="D2621" s="22"/>
    </row>
    <row r="2622" spans="1:4" s="18" customFormat="1" x14ac:dyDescent="0.25">
      <c r="A2622" s="19"/>
      <c r="B2622" s="19"/>
      <c r="C2622" s="19"/>
      <c r="D2622" s="22"/>
    </row>
    <row r="2623" spans="1:4" s="18" customFormat="1" x14ac:dyDescent="0.25">
      <c r="A2623" s="19"/>
      <c r="B2623" s="19"/>
      <c r="C2623" s="19"/>
      <c r="D2623" s="22"/>
    </row>
    <row r="2624" spans="1:4" s="18" customFormat="1" x14ac:dyDescent="0.25">
      <c r="A2624" s="19"/>
      <c r="B2624" s="19"/>
      <c r="C2624" s="19"/>
      <c r="D2624" s="22"/>
    </row>
    <row r="2625" spans="1:4" s="18" customFormat="1" x14ac:dyDescent="0.25">
      <c r="A2625" s="19"/>
      <c r="B2625" s="19"/>
      <c r="C2625" s="19"/>
      <c r="D2625" s="22"/>
    </row>
    <row r="2626" spans="1:4" s="18" customFormat="1" x14ac:dyDescent="0.25">
      <c r="A2626" s="19"/>
      <c r="B2626" s="19"/>
      <c r="C2626" s="19"/>
      <c r="D2626" s="22"/>
    </row>
    <row r="2627" spans="1:4" s="18" customFormat="1" x14ac:dyDescent="0.25">
      <c r="A2627" s="19"/>
      <c r="B2627" s="19"/>
      <c r="C2627" s="19"/>
      <c r="D2627" s="22"/>
    </row>
    <row r="2628" spans="1:4" s="18" customFormat="1" x14ac:dyDescent="0.25">
      <c r="A2628" s="19"/>
      <c r="B2628" s="19"/>
      <c r="C2628" s="19"/>
      <c r="D2628" s="22"/>
    </row>
    <row r="2629" spans="1:4" s="18" customFormat="1" x14ac:dyDescent="0.25">
      <c r="A2629" s="19"/>
      <c r="B2629" s="19"/>
      <c r="C2629" s="19"/>
      <c r="D2629" s="22"/>
    </row>
    <row r="2630" spans="1:4" s="18" customFormat="1" x14ac:dyDescent="0.25">
      <c r="A2630" s="19"/>
      <c r="B2630" s="19"/>
      <c r="C2630" s="19"/>
      <c r="D2630" s="22"/>
    </row>
    <row r="2631" spans="1:4" s="18" customFormat="1" x14ac:dyDescent="0.25">
      <c r="A2631" s="19"/>
      <c r="B2631" s="19"/>
      <c r="C2631" s="19"/>
      <c r="D2631" s="22"/>
    </row>
    <row r="2632" spans="1:4" s="18" customFormat="1" x14ac:dyDescent="0.25">
      <c r="A2632" s="19"/>
      <c r="B2632" s="19"/>
      <c r="C2632" s="19"/>
      <c r="D2632" s="22"/>
    </row>
    <row r="2633" spans="1:4" s="18" customFormat="1" x14ac:dyDescent="0.25">
      <c r="A2633" s="19"/>
      <c r="B2633" s="19"/>
      <c r="C2633" s="19"/>
      <c r="D2633" s="22"/>
    </row>
    <row r="2634" spans="1:4" s="18" customFormat="1" x14ac:dyDescent="0.25">
      <c r="A2634" s="19"/>
      <c r="B2634" s="19"/>
      <c r="C2634" s="19"/>
      <c r="D2634" s="22"/>
    </row>
    <row r="2635" spans="1:4" s="18" customFormat="1" x14ac:dyDescent="0.25">
      <c r="A2635" s="19"/>
      <c r="B2635" s="19"/>
      <c r="C2635" s="19"/>
      <c r="D2635" s="22"/>
    </row>
    <row r="2636" spans="1:4" s="18" customFormat="1" x14ac:dyDescent="0.25">
      <c r="A2636" s="19"/>
      <c r="B2636" s="19"/>
      <c r="C2636" s="19"/>
      <c r="D2636" s="22"/>
    </row>
    <row r="2637" spans="1:4" s="18" customFormat="1" x14ac:dyDescent="0.25">
      <c r="A2637" s="19"/>
      <c r="B2637" s="19"/>
      <c r="C2637" s="19"/>
      <c r="D2637" s="22"/>
    </row>
    <row r="2638" spans="1:4" s="18" customFormat="1" x14ac:dyDescent="0.25">
      <c r="A2638" s="19"/>
      <c r="B2638" s="19"/>
      <c r="C2638" s="19"/>
      <c r="D2638" s="22"/>
    </row>
    <row r="2639" spans="1:4" s="18" customFormat="1" x14ac:dyDescent="0.25">
      <c r="A2639" s="19"/>
      <c r="B2639" s="19"/>
      <c r="C2639" s="19"/>
      <c r="D2639" s="22"/>
    </row>
    <row r="2640" spans="1:4" s="18" customFormat="1" x14ac:dyDescent="0.25">
      <c r="A2640" s="19"/>
      <c r="B2640" s="19"/>
      <c r="C2640" s="19"/>
      <c r="D2640" s="22"/>
    </row>
    <row r="2641" spans="1:4" s="18" customFormat="1" x14ac:dyDescent="0.25">
      <c r="A2641" s="19"/>
      <c r="B2641" s="19"/>
      <c r="C2641" s="19"/>
      <c r="D2641" s="22"/>
    </row>
    <row r="2642" spans="1:4" s="18" customFormat="1" x14ac:dyDescent="0.25">
      <c r="A2642" s="19"/>
      <c r="B2642" s="19"/>
      <c r="C2642" s="19"/>
      <c r="D2642" s="22"/>
    </row>
    <row r="2643" spans="1:4" s="18" customFormat="1" x14ac:dyDescent="0.25">
      <c r="A2643" s="19"/>
      <c r="B2643" s="19"/>
      <c r="C2643" s="19"/>
      <c r="D2643" s="22"/>
    </row>
    <row r="2644" spans="1:4" s="18" customFormat="1" x14ac:dyDescent="0.25">
      <c r="A2644" s="19"/>
      <c r="B2644" s="19"/>
      <c r="C2644" s="19"/>
      <c r="D2644" s="22"/>
    </row>
    <row r="2645" spans="1:4" s="18" customFormat="1" x14ac:dyDescent="0.25">
      <c r="A2645" s="19"/>
      <c r="B2645" s="19"/>
      <c r="C2645" s="19"/>
      <c r="D2645" s="22"/>
    </row>
    <row r="2646" spans="1:4" s="18" customFormat="1" x14ac:dyDescent="0.25">
      <c r="A2646" s="19"/>
      <c r="B2646" s="19"/>
      <c r="C2646" s="19"/>
      <c r="D2646" s="22"/>
    </row>
    <row r="2647" spans="1:4" s="18" customFormat="1" x14ac:dyDescent="0.25">
      <c r="A2647" s="19"/>
      <c r="B2647" s="19"/>
      <c r="C2647" s="19"/>
      <c r="D2647" s="22"/>
    </row>
    <row r="2648" spans="1:4" s="18" customFormat="1" x14ac:dyDescent="0.25">
      <c r="A2648" s="19"/>
      <c r="B2648" s="19"/>
      <c r="C2648" s="19"/>
      <c r="D2648" s="22"/>
    </row>
    <row r="2649" spans="1:4" s="18" customFormat="1" x14ac:dyDescent="0.25">
      <c r="A2649" s="19"/>
      <c r="B2649" s="19"/>
      <c r="C2649" s="19"/>
      <c r="D2649" s="22"/>
    </row>
    <row r="2650" spans="1:4" s="18" customFormat="1" x14ac:dyDescent="0.25">
      <c r="A2650" s="19"/>
      <c r="B2650" s="19"/>
      <c r="C2650" s="19"/>
      <c r="D2650" s="22"/>
    </row>
    <row r="2673" spans="1:4" s="18" customFormat="1" x14ac:dyDescent="0.25">
      <c r="A2673" s="19"/>
      <c r="B2673" s="19"/>
      <c r="C2673" s="19"/>
      <c r="D2673" s="22"/>
    </row>
    <row r="2683" spans="1:4" s="18" customFormat="1" x14ac:dyDescent="0.25">
      <c r="A2683" s="19"/>
      <c r="B2683" s="19"/>
      <c r="C2683" s="19"/>
      <c r="D2683" s="22"/>
    </row>
    <row r="2684" spans="1:4" s="18" customFormat="1" x14ac:dyDescent="0.25">
      <c r="A2684" s="19"/>
      <c r="B2684" s="19"/>
      <c r="C2684" s="19"/>
      <c r="D2684" s="22"/>
    </row>
    <row r="2689" spans="1:4" s="18" customFormat="1" x14ac:dyDescent="0.25">
      <c r="A2689" s="19"/>
      <c r="B2689" s="19"/>
      <c r="C2689" s="19"/>
      <c r="D2689" s="22"/>
    </row>
    <row r="2699" spans="1:4" s="18" customFormat="1" x14ac:dyDescent="0.25">
      <c r="A2699" s="19"/>
      <c r="B2699" s="19"/>
      <c r="C2699" s="19"/>
      <c r="D2699" s="22"/>
    </row>
    <row r="2700" spans="1:4" s="18" customFormat="1" x14ac:dyDescent="0.25">
      <c r="A2700" s="19"/>
      <c r="B2700" s="19"/>
      <c r="C2700" s="19"/>
      <c r="D2700" s="22"/>
    </row>
    <row r="2705" spans="1:4" s="18" customFormat="1" x14ac:dyDescent="0.25">
      <c r="A2705" s="19"/>
      <c r="B2705" s="19"/>
      <c r="C2705" s="19"/>
      <c r="D2705" s="22"/>
    </row>
    <row r="2715" spans="1:4" s="18" customFormat="1" x14ac:dyDescent="0.25">
      <c r="A2715" s="19"/>
      <c r="B2715" s="19"/>
      <c r="C2715" s="19"/>
      <c r="D2715" s="22"/>
    </row>
    <row r="2716" spans="1:4" s="18" customFormat="1" x14ac:dyDescent="0.25">
      <c r="A2716" s="19"/>
      <c r="B2716" s="19"/>
      <c r="C2716" s="19"/>
      <c r="D2716" s="22"/>
    </row>
    <row r="2735" spans="1:4" s="18" customFormat="1" x14ac:dyDescent="0.25">
      <c r="A2735" s="19"/>
      <c r="B2735" s="19"/>
      <c r="C2735" s="19"/>
      <c r="D2735" s="22"/>
    </row>
    <row r="2752" spans="1:4" s="18" customFormat="1" x14ac:dyDescent="0.25">
      <c r="A2752" s="19"/>
      <c r="B2752" s="19"/>
      <c r="C2752" s="19"/>
      <c r="D2752" s="22"/>
    </row>
    <row r="2777" spans="1:4" s="18" customFormat="1" x14ac:dyDescent="0.25">
      <c r="A2777" s="19"/>
      <c r="B2777" s="19"/>
      <c r="C2777" s="19"/>
      <c r="D2777" s="22"/>
    </row>
    <row r="2803" spans="1:4" s="18" customFormat="1" x14ac:dyDescent="0.25">
      <c r="A2803" s="19"/>
      <c r="B2803" s="19"/>
      <c r="C2803" s="19"/>
      <c r="D2803" s="22"/>
    </row>
  </sheetData>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8"/>
  <sheetViews>
    <sheetView workbookViewId="0">
      <selection activeCell="A2" sqref="A2"/>
    </sheetView>
  </sheetViews>
  <sheetFormatPr defaultRowHeight="15" x14ac:dyDescent="0.25"/>
  <cols>
    <col min="1" max="1" width="18.28515625" style="19" bestFit="1" customWidth="1"/>
    <col min="2" max="2" width="20.28515625" style="19" bestFit="1" customWidth="1"/>
    <col min="3" max="3" width="15.7109375" style="19" customWidth="1"/>
    <col min="4" max="4" width="20" style="22" bestFit="1" customWidth="1"/>
  </cols>
  <sheetData>
    <row r="1" spans="1:4" x14ac:dyDescent="0.25">
      <c r="A1" s="29" t="s">
        <v>12</v>
      </c>
      <c r="B1" s="29" t="s">
        <v>47</v>
      </c>
      <c r="C1" s="29" t="s">
        <v>48</v>
      </c>
      <c r="D1" s="21" t="s">
        <v>49</v>
      </c>
    </row>
    <row r="2" spans="1:4" s="11" customFormat="1" x14ac:dyDescent="0.25">
      <c r="A2" s="11" t="s">
        <v>56</v>
      </c>
      <c r="B2" s="11" t="s">
        <v>57</v>
      </c>
      <c r="C2" s="11" t="s">
        <v>51</v>
      </c>
      <c r="D2" s="11" t="str">
        <f>CONCATENATE("UPDATE ", A2, " SET TEMP_DATA = ", B2, ", ", B2, " = NULL;
ALTER TABLE ", A2, " MODIFY (", B2, " ", IF(C2 = "Y/N", "VARCHAR2(1)", C2), ");
UPDATE ", A2, " SET ", B2, " = (CASE WHEN TEMP_DATA = 'NA' THEN NULL ELSE ", IF(C2 = "Date", "TO_DATE(TEMP_DATA, 'MM/DD/YYYY')", IF(C2 = "Number", "TO_NUMBER(TEMP_DATA)", "TEMP_DATA")), " END);")</f>
        <v>UPDATE TABLE_A SET TEMP_DATA = FIELD_B, FIELD_B = NULL;
ALTER TABLE TABLE_A MODIFY (FIELD_B Number);
UPDATE TABLE_A SET FIELD_B = (CASE WHEN TEMP_DATA = 'NA' THEN NULL ELSE TO_NUMBER(TEMP_DATA) END);</v>
      </c>
    </row>
    <row r="3" spans="1:4" x14ac:dyDescent="0.25">
      <c r="D3" s="22" t="str">
        <f t="shared" ref="D3:D8" si="0">CONCATENATE("UPDATE ", A3, " SET TEMP_DATA = ", B3, ", ", B3, " = NULL;
ALTER TABLE ", A3, " MODIFY (", B3, " ", IF(C3 = "Y/N", "VARCHAR2(1)", C3), ");
UPDATE ", A3, " SET ", B3, " = (CASE WHEN TEMP_DATA = 'NA' THEN NULL ELSE ", IF(C3 = "Date", "TO_DATE(TEMP_DATA, 'MM/DD/YYYY')", IF(C3 = "Number", "TO_NUMBER(TEMP_DATA)", "TEMP_DATA")), " END);")</f>
        <v>UPDATE  SET TEMP_DATA = ,  = NULL;
ALTER TABLE  MODIFY ( );
UPDATE  SET  = (CASE WHEN TEMP_DATA = 'NA' THEN NULL ELSE TEMP_DATA END);</v>
      </c>
    </row>
    <row r="4" spans="1:4" x14ac:dyDescent="0.25">
      <c r="D4" s="22" t="str">
        <f t="shared" si="0"/>
        <v>UPDATE  SET TEMP_DATA = ,  = NULL;
ALTER TABLE  MODIFY ( );
UPDATE  SET  = (CASE WHEN TEMP_DATA = 'NA' THEN NULL ELSE TEMP_DATA END);</v>
      </c>
    </row>
    <row r="5" spans="1:4" x14ac:dyDescent="0.25">
      <c r="D5" s="22" t="str">
        <f t="shared" si="0"/>
        <v>UPDATE  SET TEMP_DATA = ,  = NULL;
ALTER TABLE  MODIFY ( );
UPDATE  SET  = (CASE WHEN TEMP_DATA = 'NA' THEN NULL ELSE TEMP_DATA END);</v>
      </c>
    </row>
    <row r="6" spans="1:4" x14ac:dyDescent="0.25">
      <c r="D6" s="22" t="str">
        <f t="shared" si="0"/>
        <v>UPDATE  SET TEMP_DATA = ,  = NULL;
ALTER TABLE  MODIFY ( );
UPDATE  SET  = (CASE WHEN TEMP_DATA = 'NA' THEN NULL ELSE TEMP_DATA END);</v>
      </c>
    </row>
    <row r="7" spans="1:4" x14ac:dyDescent="0.25">
      <c r="D7" s="22" t="str">
        <f t="shared" si="0"/>
        <v>UPDATE  SET TEMP_DATA = ,  = NULL;
ALTER TABLE  MODIFY ( );
UPDATE  SET  = (CASE WHEN TEMP_DATA = 'NA' THEN NULL ELSE TEMP_DATA END);</v>
      </c>
    </row>
    <row r="8" spans="1:4" x14ac:dyDescent="0.25">
      <c r="D8" s="22" t="str">
        <f t="shared" si="0"/>
        <v>UPDATE  SET TEMP_DATA = ,  = NULL;
ALTER TABLE  MODIFY ( );
UPDATE  SET  = (CASE WHEN TEMP_DATA = 'NA' THEN NULL ELSE TEMP_DATA END);</v>
      </c>
    </row>
  </sheetData>
  <pageMargins left="0.7" right="0.7" top="0.75" bottom="0.75" header="0.3" footer="0.3"/>
  <pageSetup orientation="portrait" horizontalDpi="1200" verticalDpi="1200" r:id="rId1"/>
  <legacyDrawing r:id="rId2"/>
  <extLst>
    <ext xmlns:x14="http://schemas.microsoft.com/office/spreadsheetml/2009/9/main" uri="{CCE6A557-97BC-4b89-ADB6-D9C93CAAB3DF}">
      <x14:dataValidations xmlns:xm="http://schemas.microsoft.com/office/excel/2006/main" disablePrompts="1" count="1">
        <x14:dataValidation type="list" allowBlank="1" showInputMessage="1" showErrorMessage="1">
          <x14:formula1>
            <xm:f>'Lookup Values'!$A$2:$A$4</xm:f>
          </x14:formula1>
          <xm:sqref>C2:C1048576</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1238"/>
  <sheetViews>
    <sheetView topLeftCell="A1197" workbookViewId="0">
      <selection activeCell="A1196" sqref="A1196:B1238"/>
    </sheetView>
  </sheetViews>
  <sheetFormatPr defaultRowHeight="15" x14ac:dyDescent="0.25"/>
  <cols>
    <col min="1" max="1" width="29.7109375" bestFit="1" customWidth="1"/>
    <col min="2" max="2" width="30.28515625" bestFit="1" customWidth="1"/>
    <col min="3" max="3" width="52" bestFit="1" customWidth="1"/>
  </cols>
  <sheetData>
    <row r="1" spans="1:3" x14ac:dyDescent="0.25">
      <c r="A1" s="18" t="s">
        <v>54</v>
      </c>
      <c r="B1" s="18" t="s">
        <v>20</v>
      </c>
      <c r="C1" s="18" t="s">
        <v>55</v>
      </c>
    </row>
    <row r="2" spans="1:3" s="11" customFormat="1" x14ac:dyDescent="0.25">
      <c r="A2" s="11" t="s">
        <v>56</v>
      </c>
      <c r="B2" s="11" t="s">
        <v>57</v>
      </c>
      <c r="C2" s="11" t="str">
        <f>CONCATENATE(A2, ".", B2, ", ")</f>
        <v xml:space="preserve">TABLE_A.FIELD_B, </v>
      </c>
    </row>
    <row r="3" spans="1:3" x14ac:dyDescent="0.25">
      <c r="A3" s="18"/>
      <c r="B3" s="18"/>
      <c r="C3" s="18" t="str">
        <f t="shared" ref="C3:C125" si="0">CONCATENATE(A3, ".", B3, ", ")</f>
        <v xml:space="preserve">., </v>
      </c>
    </row>
    <row r="4" spans="1:3" x14ac:dyDescent="0.25">
      <c r="A4" s="18"/>
      <c r="B4" s="18"/>
      <c r="C4" s="18" t="str">
        <f t="shared" si="0"/>
        <v xml:space="preserve">., </v>
      </c>
    </row>
    <row r="5" spans="1:3" x14ac:dyDescent="0.25">
      <c r="A5" s="18"/>
      <c r="B5" s="18"/>
      <c r="C5" s="18" t="str">
        <f t="shared" si="0"/>
        <v xml:space="preserve">., </v>
      </c>
    </row>
    <row r="6" spans="1:3" x14ac:dyDescent="0.25">
      <c r="A6" s="18"/>
      <c r="B6" s="18"/>
      <c r="C6" s="18" t="str">
        <f t="shared" si="0"/>
        <v xml:space="preserve">., </v>
      </c>
    </row>
    <row r="7" spans="1:3" x14ac:dyDescent="0.25">
      <c r="A7" s="18"/>
      <c r="B7" s="18"/>
      <c r="C7" s="18" t="str">
        <f t="shared" si="0"/>
        <v xml:space="preserve">., </v>
      </c>
    </row>
    <row r="8" spans="1:3" x14ac:dyDescent="0.25">
      <c r="A8" s="18"/>
      <c r="B8" s="18"/>
      <c r="C8" s="18" t="str">
        <f t="shared" si="0"/>
        <v xml:space="preserve">., </v>
      </c>
    </row>
    <row r="9" spans="1:3" x14ac:dyDescent="0.25">
      <c r="A9" s="18"/>
      <c r="B9" s="18"/>
      <c r="C9" s="18" t="str">
        <f t="shared" si="0"/>
        <v xml:space="preserve">., </v>
      </c>
    </row>
    <row r="10" spans="1:3" x14ac:dyDescent="0.25">
      <c r="A10" s="18"/>
      <c r="B10" s="18"/>
      <c r="C10" s="18" t="str">
        <f t="shared" si="0"/>
        <v xml:space="preserve">., </v>
      </c>
    </row>
    <row r="11" spans="1:3" x14ac:dyDescent="0.25">
      <c r="A11" s="18"/>
      <c r="B11" s="18"/>
      <c r="C11" s="18" t="str">
        <f t="shared" si="0"/>
        <v xml:space="preserve">., </v>
      </c>
    </row>
    <row r="12" spans="1:3" x14ac:dyDescent="0.25">
      <c r="A12" s="18"/>
      <c r="B12" s="18"/>
      <c r="C12" s="18" t="str">
        <f t="shared" si="0"/>
        <v xml:space="preserve">., </v>
      </c>
    </row>
    <row r="13" spans="1:3" s="31" customFormat="1" x14ac:dyDescent="0.25">
      <c r="A13" s="31" t="s">
        <v>118</v>
      </c>
      <c r="B13" s="31" t="s">
        <v>121</v>
      </c>
      <c r="C13" s="31" t="str">
        <f t="shared" si="0"/>
        <v xml:space="preserve">CCD_LEG_ALIASES.LEG_ALIAS_ID, </v>
      </c>
    </row>
    <row r="14" spans="1:3" s="31" customFormat="1" x14ac:dyDescent="0.25">
      <c r="A14" s="31" t="s">
        <v>118</v>
      </c>
      <c r="B14" s="31" t="s">
        <v>122</v>
      </c>
      <c r="C14" s="31" t="str">
        <f t="shared" si="0"/>
        <v xml:space="preserve">CCD_LEG_ALIASES.LEG_ALIAS_NAME, </v>
      </c>
    </row>
    <row r="15" spans="1:3" s="31" customFormat="1" x14ac:dyDescent="0.25">
      <c r="A15" s="31" t="s">
        <v>118</v>
      </c>
      <c r="B15" s="31" t="s">
        <v>123</v>
      </c>
      <c r="C15" s="31" t="str">
        <f t="shared" si="0"/>
        <v xml:space="preserve">CCD_LEG_ALIASES.LEG_ALIAS_DESC, </v>
      </c>
    </row>
    <row r="16" spans="1:3" s="31" customFormat="1" x14ac:dyDescent="0.25">
      <c r="A16" s="31" t="s">
        <v>118</v>
      </c>
      <c r="B16" s="31" t="s">
        <v>125</v>
      </c>
      <c r="C16" s="31" t="str">
        <f t="shared" si="0"/>
        <v xml:space="preserve">CCD_LEG_ALIASES.CRUISE_LEG_ID, </v>
      </c>
    </row>
    <row r="17" spans="1:3" s="18" customFormat="1" x14ac:dyDescent="0.25"/>
    <row r="18" spans="1:3" s="18" customFormat="1" x14ac:dyDescent="0.25"/>
    <row r="19" spans="1:3" s="18" customFormat="1" x14ac:dyDescent="0.25"/>
    <row r="20" spans="1:3" s="18" customFormat="1" x14ac:dyDescent="0.25"/>
    <row r="21" spans="1:3" s="18" customFormat="1" x14ac:dyDescent="0.25"/>
    <row r="22" spans="1:3" s="18" customFormat="1" x14ac:dyDescent="0.25"/>
    <row r="23" spans="1:3" s="18" customFormat="1" x14ac:dyDescent="0.25"/>
    <row r="24" spans="1:3" s="18" customFormat="1" x14ac:dyDescent="0.25"/>
    <row r="25" spans="1:3" s="11" customFormat="1" x14ac:dyDescent="0.25">
      <c r="A25" s="11" t="s">
        <v>119</v>
      </c>
      <c r="B25" s="11" t="s">
        <v>124</v>
      </c>
      <c r="C25" s="11" t="str">
        <f t="shared" si="0"/>
        <v xml:space="preserve">CCD_LEG_DATA_SETS.LEG_DATA_SET_ID, </v>
      </c>
    </row>
    <row r="26" spans="1:3" s="11" customFormat="1" x14ac:dyDescent="0.25">
      <c r="A26" s="11" t="s">
        <v>119</v>
      </c>
      <c r="B26" s="11" t="s">
        <v>125</v>
      </c>
      <c r="C26" s="11" t="str">
        <f t="shared" si="0"/>
        <v xml:space="preserve">CCD_LEG_DATA_SETS.CRUISE_LEG_ID, </v>
      </c>
    </row>
    <row r="27" spans="1:3" s="11" customFormat="1" x14ac:dyDescent="0.25">
      <c r="A27" s="11" t="s">
        <v>119</v>
      </c>
      <c r="B27" s="11" t="s">
        <v>126</v>
      </c>
      <c r="C27" s="11" t="str">
        <f t="shared" si="0"/>
        <v xml:space="preserve">CCD_LEG_DATA_SETS.DATA_SET_ID, </v>
      </c>
    </row>
    <row r="28" spans="1:3" s="11" customFormat="1" x14ac:dyDescent="0.25">
      <c r="A28" s="11" t="s">
        <v>119</v>
      </c>
      <c r="B28" s="11" t="s">
        <v>127</v>
      </c>
      <c r="C28" s="11" t="str">
        <f t="shared" si="0"/>
        <v xml:space="preserve">CCD_LEG_DATA_SETS.LEG_DATA_SET_NOTES, </v>
      </c>
    </row>
    <row r="29" spans="1:3" s="11" customFormat="1" x14ac:dyDescent="0.25">
      <c r="A29" s="11" t="s">
        <v>148</v>
      </c>
      <c r="B29" s="11" t="s">
        <v>135</v>
      </c>
      <c r="C29" s="11" t="str">
        <f t="shared" ref="C29:C41" si="1">CONCATENATE(A29, ".", B29, ", ")</f>
        <v xml:space="preserve">CCD_DATA_SETS_V.DATA_SET_NAME, </v>
      </c>
    </row>
    <row r="30" spans="1:3" s="11" customFormat="1" x14ac:dyDescent="0.25">
      <c r="A30" s="11" t="s">
        <v>148</v>
      </c>
      <c r="B30" s="11" t="s">
        <v>136</v>
      </c>
      <c r="C30" s="11" t="str">
        <f t="shared" si="1"/>
        <v xml:space="preserve">CCD_DATA_SETS_V.DATA_SET_DESC, </v>
      </c>
    </row>
    <row r="31" spans="1:3" s="11" customFormat="1" x14ac:dyDescent="0.25">
      <c r="A31" s="11" t="s">
        <v>148</v>
      </c>
      <c r="B31" s="11" t="s">
        <v>137</v>
      </c>
      <c r="C31" s="11" t="str">
        <f t="shared" si="1"/>
        <v xml:space="preserve">CCD_DATA_SETS_V.DATA_SET_INPORT_CAT_ID, </v>
      </c>
    </row>
    <row r="32" spans="1:3" s="11" customFormat="1" x14ac:dyDescent="0.25">
      <c r="A32" s="11" t="s">
        <v>148</v>
      </c>
      <c r="B32" s="11" t="s">
        <v>138</v>
      </c>
      <c r="C32" s="11" t="str">
        <f t="shared" si="1"/>
        <v xml:space="preserve">CCD_DATA_SETS_V.DATA_SET_INPORT_URL, </v>
      </c>
    </row>
    <row r="33" spans="1:3" s="11" customFormat="1" x14ac:dyDescent="0.25">
      <c r="A33" s="11" t="s">
        <v>148</v>
      </c>
      <c r="B33" s="11" t="s">
        <v>139</v>
      </c>
      <c r="C33" s="11" t="str">
        <f t="shared" si="1"/>
        <v xml:space="preserve">CCD_DATA_SETS_V.DATA_SET_TYPE_ID, </v>
      </c>
    </row>
    <row r="34" spans="1:3" s="11" customFormat="1" x14ac:dyDescent="0.25">
      <c r="A34" s="11" t="s">
        <v>148</v>
      </c>
      <c r="B34" s="11" t="s">
        <v>140</v>
      </c>
      <c r="C34" s="11" t="str">
        <f t="shared" si="1"/>
        <v xml:space="preserve">CCD_DATA_SETS_V.DATA_SET_TYPE_NAME, </v>
      </c>
    </row>
    <row r="35" spans="1:3" s="11" customFormat="1" x14ac:dyDescent="0.25">
      <c r="A35" s="11" t="s">
        <v>148</v>
      </c>
      <c r="B35" s="11" t="s">
        <v>141</v>
      </c>
      <c r="C35" s="11" t="str">
        <f t="shared" si="1"/>
        <v xml:space="preserve">CCD_DATA_SETS_V.DATA_SET_TYPE_DESC, </v>
      </c>
    </row>
    <row r="36" spans="1:3" s="11" customFormat="1" x14ac:dyDescent="0.25">
      <c r="A36" s="11" t="s">
        <v>148</v>
      </c>
      <c r="B36" s="11" t="s">
        <v>142</v>
      </c>
      <c r="C36" s="11" t="str">
        <f t="shared" si="1"/>
        <v xml:space="preserve">CCD_DATA_SETS_V.DATA_SET_TYPE_DOC_URL, </v>
      </c>
    </row>
    <row r="37" spans="1:3" s="11" customFormat="1" x14ac:dyDescent="0.25">
      <c r="A37" s="11" t="s">
        <v>148</v>
      </c>
      <c r="B37" s="11" t="s">
        <v>143</v>
      </c>
      <c r="C37" s="11" t="str">
        <f t="shared" si="1"/>
        <v xml:space="preserve">CCD_DATA_SETS_V.DATA_SET_STATUS_ID, </v>
      </c>
    </row>
    <row r="38" spans="1:3" s="11" customFormat="1" x14ac:dyDescent="0.25">
      <c r="A38" s="11" t="s">
        <v>148</v>
      </c>
      <c r="B38" s="11" t="s">
        <v>144</v>
      </c>
      <c r="C38" s="11" t="str">
        <f t="shared" si="1"/>
        <v xml:space="preserve">CCD_DATA_SETS_V.STATUS_CODE, </v>
      </c>
    </row>
    <row r="39" spans="1:3" s="11" customFormat="1" x14ac:dyDescent="0.25">
      <c r="A39" s="11" t="s">
        <v>148</v>
      </c>
      <c r="B39" s="11" t="s">
        <v>145</v>
      </c>
      <c r="C39" s="11" t="str">
        <f t="shared" si="1"/>
        <v xml:space="preserve">CCD_DATA_SETS_V.STATUS_NAME, </v>
      </c>
    </row>
    <row r="40" spans="1:3" s="11" customFormat="1" x14ac:dyDescent="0.25">
      <c r="A40" s="11" t="s">
        <v>148</v>
      </c>
      <c r="B40" s="11" t="s">
        <v>146</v>
      </c>
      <c r="C40" s="11" t="str">
        <f t="shared" si="1"/>
        <v xml:space="preserve">CCD_DATA_SETS_V.STATUS_DESC, </v>
      </c>
    </row>
    <row r="41" spans="1:3" s="11" customFormat="1" x14ac:dyDescent="0.25">
      <c r="A41" s="11" t="s">
        <v>148</v>
      </c>
      <c r="B41" s="11" t="s">
        <v>147</v>
      </c>
      <c r="C41" s="11" t="str">
        <f t="shared" si="1"/>
        <v xml:space="preserve">CCD_DATA_SETS_V.STATUS_COLOR, </v>
      </c>
    </row>
    <row r="42" spans="1:3" s="19" customFormat="1" x14ac:dyDescent="0.25">
      <c r="A42" s="19" t="s">
        <v>88</v>
      </c>
      <c r="B42" s="19" t="s">
        <v>128</v>
      </c>
      <c r="C42" s="19" t="str">
        <f t="shared" si="0"/>
        <v xml:space="preserve">CCD_LEG_ECOSYSTEMS.LEG_ECOSYSTEM_ID, </v>
      </c>
    </row>
    <row r="43" spans="1:3" s="19" customFormat="1" x14ac:dyDescent="0.25">
      <c r="A43" s="19" t="s">
        <v>88</v>
      </c>
      <c r="B43" s="19" t="s">
        <v>125</v>
      </c>
      <c r="C43" s="19" t="str">
        <f t="shared" si="0"/>
        <v xml:space="preserve">CCD_LEG_ECOSYSTEMS.CRUISE_LEG_ID, </v>
      </c>
    </row>
    <row r="44" spans="1:3" s="19" customFormat="1" x14ac:dyDescent="0.25">
      <c r="A44" s="19" t="s">
        <v>88</v>
      </c>
      <c r="B44" s="19" t="s">
        <v>93</v>
      </c>
      <c r="C44" s="19" t="str">
        <f t="shared" si="0"/>
        <v xml:space="preserve">CCD_LEG_ECOSYSTEMS.REG_ECOSYSTEM_ID, </v>
      </c>
    </row>
    <row r="45" spans="1:3" s="19" customFormat="1" x14ac:dyDescent="0.25">
      <c r="A45" s="19" t="s">
        <v>88</v>
      </c>
      <c r="B45" s="19" t="s">
        <v>129</v>
      </c>
      <c r="C45" s="19" t="str">
        <f t="shared" si="0"/>
        <v xml:space="preserve">CCD_LEG_ECOSYSTEMS.LEG_ECOSYSTEM_NOTES, </v>
      </c>
    </row>
    <row r="46" spans="1:3" s="19" customFormat="1" x14ac:dyDescent="0.25">
      <c r="A46" s="19" t="s">
        <v>65</v>
      </c>
      <c r="B46" s="19" t="s">
        <v>149</v>
      </c>
      <c r="C46" s="19" t="str">
        <f t="shared" si="0"/>
        <v xml:space="preserve">CCD_REG_ECOSYSTEMS.REG_ECOSYSTEM_NAME, </v>
      </c>
    </row>
    <row r="47" spans="1:3" s="19" customFormat="1" x14ac:dyDescent="0.25">
      <c r="A47" s="19" t="s">
        <v>65</v>
      </c>
      <c r="B47" s="19" t="s">
        <v>150</v>
      </c>
      <c r="C47" s="19" t="str">
        <f t="shared" si="0"/>
        <v xml:space="preserve">CCD_REG_ECOSYSTEMS.REG_ECOSYSTEM_DESC, </v>
      </c>
    </row>
    <row r="48" spans="1:3" s="19" customFormat="1" x14ac:dyDescent="0.25">
      <c r="A48" s="19" t="s">
        <v>65</v>
      </c>
      <c r="B48" s="19" t="s">
        <v>151</v>
      </c>
      <c r="C48" s="19" t="str">
        <f t="shared" si="0"/>
        <v xml:space="preserve">CCD_REG_ECOSYSTEMS.FINSS_ID, </v>
      </c>
    </row>
    <row r="49" spans="1:3" s="19" customFormat="1" x14ac:dyDescent="0.25">
      <c r="A49" s="19" t="s">
        <v>65</v>
      </c>
      <c r="B49" s="19" t="s">
        <v>152</v>
      </c>
      <c r="C49" s="19" t="str">
        <f t="shared" si="0"/>
        <v xml:space="preserve">CCD_REG_ECOSYSTEMS.APP_SHOW_OPT_YN, </v>
      </c>
    </row>
    <row r="50" spans="1:3" s="11" customFormat="1" x14ac:dyDescent="0.25">
      <c r="A50" s="11" t="s">
        <v>87</v>
      </c>
      <c r="B50" s="11" t="s">
        <v>130</v>
      </c>
      <c r="C50" s="11" t="str">
        <f t="shared" si="0"/>
        <v xml:space="preserve">CCD_LEG_GEAR.LEG_GEAR_ID, </v>
      </c>
    </row>
    <row r="51" spans="1:3" s="11" customFormat="1" x14ac:dyDescent="0.25">
      <c r="A51" s="11" t="s">
        <v>87</v>
      </c>
      <c r="B51" s="11" t="s">
        <v>125</v>
      </c>
      <c r="C51" s="11" t="str">
        <f t="shared" si="0"/>
        <v xml:space="preserve">CCD_LEG_GEAR.CRUISE_LEG_ID, </v>
      </c>
    </row>
    <row r="52" spans="1:3" s="11" customFormat="1" x14ac:dyDescent="0.25">
      <c r="A52" s="11" t="s">
        <v>87</v>
      </c>
      <c r="B52" s="11" t="s">
        <v>95</v>
      </c>
      <c r="C52" s="11" t="str">
        <f t="shared" si="0"/>
        <v xml:space="preserve">CCD_LEG_GEAR.GEAR_ID, </v>
      </c>
    </row>
    <row r="53" spans="1:3" s="11" customFormat="1" x14ac:dyDescent="0.25">
      <c r="A53" s="11" t="s">
        <v>87</v>
      </c>
      <c r="B53" s="11" t="s">
        <v>131</v>
      </c>
      <c r="C53" s="11" t="str">
        <f t="shared" si="0"/>
        <v xml:space="preserve">CCD_LEG_GEAR.LEG_GEAR_NOTES, </v>
      </c>
    </row>
    <row r="54" spans="1:3" s="11" customFormat="1" x14ac:dyDescent="0.25">
      <c r="A54" s="11" t="s">
        <v>155</v>
      </c>
      <c r="B54" s="11" t="s">
        <v>153</v>
      </c>
      <c r="C54" s="11" t="str">
        <f t="shared" si="0"/>
        <v xml:space="preserve">CCD_GEAR.GEAR_NAME, </v>
      </c>
    </row>
    <row r="55" spans="1:3" s="11" customFormat="1" x14ac:dyDescent="0.25">
      <c r="A55" s="11" t="s">
        <v>155</v>
      </c>
      <c r="B55" s="11" t="s">
        <v>154</v>
      </c>
      <c r="C55" s="11" t="str">
        <f t="shared" si="0"/>
        <v xml:space="preserve">CCD_GEAR.GEAR_DESC, </v>
      </c>
    </row>
    <row r="56" spans="1:3" s="11" customFormat="1" x14ac:dyDescent="0.25">
      <c r="A56" s="11" t="s">
        <v>155</v>
      </c>
      <c r="B56" s="11" t="s">
        <v>151</v>
      </c>
      <c r="C56" s="11" t="str">
        <f t="shared" si="0"/>
        <v xml:space="preserve">CCD_GEAR.FINSS_ID, </v>
      </c>
    </row>
    <row r="57" spans="1:3" s="11" customFormat="1" x14ac:dyDescent="0.25">
      <c r="A57" s="11" t="s">
        <v>155</v>
      </c>
      <c r="B57" s="11" t="s">
        <v>152</v>
      </c>
      <c r="C57" s="11" t="str">
        <f t="shared" si="0"/>
        <v xml:space="preserve">CCD_GEAR.APP_SHOW_OPT_YN, </v>
      </c>
    </row>
    <row r="58" spans="1:3" s="19" customFormat="1" x14ac:dyDescent="0.25">
      <c r="A58" s="19" t="s">
        <v>120</v>
      </c>
      <c r="B58" s="19" t="s">
        <v>132</v>
      </c>
      <c r="C58" s="19" t="str">
        <f t="shared" si="0"/>
        <v xml:space="preserve">CCD_LEG_REGIONS.LEG_REGION_ID, </v>
      </c>
    </row>
    <row r="59" spans="1:3" s="19" customFormat="1" x14ac:dyDescent="0.25">
      <c r="A59" s="19" t="s">
        <v>120</v>
      </c>
      <c r="B59" s="19" t="s">
        <v>133</v>
      </c>
      <c r="C59" s="19" t="str">
        <f t="shared" si="0"/>
        <v xml:space="preserve">CCD_LEG_REGIONS.REGION_ID, </v>
      </c>
    </row>
    <row r="60" spans="1:3" s="19" customFormat="1" x14ac:dyDescent="0.25">
      <c r="A60" s="19" t="s">
        <v>120</v>
      </c>
      <c r="B60" s="19" t="s">
        <v>125</v>
      </c>
      <c r="C60" s="19" t="str">
        <f t="shared" si="0"/>
        <v xml:space="preserve">CCD_LEG_REGIONS.CRUISE_LEG_ID, </v>
      </c>
    </row>
    <row r="61" spans="1:3" s="19" customFormat="1" x14ac:dyDescent="0.25">
      <c r="A61" s="19" t="s">
        <v>120</v>
      </c>
      <c r="B61" s="19" t="s">
        <v>134</v>
      </c>
      <c r="C61" s="19" t="str">
        <f t="shared" si="0"/>
        <v xml:space="preserve">CCD_LEG_REGIONS.LEG_REGION_NOTES, </v>
      </c>
    </row>
    <row r="62" spans="1:3" s="19" customFormat="1" x14ac:dyDescent="0.25">
      <c r="A62" s="19" t="s">
        <v>159</v>
      </c>
      <c r="B62" s="19" t="s">
        <v>156</v>
      </c>
      <c r="C62" s="19" t="str">
        <f t="shared" si="0"/>
        <v xml:space="preserve">CCD_REGIONS.REGION_CODE, </v>
      </c>
    </row>
    <row r="63" spans="1:3" s="19" customFormat="1" x14ac:dyDescent="0.25">
      <c r="A63" s="19" t="s">
        <v>159</v>
      </c>
      <c r="B63" s="19" t="s">
        <v>157</v>
      </c>
      <c r="C63" s="19" t="str">
        <f t="shared" si="0"/>
        <v xml:space="preserve">CCD_REGIONS.REGION_NAME, </v>
      </c>
    </row>
    <row r="64" spans="1:3" s="19" customFormat="1" x14ac:dyDescent="0.25">
      <c r="A64" s="19" t="s">
        <v>159</v>
      </c>
      <c r="B64" s="19" t="s">
        <v>158</v>
      </c>
      <c r="C64" s="19" t="str">
        <f t="shared" si="0"/>
        <v xml:space="preserve">CCD_REGIONS.REGION_DESC, </v>
      </c>
    </row>
    <row r="65" spans="1:3" x14ac:dyDescent="0.25">
      <c r="A65" s="19" t="s">
        <v>202</v>
      </c>
      <c r="B65" s="19" t="s">
        <v>203</v>
      </c>
      <c r="C65" s="18" t="str">
        <f t="shared" ref="C65:C96" si="2">CONCATENATE(A65, ".", B65, ", ")</f>
        <v xml:space="preserve">CCD_CRUISE_LEG_DATA_SETS_V.CRUISE_ID, </v>
      </c>
    </row>
    <row r="66" spans="1:3" x14ac:dyDescent="0.25">
      <c r="A66" s="19" t="s">
        <v>202</v>
      </c>
      <c r="B66" s="19" t="s">
        <v>204</v>
      </c>
      <c r="C66" s="18" t="str">
        <f t="shared" si="2"/>
        <v xml:space="preserve">CCD_CRUISE_LEG_DATA_SETS_V.CRUISE_NAME, </v>
      </c>
    </row>
    <row r="67" spans="1:3" x14ac:dyDescent="0.25">
      <c r="A67" s="19" t="s">
        <v>202</v>
      </c>
      <c r="B67" s="19" t="s">
        <v>205</v>
      </c>
      <c r="C67" s="18" t="str">
        <f t="shared" si="2"/>
        <v xml:space="preserve">CCD_CRUISE_LEG_DATA_SETS_V.CRUISE_NOTES, </v>
      </c>
    </row>
    <row r="68" spans="1:3" x14ac:dyDescent="0.25">
      <c r="A68" s="19" t="s">
        <v>202</v>
      </c>
      <c r="B68" s="19" t="s">
        <v>106</v>
      </c>
      <c r="C68" s="18" t="str">
        <f t="shared" si="2"/>
        <v xml:space="preserve">CCD_CRUISE_LEG_DATA_SETS_V.SCI_CENTER_ID, </v>
      </c>
    </row>
    <row r="69" spans="1:3" x14ac:dyDescent="0.25">
      <c r="A69" s="19" t="s">
        <v>202</v>
      </c>
      <c r="B69" s="19" t="s">
        <v>206</v>
      </c>
      <c r="C69" s="18" t="str">
        <f t="shared" si="2"/>
        <v xml:space="preserve">CCD_CRUISE_LEG_DATA_SETS_V.SCI_CENTER_NAME, </v>
      </c>
    </row>
    <row r="70" spans="1:3" x14ac:dyDescent="0.25">
      <c r="A70" s="19" t="s">
        <v>202</v>
      </c>
      <c r="B70" s="19" t="s">
        <v>207</v>
      </c>
      <c r="C70" s="18" t="str">
        <f t="shared" si="2"/>
        <v xml:space="preserve">CCD_CRUISE_LEG_DATA_SETS_V.SCI_CENTER_DESC, </v>
      </c>
    </row>
    <row r="71" spans="1:3" x14ac:dyDescent="0.25">
      <c r="A71" s="19" t="s">
        <v>202</v>
      </c>
      <c r="B71" s="19" t="s">
        <v>208</v>
      </c>
      <c r="C71" s="18" t="str">
        <f t="shared" si="2"/>
        <v xml:space="preserve">CCD_CRUISE_LEG_DATA_SETS_V.STD_SVY_NAME_ID, </v>
      </c>
    </row>
    <row r="72" spans="1:3" x14ac:dyDescent="0.25">
      <c r="A72" s="19" t="s">
        <v>202</v>
      </c>
      <c r="B72" s="19" t="s">
        <v>209</v>
      </c>
      <c r="C72" s="18" t="str">
        <f t="shared" si="2"/>
        <v xml:space="preserve">CCD_CRUISE_LEG_DATA_SETS_V.STD_SVY_NAME, </v>
      </c>
    </row>
    <row r="73" spans="1:3" x14ac:dyDescent="0.25">
      <c r="A73" s="19" t="s">
        <v>202</v>
      </c>
      <c r="B73" s="19" t="s">
        <v>210</v>
      </c>
      <c r="C73" s="18" t="str">
        <f t="shared" si="2"/>
        <v xml:space="preserve">CCD_CRUISE_LEG_DATA_SETS_V.STD_SVY_DESC, </v>
      </c>
    </row>
    <row r="74" spans="1:3" x14ac:dyDescent="0.25">
      <c r="A74" s="19" t="s">
        <v>202</v>
      </c>
      <c r="B74" s="19" t="s">
        <v>211</v>
      </c>
      <c r="C74" s="18" t="str">
        <f t="shared" si="2"/>
        <v xml:space="preserve">CCD_CRUISE_LEG_DATA_SETS_V.SVY_FREQ_ID, </v>
      </c>
    </row>
    <row r="75" spans="1:3" x14ac:dyDescent="0.25">
      <c r="A75" s="19" t="s">
        <v>202</v>
      </c>
      <c r="B75" s="19" t="s">
        <v>212</v>
      </c>
      <c r="C75" s="18" t="str">
        <f t="shared" si="2"/>
        <v xml:space="preserve">CCD_CRUISE_LEG_DATA_SETS_V.SVY_FREQ_NAME, </v>
      </c>
    </row>
    <row r="76" spans="1:3" x14ac:dyDescent="0.25">
      <c r="A76" s="19" t="s">
        <v>202</v>
      </c>
      <c r="B76" s="19" t="s">
        <v>213</v>
      </c>
      <c r="C76" s="18" t="str">
        <f t="shared" si="2"/>
        <v xml:space="preserve">CCD_CRUISE_LEG_DATA_SETS_V.SVY_FREQ_DESC, </v>
      </c>
    </row>
    <row r="77" spans="1:3" x14ac:dyDescent="0.25">
      <c r="A77" s="19" t="s">
        <v>202</v>
      </c>
      <c r="B77" s="19" t="s">
        <v>214</v>
      </c>
      <c r="C77" s="18" t="str">
        <f t="shared" si="2"/>
        <v xml:space="preserve">CCD_CRUISE_LEG_DATA_SETS_V.STD_SVY_NAME_OTH, </v>
      </c>
    </row>
    <row r="78" spans="1:3" x14ac:dyDescent="0.25">
      <c r="A78" s="19" t="s">
        <v>202</v>
      </c>
      <c r="B78" s="19" t="s">
        <v>215</v>
      </c>
      <c r="C78" s="18" t="str">
        <f t="shared" si="2"/>
        <v xml:space="preserve">CCD_CRUISE_LEG_DATA_SETS_V.STD_SVY_NAME_VAL, </v>
      </c>
    </row>
    <row r="79" spans="1:3" x14ac:dyDescent="0.25">
      <c r="A79" s="19" t="s">
        <v>202</v>
      </c>
      <c r="B79" s="19" t="s">
        <v>216</v>
      </c>
      <c r="C79" s="18" t="str">
        <f t="shared" si="2"/>
        <v xml:space="preserve">CCD_CRUISE_LEG_DATA_SETS_V.SVY_TYPE_ID, </v>
      </c>
    </row>
    <row r="80" spans="1:3" x14ac:dyDescent="0.25">
      <c r="A80" s="19" t="s">
        <v>202</v>
      </c>
      <c r="B80" s="19" t="s">
        <v>217</v>
      </c>
      <c r="C80" s="18" t="str">
        <f t="shared" si="2"/>
        <v xml:space="preserve">CCD_CRUISE_LEG_DATA_SETS_V.SVY_TYPE_NAME, </v>
      </c>
    </row>
    <row r="81" spans="1:3" x14ac:dyDescent="0.25">
      <c r="A81" s="19" t="s">
        <v>202</v>
      </c>
      <c r="B81" s="19" t="s">
        <v>218</v>
      </c>
      <c r="C81" s="18" t="str">
        <f t="shared" si="2"/>
        <v xml:space="preserve">CCD_CRUISE_LEG_DATA_SETS_V.SVY_TYPE_DESC, </v>
      </c>
    </row>
    <row r="82" spans="1:3" x14ac:dyDescent="0.25">
      <c r="A82" s="19" t="s">
        <v>202</v>
      </c>
      <c r="B82" s="19" t="s">
        <v>219</v>
      </c>
      <c r="C82" s="18" t="str">
        <f t="shared" si="2"/>
        <v xml:space="preserve">CCD_CRUISE_LEG_DATA_SETS_V.CRUISE_URL, </v>
      </c>
    </row>
    <row r="83" spans="1:3" x14ac:dyDescent="0.25">
      <c r="A83" s="19" t="s">
        <v>202</v>
      </c>
      <c r="B83" s="19" t="s">
        <v>220</v>
      </c>
      <c r="C83" s="18" t="str">
        <f t="shared" si="2"/>
        <v xml:space="preserve">CCD_CRUISE_LEG_DATA_SETS_V.CRUISE_CONT_EMAIL, </v>
      </c>
    </row>
    <row r="84" spans="1:3" x14ac:dyDescent="0.25">
      <c r="A84" s="19" t="s">
        <v>202</v>
      </c>
      <c r="B84" s="19" t="s">
        <v>221</v>
      </c>
      <c r="C84" s="18" t="str">
        <f t="shared" si="2"/>
        <v xml:space="preserve">CCD_CRUISE_LEG_DATA_SETS_V.NUM_LEGS, </v>
      </c>
    </row>
    <row r="85" spans="1:3" x14ac:dyDescent="0.25">
      <c r="A85" s="19" t="s">
        <v>202</v>
      </c>
      <c r="B85" s="19" t="s">
        <v>222</v>
      </c>
      <c r="C85" s="18" t="str">
        <f t="shared" si="2"/>
        <v xml:space="preserve">CCD_CRUISE_LEG_DATA_SETS_V.CRUISE_START_DATE, </v>
      </c>
    </row>
    <row r="86" spans="1:3" x14ac:dyDescent="0.25">
      <c r="A86" s="19" t="s">
        <v>202</v>
      </c>
      <c r="B86" s="19" t="s">
        <v>223</v>
      </c>
      <c r="C86" s="18" t="str">
        <f t="shared" si="2"/>
        <v xml:space="preserve">CCD_CRUISE_LEG_DATA_SETS_V.FORMAT_CRUISE_START_DATE, </v>
      </c>
    </row>
    <row r="87" spans="1:3" x14ac:dyDescent="0.25">
      <c r="A87" s="19" t="s">
        <v>202</v>
      </c>
      <c r="B87" s="19" t="s">
        <v>224</v>
      </c>
      <c r="C87" s="18" t="str">
        <f t="shared" si="2"/>
        <v xml:space="preserve">CCD_CRUISE_LEG_DATA_SETS_V.CRUISE_END_DATE, </v>
      </c>
    </row>
    <row r="88" spans="1:3" x14ac:dyDescent="0.25">
      <c r="A88" s="19" t="s">
        <v>202</v>
      </c>
      <c r="B88" s="19" t="s">
        <v>225</v>
      </c>
      <c r="C88" s="18" t="str">
        <f t="shared" si="2"/>
        <v xml:space="preserve">CCD_CRUISE_LEG_DATA_SETS_V.FORMAT_CRUISE_END_DATE, </v>
      </c>
    </row>
    <row r="89" spans="1:3" x14ac:dyDescent="0.25">
      <c r="A89" s="19" t="s">
        <v>202</v>
      </c>
      <c r="B89" s="19" t="s">
        <v>226</v>
      </c>
      <c r="C89" s="18" t="str">
        <f t="shared" si="2"/>
        <v xml:space="preserve">CCD_CRUISE_LEG_DATA_SETS_V.CRUISE_DAS, </v>
      </c>
    </row>
    <row r="90" spans="1:3" x14ac:dyDescent="0.25">
      <c r="A90" s="19" t="s">
        <v>202</v>
      </c>
      <c r="B90" s="19" t="s">
        <v>227</v>
      </c>
      <c r="C90" s="18" t="str">
        <f t="shared" si="2"/>
        <v xml:space="preserve">CCD_CRUISE_LEG_DATA_SETS_V.CRUISE_YEAR, </v>
      </c>
    </row>
    <row r="91" spans="1:3" x14ac:dyDescent="0.25">
      <c r="A91" s="19" t="s">
        <v>202</v>
      </c>
      <c r="B91" s="19" t="s">
        <v>228</v>
      </c>
      <c r="C91" s="18" t="str">
        <f t="shared" si="2"/>
        <v xml:space="preserve">CCD_CRUISE_LEG_DATA_SETS_V.CRUISE_FISC_YEAR, </v>
      </c>
    </row>
    <row r="92" spans="1:3" x14ac:dyDescent="0.25">
      <c r="A92" s="19" t="s">
        <v>202</v>
      </c>
      <c r="B92" s="19" t="s">
        <v>229</v>
      </c>
      <c r="C92" s="18" t="str">
        <f t="shared" si="2"/>
        <v xml:space="preserve">CCD_CRUISE_LEG_DATA_SETS_V.LEG_NAME_CD_LIST, </v>
      </c>
    </row>
    <row r="93" spans="1:3" x14ac:dyDescent="0.25">
      <c r="A93" s="19" t="s">
        <v>202</v>
      </c>
      <c r="B93" s="19" t="s">
        <v>230</v>
      </c>
      <c r="C93" s="18" t="str">
        <f t="shared" si="2"/>
        <v xml:space="preserve">CCD_CRUISE_LEG_DATA_SETS_V.LEG_NAME_SCD_LIST, </v>
      </c>
    </row>
    <row r="94" spans="1:3" x14ac:dyDescent="0.25">
      <c r="A94" s="19" t="s">
        <v>202</v>
      </c>
      <c r="B94" s="19" t="s">
        <v>231</v>
      </c>
      <c r="C94" s="18" t="str">
        <f t="shared" si="2"/>
        <v xml:space="preserve">CCD_CRUISE_LEG_DATA_SETS_V.LEG_NAME_RC_LIST, </v>
      </c>
    </row>
    <row r="95" spans="1:3" x14ac:dyDescent="0.25">
      <c r="A95" s="19" t="s">
        <v>202</v>
      </c>
      <c r="B95" s="19" t="s">
        <v>232</v>
      </c>
      <c r="C95" s="18" t="str">
        <f t="shared" si="2"/>
        <v xml:space="preserve">CCD_CRUISE_LEG_DATA_SETS_V.LEG_NAME_BR_LIST, </v>
      </c>
    </row>
    <row r="96" spans="1:3" x14ac:dyDescent="0.25">
      <c r="A96" s="19" t="s">
        <v>202</v>
      </c>
      <c r="B96" s="19" t="s">
        <v>233</v>
      </c>
      <c r="C96" s="18" t="str">
        <f t="shared" si="2"/>
        <v xml:space="preserve">CCD_CRUISE_LEG_DATA_SETS_V.LEG_NAME_DATES_CD_LIST, </v>
      </c>
    </row>
    <row r="97" spans="1:3" x14ac:dyDescent="0.25">
      <c r="A97" s="19" t="s">
        <v>202</v>
      </c>
      <c r="B97" s="19" t="s">
        <v>234</v>
      </c>
      <c r="C97" s="18" t="str">
        <f t="shared" ref="C97:C116" si="3">CONCATENATE(A97, ".", B97, ", ")</f>
        <v xml:space="preserve">CCD_CRUISE_LEG_DATA_SETS_V.LEG_NAME_DATES_SCD_LIST, </v>
      </c>
    </row>
    <row r="98" spans="1:3" x14ac:dyDescent="0.25">
      <c r="A98" s="19" t="s">
        <v>202</v>
      </c>
      <c r="B98" s="19" t="s">
        <v>235</v>
      </c>
      <c r="C98" s="18" t="str">
        <f t="shared" si="3"/>
        <v xml:space="preserve">CCD_CRUISE_LEG_DATA_SETS_V.LEG_NAME_DATES_RC_LIST, </v>
      </c>
    </row>
    <row r="99" spans="1:3" x14ac:dyDescent="0.25">
      <c r="A99" s="19" t="s">
        <v>202</v>
      </c>
      <c r="B99" s="19" t="s">
        <v>236</v>
      </c>
      <c r="C99" s="18" t="str">
        <f t="shared" si="3"/>
        <v xml:space="preserve">CCD_CRUISE_LEG_DATA_SETS_V.LEG_NAME_DATES_BR_LIST, </v>
      </c>
    </row>
    <row r="100" spans="1:3" x14ac:dyDescent="0.25">
      <c r="A100" s="19" t="s">
        <v>202</v>
      </c>
      <c r="B100" s="19" t="s">
        <v>125</v>
      </c>
      <c r="C100" s="18" t="str">
        <f t="shared" si="3"/>
        <v xml:space="preserve">CCD_CRUISE_LEG_DATA_SETS_V.CRUISE_LEG_ID, </v>
      </c>
    </row>
    <row r="101" spans="1:3" x14ac:dyDescent="0.25">
      <c r="A101" s="19" t="s">
        <v>202</v>
      </c>
      <c r="B101" s="19" t="s">
        <v>237</v>
      </c>
      <c r="C101" s="18" t="str">
        <f t="shared" si="3"/>
        <v xml:space="preserve">CCD_CRUISE_LEG_DATA_SETS_V.LEG_NAME, </v>
      </c>
    </row>
    <row r="102" spans="1:3" x14ac:dyDescent="0.25">
      <c r="A102" s="19" t="s">
        <v>202</v>
      </c>
      <c r="B102" s="19" t="s">
        <v>238</v>
      </c>
      <c r="C102" s="18" t="str">
        <f t="shared" si="3"/>
        <v xml:space="preserve">CCD_CRUISE_LEG_DATA_SETS_V.LEG_START_DATE, </v>
      </c>
    </row>
    <row r="103" spans="1:3" x14ac:dyDescent="0.25">
      <c r="A103" s="19" t="s">
        <v>202</v>
      </c>
      <c r="B103" s="19" t="s">
        <v>239</v>
      </c>
      <c r="C103" s="18" t="str">
        <f t="shared" si="3"/>
        <v xml:space="preserve">CCD_CRUISE_LEG_DATA_SETS_V.FORMAT_LEG_START_DATE, </v>
      </c>
    </row>
    <row r="104" spans="1:3" x14ac:dyDescent="0.25">
      <c r="A104" s="19" t="s">
        <v>202</v>
      </c>
      <c r="B104" s="19" t="s">
        <v>240</v>
      </c>
      <c r="C104" s="18" t="str">
        <f t="shared" si="3"/>
        <v xml:space="preserve">CCD_CRUISE_LEG_DATA_SETS_V.LEG_END_DATE, </v>
      </c>
    </row>
    <row r="105" spans="1:3" x14ac:dyDescent="0.25">
      <c r="A105" s="19" t="s">
        <v>202</v>
      </c>
      <c r="B105" s="19" t="s">
        <v>241</v>
      </c>
      <c r="C105" s="18" t="str">
        <f t="shared" si="3"/>
        <v xml:space="preserve">CCD_CRUISE_LEG_DATA_SETS_V.FORMAT_LEG_END_DATE, </v>
      </c>
    </row>
    <row r="106" spans="1:3" x14ac:dyDescent="0.25">
      <c r="A106" s="19" t="s">
        <v>202</v>
      </c>
      <c r="B106" s="19" t="s">
        <v>242</v>
      </c>
      <c r="C106" s="18" t="str">
        <f t="shared" si="3"/>
        <v xml:space="preserve">CCD_CRUISE_LEG_DATA_SETS_V.LEG_YEAR, </v>
      </c>
    </row>
    <row r="107" spans="1:3" x14ac:dyDescent="0.25">
      <c r="A107" s="19" t="s">
        <v>202</v>
      </c>
      <c r="B107" s="19" t="s">
        <v>243</v>
      </c>
      <c r="C107" s="18" t="str">
        <f t="shared" si="3"/>
        <v xml:space="preserve">CCD_CRUISE_LEG_DATA_SETS_V.LEG_DAS, </v>
      </c>
    </row>
    <row r="108" spans="1:3" x14ac:dyDescent="0.25">
      <c r="A108" s="19" t="s">
        <v>202</v>
      </c>
      <c r="B108" s="19" t="s">
        <v>244</v>
      </c>
      <c r="C108" s="18" t="str">
        <f t="shared" si="3"/>
        <v xml:space="preserve">CCD_CRUISE_LEG_DATA_SETS_V.LEG_FISC_YEAR, </v>
      </c>
    </row>
    <row r="109" spans="1:3" x14ac:dyDescent="0.25">
      <c r="A109" s="19" t="s">
        <v>202</v>
      </c>
      <c r="B109" s="19" t="s">
        <v>245</v>
      </c>
      <c r="C109" s="18" t="str">
        <f t="shared" si="3"/>
        <v xml:space="preserve">CCD_CRUISE_LEG_DATA_SETS_V.LEG_DESC, </v>
      </c>
    </row>
    <row r="110" spans="1:3" x14ac:dyDescent="0.25">
      <c r="A110" s="19" t="s">
        <v>202</v>
      </c>
      <c r="B110" s="19" t="s">
        <v>246</v>
      </c>
      <c r="C110" s="18" t="str">
        <f t="shared" si="3"/>
        <v xml:space="preserve">CCD_CRUISE_LEG_DATA_SETS_V.TZ_NAME, </v>
      </c>
    </row>
    <row r="111" spans="1:3" x14ac:dyDescent="0.25">
      <c r="A111" s="19" t="s">
        <v>202</v>
      </c>
      <c r="B111" s="19" t="s">
        <v>247</v>
      </c>
      <c r="C111" s="18" t="str">
        <f t="shared" si="3"/>
        <v xml:space="preserve">CCD_CRUISE_LEG_DATA_SETS_V.VESSEL_ID, </v>
      </c>
    </row>
    <row r="112" spans="1:3" x14ac:dyDescent="0.25">
      <c r="A112" s="19" t="s">
        <v>202</v>
      </c>
      <c r="B112" s="19" t="s">
        <v>248</v>
      </c>
      <c r="C112" s="18" t="str">
        <f t="shared" si="3"/>
        <v xml:space="preserve">CCD_CRUISE_LEG_DATA_SETS_V.VESSEL_NAME, </v>
      </c>
    </row>
    <row r="113" spans="1:3" x14ac:dyDescent="0.25">
      <c r="A113" s="19" t="s">
        <v>202</v>
      </c>
      <c r="B113" s="19" t="s">
        <v>249</v>
      </c>
      <c r="C113" s="18" t="str">
        <f t="shared" si="3"/>
        <v xml:space="preserve">CCD_CRUISE_LEG_DATA_SETS_V.VESSEL_DESC, </v>
      </c>
    </row>
    <row r="114" spans="1:3" x14ac:dyDescent="0.25">
      <c r="A114" s="19" t="s">
        <v>202</v>
      </c>
      <c r="B114" s="19" t="s">
        <v>92</v>
      </c>
      <c r="C114" s="18" t="str">
        <f t="shared" si="3"/>
        <v xml:space="preserve">CCD_CRUISE_LEG_DATA_SETS_V.PLAT_TYPE_ID, </v>
      </c>
    </row>
    <row r="115" spans="1:3" x14ac:dyDescent="0.25">
      <c r="A115" s="19" t="s">
        <v>202</v>
      </c>
      <c r="B115" s="19" t="s">
        <v>250</v>
      </c>
      <c r="C115" s="18" t="str">
        <f t="shared" si="3"/>
        <v xml:space="preserve">CCD_CRUISE_LEG_DATA_SETS_V.PLAT_TYPE_NAME, </v>
      </c>
    </row>
    <row r="116" spans="1:3" x14ac:dyDescent="0.25">
      <c r="A116" s="19" t="s">
        <v>202</v>
      </c>
      <c r="B116" s="19" t="s">
        <v>251</v>
      </c>
      <c r="C116" s="18" t="str">
        <f t="shared" si="3"/>
        <v xml:space="preserve">CCD_CRUISE_LEG_DATA_SETS_V.PLAT_TYPE_DESC, </v>
      </c>
    </row>
    <row r="117" spans="1:3" x14ac:dyDescent="0.25">
      <c r="A117" s="19" t="s">
        <v>202</v>
      </c>
      <c r="B117" s="19" t="s">
        <v>124</v>
      </c>
      <c r="C117" s="18" t="str">
        <f t="shared" si="0"/>
        <v xml:space="preserve">CCD_CRUISE_LEG_DATA_SETS_V.LEG_DATA_SET_ID, </v>
      </c>
    </row>
    <row r="118" spans="1:3" x14ac:dyDescent="0.25">
      <c r="A118" s="19" t="s">
        <v>202</v>
      </c>
      <c r="B118" s="19" t="s">
        <v>126</v>
      </c>
      <c r="C118" s="18" t="str">
        <f t="shared" si="0"/>
        <v xml:space="preserve">CCD_CRUISE_LEG_DATA_SETS_V.DATA_SET_ID, </v>
      </c>
    </row>
    <row r="119" spans="1:3" x14ac:dyDescent="0.25">
      <c r="A119" s="19" t="s">
        <v>202</v>
      </c>
      <c r="B119" s="19" t="s">
        <v>127</v>
      </c>
      <c r="C119" s="18" t="str">
        <f t="shared" si="0"/>
        <v xml:space="preserve">CCD_CRUISE_LEG_DATA_SETS_V.LEG_DATA_SET_NOTES, </v>
      </c>
    </row>
    <row r="120" spans="1:3" x14ac:dyDescent="0.25">
      <c r="A120" s="19" t="s">
        <v>202</v>
      </c>
      <c r="B120" s="19" t="s">
        <v>135</v>
      </c>
      <c r="C120" s="18" t="str">
        <f t="shared" si="0"/>
        <v xml:space="preserve">CCD_CRUISE_LEG_DATA_SETS_V.DATA_SET_NAME, </v>
      </c>
    </row>
    <row r="121" spans="1:3" x14ac:dyDescent="0.25">
      <c r="A121" s="19" t="s">
        <v>202</v>
      </c>
      <c r="B121" s="19" t="s">
        <v>136</v>
      </c>
      <c r="C121" s="18" t="str">
        <f t="shared" si="0"/>
        <v xml:space="preserve">CCD_CRUISE_LEG_DATA_SETS_V.DATA_SET_DESC, </v>
      </c>
    </row>
    <row r="122" spans="1:3" x14ac:dyDescent="0.25">
      <c r="A122" s="19" t="s">
        <v>202</v>
      </c>
      <c r="B122" s="19" t="s">
        <v>137</v>
      </c>
      <c r="C122" s="18" t="str">
        <f t="shared" si="0"/>
        <v xml:space="preserve">CCD_CRUISE_LEG_DATA_SETS_V.DATA_SET_INPORT_CAT_ID, </v>
      </c>
    </row>
    <row r="123" spans="1:3" x14ac:dyDescent="0.25">
      <c r="A123" s="19" t="s">
        <v>202</v>
      </c>
      <c r="B123" s="19" t="s">
        <v>138</v>
      </c>
      <c r="C123" s="18" t="str">
        <f t="shared" si="0"/>
        <v xml:space="preserve">CCD_CRUISE_LEG_DATA_SETS_V.DATA_SET_INPORT_URL, </v>
      </c>
    </row>
    <row r="124" spans="1:3" x14ac:dyDescent="0.25">
      <c r="A124" s="19" t="s">
        <v>202</v>
      </c>
      <c r="B124" s="19" t="s">
        <v>139</v>
      </c>
      <c r="C124" s="18" t="str">
        <f t="shared" si="0"/>
        <v xml:space="preserve">CCD_CRUISE_LEG_DATA_SETS_V.DATA_SET_TYPE_ID, </v>
      </c>
    </row>
    <row r="125" spans="1:3" x14ac:dyDescent="0.25">
      <c r="A125" s="19" t="s">
        <v>202</v>
      </c>
      <c r="B125" s="19" t="s">
        <v>140</v>
      </c>
      <c r="C125" s="18" t="str">
        <f t="shared" si="0"/>
        <v xml:space="preserve">CCD_CRUISE_LEG_DATA_SETS_V.DATA_SET_TYPE_NAME, </v>
      </c>
    </row>
    <row r="126" spans="1:3" x14ac:dyDescent="0.25">
      <c r="A126" s="19" t="s">
        <v>202</v>
      </c>
      <c r="B126" s="19" t="s">
        <v>141</v>
      </c>
      <c r="C126" s="18" t="str">
        <f t="shared" ref="C126:C155" si="4">CONCATENATE(A126, ".", B126, ", ")</f>
        <v xml:space="preserve">CCD_CRUISE_LEG_DATA_SETS_V.DATA_SET_TYPE_DESC, </v>
      </c>
    </row>
    <row r="127" spans="1:3" x14ac:dyDescent="0.25">
      <c r="A127" s="19" t="s">
        <v>202</v>
      </c>
      <c r="B127" s="19" t="s">
        <v>142</v>
      </c>
      <c r="C127" s="18" t="str">
        <f t="shared" si="4"/>
        <v xml:space="preserve">CCD_CRUISE_LEG_DATA_SETS_V.DATA_SET_TYPE_DOC_URL, </v>
      </c>
    </row>
    <row r="128" spans="1:3" x14ac:dyDescent="0.25">
      <c r="A128" s="19" t="s">
        <v>202</v>
      </c>
      <c r="B128" s="19" t="s">
        <v>143</v>
      </c>
      <c r="C128" s="18" t="str">
        <f t="shared" si="4"/>
        <v xml:space="preserve">CCD_CRUISE_LEG_DATA_SETS_V.DATA_SET_STATUS_ID, </v>
      </c>
    </row>
    <row r="129" spans="1:3" x14ac:dyDescent="0.25">
      <c r="A129" s="19" t="s">
        <v>202</v>
      </c>
      <c r="B129" s="19" t="s">
        <v>144</v>
      </c>
      <c r="C129" s="18" t="str">
        <f t="shared" si="4"/>
        <v xml:space="preserve">CCD_CRUISE_LEG_DATA_SETS_V.STATUS_CODE, </v>
      </c>
    </row>
    <row r="130" spans="1:3" x14ac:dyDescent="0.25">
      <c r="A130" s="19" t="s">
        <v>202</v>
      </c>
      <c r="B130" s="19" t="s">
        <v>145</v>
      </c>
      <c r="C130" s="18" t="str">
        <f t="shared" si="4"/>
        <v xml:space="preserve">CCD_CRUISE_LEG_DATA_SETS_V.STATUS_NAME, </v>
      </c>
    </row>
    <row r="131" spans="1:3" x14ac:dyDescent="0.25">
      <c r="A131" s="19" t="s">
        <v>202</v>
      </c>
      <c r="B131" s="19" t="s">
        <v>146</v>
      </c>
      <c r="C131" s="18" t="str">
        <f t="shared" si="4"/>
        <v xml:space="preserve">CCD_CRUISE_LEG_DATA_SETS_V.STATUS_DESC, </v>
      </c>
    </row>
    <row r="132" spans="1:3" x14ac:dyDescent="0.25">
      <c r="A132" s="19" t="s">
        <v>202</v>
      </c>
      <c r="B132" s="19" t="s">
        <v>147</v>
      </c>
      <c r="C132" s="18" t="str">
        <f t="shared" si="4"/>
        <v xml:space="preserve">CCD_CRUISE_LEG_DATA_SETS_V.STATUS_COLOR, </v>
      </c>
    </row>
    <row r="134" spans="1:3" x14ac:dyDescent="0.25">
      <c r="A134" s="18" t="s">
        <v>304</v>
      </c>
      <c r="B134" s="18" t="s">
        <v>305</v>
      </c>
      <c r="C134" s="18" t="str">
        <f t="shared" si="4"/>
        <v xml:space="preserve">MOUSS_OPT_PRODS.OPT_PRODS_ID, </v>
      </c>
    </row>
    <row r="135" spans="1:3" x14ac:dyDescent="0.25">
      <c r="A135" s="18" t="s">
        <v>304</v>
      </c>
      <c r="B135" s="18" t="s">
        <v>306</v>
      </c>
      <c r="C135" s="18" t="str">
        <f t="shared" si="4"/>
        <v xml:space="preserve">MOUSS_OPT_PRODS.OPS_META_ID, </v>
      </c>
    </row>
    <row r="136" spans="1:3" x14ac:dyDescent="0.25">
      <c r="A136" s="18" t="s">
        <v>304</v>
      </c>
      <c r="B136" s="18" t="s">
        <v>307</v>
      </c>
      <c r="C136" s="18" t="str">
        <f t="shared" si="4"/>
        <v xml:space="preserve">MOUSS_OPT_PRODS.CAM1_RAW_IMG_LIST, </v>
      </c>
    </row>
    <row r="137" spans="1:3" x14ac:dyDescent="0.25">
      <c r="A137" s="18" t="s">
        <v>304</v>
      </c>
      <c r="B137" s="18" t="s">
        <v>308</v>
      </c>
      <c r="C137" s="18" t="str">
        <f t="shared" si="4"/>
        <v xml:space="preserve">MOUSS_OPT_PRODS.CAM2_RAW_IMG_LIST, </v>
      </c>
    </row>
    <row r="138" spans="1:3" x14ac:dyDescent="0.25">
      <c r="A138" s="18" t="s">
        <v>304</v>
      </c>
      <c r="B138" s="18" t="s">
        <v>309</v>
      </c>
      <c r="C138" s="18" t="str">
        <f t="shared" si="4"/>
        <v xml:space="preserve">MOUSS_OPT_PRODS.CAM1_RAW_VID_NAME, </v>
      </c>
    </row>
    <row r="139" spans="1:3" x14ac:dyDescent="0.25">
      <c r="A139" s="18" t="s">
        <v>304</v>
      </c>
      <c r="B139" s="18" t="s">
        <v>310</v>
      </c>
      <c r="C139" s="18" t="str">
        <f t="shared" si="4"/>
        <v xml:space="preserve">MOUSS_OPT_PRODS.CAM2_RAW_VID_NAME, </v>
      </c>
    </row>
    <row r="140" spans="1:3" x14ac:dyDescent="0.25">
      <c r="A140" s="18" t="s">
        <v>304</v>
      </c>
      <c r="B140" s="18" t="s">
        <v>311</v>
      </c>
      <c r="C140" s="18" t="str">
        <f t="shared" si="4"/>
        <v xml:space="preserve">MOUSS_OPT_PRODS.CAM1_ARC_IMG_LIST, </v>
      </c>
    </row>
    <row r="141" spans="1:3" x14ac:dyDescent="0.25">
      <c r="A141" s="18" t="s">
        <v>304</v>
      </c>
      <c r="B141" s="18" t="s">
        <v>312</v>
      </c>
      <c r="C141" s="18" t="str">
        <f t="shared" si="4"/>
        <v xml:space="preserve">MOUSS_OPT_PRODS.CAM2_ARC_IMG_LIST, </v>
      </c>
    </row>
    <row r="142" spans="1:3" x14ac:dyDescent="0.25">
      <c r="A142" s="18" t="s">
        <v>304</v>
      </c>
      <c r="B142" s="18" t="s">
        <v>313</v>
      </c>
      <c r="C142" s="18" t="str">
        <f t="shared" si="4"/>
        <v xml:space="preserve">MOUSS_OPT_PRODS.CAM1_ARC_VID_NAME, </v>
      </c>
    </row>
    <row r="143" spans="1:3" x14ac:dyDescent="0.25">
      <c r="A143" s="18" t="s">
        <v>304</v>
      </c>
      <c r="B143" s="18" t="s">
        <v>314</v>
      </c>
      <c r="C143" s="18" t="str">
        <f t="shared" si="4"/>
        <v xml:space="preserve">MOUSS_OPT_PRODS.CAM2_ARC_VID_NAME, </v>
      </c>
    </row>
    <row r="144" spans="1:3" x14ac:dyDescent="0.25">
      <c r="A144" t="s">
        <v>322</v>
      </c>
      <c r="B144" t="s">
        <v>315</v>
      </c>
      <c r="C144" s="18" t="str">
        <f t="shared" si="4"/>
        <v xml:space="preserve">MOUSS_PRELIM_ANALYSIS.PRELIM_ANALYSIS_ID, </v>
      </c>
    </row>
    <row r="145" spans="1:3" x14ac:dyDescent="0.25">
      <c r="A145" s="18" t="s">
        <v>322</v>
      </c>
      <c r="B145" t="s">
        <v>306</v>
      </c>
      <c r="C145" s="18" t="str">
        <f t="shared" si="4"/>
        <v xml:space="preserve">MOUSS_PRELIM_ANALYSIS.OPS_META_ID, </v>
      </c>
    </row>
    <row r="146" spans="1:3" x14ac:dyDescent="0.25">
      <c r="A146" s="18" t="s">
        <v>322</v>
      </c>
      <c r="B146" t="s">
        <v>316</v>
      </c>
      <c r="C146" s="18" t="str">
        <f t="shared" si="4"/>
        <v xml:space="preserve">MOUSS_PRELIM_ANALYSIS.TD_FRAME_NUM, </v>
      </c>
    </row>
    <row r="147" spans="1:3" x14ac:dyDescent="0.25">
      <c r="A147" s="18" t="s">
        <v>322</v>
      </c>
      <c r="B147" t="s">
        <v>317</v>
      </c>
      <c r="C147" s="18" t="str">
        <f t="shared" si="4"/>
        <v xml:space="preserve">MOUSS_PRELIM_ANALYSIS.VALID_VIDEO_YN, </v>
      </c>
    </row>
    <row r="148" spans="1:3" x14ac:dyDescent="0.25">
      <c r="A148" s="18" t="s">
        <v>322</v>
      </c>
      <c r="B148" t="s">
        <v>318</v>
      </c>
      <c r="C148" s="18" t="str">
        <f t="shared" si="4"/>
        <v xml:space="preserve">MOUSS_PRELIM_ANALYSIS.FPS, </v>
      </c>
    </row>
    <row r="149" spans="1:3" x14ac:dyDescent="0.25">
      <c r="A149" s="18" t="s">
        <v>322</v>
      </c>
      <c r="B149" t="s">
        <v>319</v>
      </c>
      <c r="C149" s="18" t="str">
        <f t="shared" si="4"/>
        <v xml:space="preserve">MOUSS_PRELIM_ANALYSIS.ARC_VID_LENGTH_MINS, </v>
      </c>
    </row>
    <row r="150" spans="1:3" x14ac:dyDescent="0.25">
      <c r="A150" s="18" t="s">
        <v>322</v>
      </c>
      <c r="B150" t="s">
        <v>320</v>
      </c>
      <c r="C150" s="18" t="str">
        <f t="shared" si="4"/>
        <v xml:space="preserve">MOUSS_PRELIM_ANALYSIS.OFFICIAL_DEPTH_M, </v>
      </c>
    </row>
    <row r="151" spans="1:3" x14ac:dyDescent="0.25">
      <c r="A151" s="18" t="s">
        <v>322</v>
      </c>
      <c r="B151" t="s">
        <v>321</v>
      </c>
      <c r="C151" s="18" t="str">
        <f t="shared" si="4"/>
        <v xml:space="preserve">MOUSS_PRELIM_ANALYSIS.OFFICIAL_TEMP_C, </v>
      </c>
    </row>
    <row r="152" spans="1:3" x14ac:dyDescent="0.25">
      <c r="A152" t="s">
        <v>323</v>
      </c>
      <c r="B152" t="s">
        <v>324</v>
      </c>
      <c r="C152" s="18" t="str">
        <f t="shared" si="4"/>
        <v xml:space="preserve">MOUSS_CRUISE_DATA_LOC.DATA_LOC_ID, </v>
      </c>
    </row>
    <row r="153" spans="1:3" x14ac:dyDescent="0.25">
      <c r="A153" s="18" t="s">
        <v>323</v>
      </c>
      <c r="B153" t="s">
        <v>125</v>
      </c>
      <c r="C153" s="18" t="str">
        <f t="shared" si="4"/>
        <v xml:space="preserve">MOUSS_CRUISE_DATA_LOC.CRUISE_LEG_ID, </v>
      </c>
    </row>
    <row r="154" spans="1:3" x14ac:dyDescent="0.25">
      <c r="A154" s="18" t="s">
        <v>323</v>
      </c>
      <c r="B154" t="s">
        <v>325</v>
      </c>
      <c r="C154" s="18" t="str">
        <f t="shared" si="4"/>
        <v xml:space="preserve">MOUSS_CRUISE_DATA_LOC.LOCAL_LOC_PATH, </v>
      </c>
    </row>
    <row r="155" spans="1:3" x14ac:dyDescent="0.25">
      <c r="A155" s="18" t="s">
        <v>323</v>
      </c>
      <c r="B155" t="s">
        <v>326</v>
      </c>
      <c r="C155" s="18" t="str">
        <f t="shared" si="4"/>
        <v xml:space="preserve">MOUSS_CRUISE_DATA_LOC.CLOUD_LOC_PATH, </v>
      </c>
    </row>
    <row r="159" spans="1:3" x14ac:dyDescent="0.25">
      <c r="A159" t="s">
        <v>406</v>
      </c>
      <c r="B159" t="s">
        <v>306</v>
      </c>
      <c r="C159" s="18" t="str">
        <f t="shared" ref="C159:C222" si="5">CONCATENATE(A159, ".", B159, ", ")</f>
        <v xml:space="preserve">MOUSS_OPS_META_V.OPS_META_ID, </v>
      </c>
    </row>
    <row r="160" spans="1:3" x14ac:dyDescent="0.25">
      <c r="A160" s="18" t="s">
        <v>406</v>
      </c>
      <c r="B160" t="s">
        <v>125</v>
      </c>
      <c r="C160" s="18" t="str">
        <f t="shared" si="5"/>
        <v xml:space="preserve">MOUSS_OPS_META_V.CRUISE_LEG_ID, </v>
      </c>
    </row>
    <row r="161" spans="1:3" x14ac:dyDescent="0.25">
      <c r="A161" s="18" t="s">
        <v>406</v>
      </c>
      <c r="B161" t="s">
        <v>327</v>
      </c>
      <c r="C161" s="18" t="str">
        <f t="shared" si="5"/>
        <v xml:space="preserve">MOUSS_OPS_META_V.UTC_DROP_DTM, </v>
      </c>
    </row>
    <row r="162" spans="1:3" x14ac:dyDescent="0.25">
      <c r="A162" s="18" t="s">
        <v>406</v>
      </c>
      <c r="B162" t="s">
        <v>328</v>
      </c>
      <c r="C162" s="18" t="str">
        <f t="shared" si="5"/>
        <v xml:space="preserve">MOUSS_OPS_META_V.FORMAT_UTC_DROP_DTM, </v>
      </c>
    </row>
    <row r="163" spans="1:3" x14ac:dyDescent="0.25">
      <c r="A163" s="18" t="s">
        <v>406</v>
      </c>
      <c r="B163" t="s">
        <v>329</v>
      </c>
      <c r="C163" s="18" t="str">
        <f t="shared" si="5"/>
        <v xml:space="preserve">MOUSS_OPS_META_V.UTC_DROP_DATE, </v>
      </c>
    </row>
    <row r="164" spans="1:3" x14ac:dyDescent="0.25">
      <c r="A164" s="18" t="s">
        <v>406</v>
      </c>
      <c r="B164" t="s">
        <v>330</v>
      </c>
      <c r="C164" s="18" t="str">
        <f t="shared" si="5"/>
        <v xml:space="preserve">MOUSS_OPS_META_V.FORMAT_UTC_DROP_DATE, </v>
      </c>
    </row>
    <row r="165" spans="1:3" x14ac:dyDescent="0.25">
      <c r="A165" s="18" t="s">
        <v>406</v>
      </c>
      <c r="B165" t="s">
        <v>331</v>
      </c>
      <c r="C165" s="18" t="str">
        <f t="shared" si="5"/>
        <v xml:space="preserve">MOUSS_OPS_META_V.DEPLOY_VESSEL_NAME, </v>
      </c>
    </row>
    <row r="166" spans="1:3" x14ac:dyDescent="0.25">
      <c r="A166" s="18" t="s">
        <v>406</v>
      </c>
      <c r="B166" t="s">
        <v>332</v>
      </c>
      <c r="C166" s="18" t="str">
        <f t="shared" si="5"/>
        <v xml:space="preserve">MOUSS_OPS_META_V.CAPTAIN_NAME, </v>
      </c>
    </row>
    <row r="167" spans="1:3" x14ac:dyDescent="0.25">
      <c r="A167" s="18" t="s">
        <v>406</v>
      </c>
      <c r="B167" t="s">
        <v>333</v>
      </c>
      <c r="C167" s="18" t="str">
        <f t="shared" si="5"/>
        <v xml:space="preserve">MOUSS_OPS_META_V.DATA_RECORDER_NAME, </v>
      </c>
    </row>
    <row r="168" spans="1:3" x14ac:dyDescent="0.25">
      <c r="A168" s="18" t="s">
        <v>406</v>
      </c>
      <c r="B168" t="s">
        <v>334</v>
      </c>
      <c r="C168" s="18" t="str">
        <f t="shared" si="5"/>
        <v xml:space="preserve">MOUSS_OPS_META_V.WAVE_HT_FT, </v>
      </c>
    </row>
    <row r="169" spans="1:3" x14ac:dyDescent="0.25">
      <c r="A169" s="18" t="s">
        <v>406</v>
      </c>
      <c r="B169" t="s">
        <v>335</v>
      </c>
      <c r="C169" s="18" t="str">
        <f t="shared" si="5"/>
        <v xml:space="preserve">MOUSS_OPS_META_V.WIND_SPD_KT, </v>
      </c>
    </row>
    <row r="170" spans="1:3" x14ac:dyDescent="0.25">
      <c r="A170" s="18" t="s">
        <v>406</v>
      </c>
      <c r="B170" t="s">
        <v>336</v>
      </c>
      <c r="C170" s="18" t="str">
        <f t="shared" si="5"/>
        <v xml:space="preserve">MOUSS_OPS_META_V.FRAME_ID, </v>
      </c>
    </row>
    <row r="171" spans="1:3" x14ac:dyDescent="0.25">
      <c r="A171" s="18" t="s">
        <v>406</v>
      </c>
      <c r="B171" t="s">
        <v>337</v>
      </c>
      <c r="C171" s="18" t="str">
        <f t="shared" si="5"/>
        <v xml:space="preserve">MOUSS_OPS_META_V.DVR_ID, </v>
      </c>
    </row>
    <row r="172" spans="1:3" x14ac:dyDescent="0.25">
      <c r="A172" s="18" t="s">
        <v>406</v>
      </c>
      <c r="B172" t="s">
        <v>338</v>
      </c>
      <c r="C172" s="18" t="str">
        <f t="shared" si="5"/>
        <v xml:space="preserve">MOUSS_OPS_META_V.BATT_ID, </v>
      </c>
    </row>
    <row r="173" spans="1:3" x14ac:dyDescent="0.25">
      <c r="A173" s="18" t="s">
        <v>406</v>
      </c>
      <c r="B173" t="s">
        <v>339</v>
      </c>
      <c r="C173" s="18" t="str">
        <f t="shared" si="5"/>
        <v xml:space="preserve">MOUSS_OPS_META_V.TDR1_ID, </v>
      </c>
    </row>
    <row r="174" spans="1:3" x14ac:dyDescent="0.25">
      <c r="A174" s="18" t="s">
        <v>406</v>
      </c>
      <c r="B174" t="s">
        <v>340</v>
      </c>
      <c r="C174" s="18" t="str">
        <f t="shared" si="5"/>
        <v xml:space="preserve">MOUSS_OPS_META_V.TDR2_ID, </v>
      </c>
    </row>
    <row r="175" spans="1:3" x14ac:dyDescent="0.25">
      <c r="A175" s="18" t="s">
        <v>406</v>
      </c>
      <c r="B175" t="s">
        <v>341</v>
      </c>
      <c r="C175" s="18" t="str">
        <f t="shared" si="5"/>
        <v xml:space="preserve">MOUSS_OPS_META_V.DEPTH_M, </v>
      </c>
    </row>
    <row r="176" spans="1:3" x14ac:dyDescent="0.25">
      <c r="A176" s="18" t="s">
        <v>406</v>
      </c>
      <c r="B176" t="s">
        <v>342</v>
      </c>
      <c r="C176" s="18" t="str">
        <f t="shared" si="5"/>
        <v xml:space="preserve">MOUSS_OPS_META_V.LAT_DD, </v>
      </c>
    </row>
    <row r="177" spans="1:3" x14ac:dyDescent="0.25">
      <c r="A177" s="18" t="s">
        <v>406</v>
      </c>
      <c r="B177" t="s">
        <v>343</v>
      </c>
      <c r="C177" s="18" t="str">
        <f t="shared" si="5"/>
        <v xml:space="preserve">MOUSS_OPS_META_V.LON_DD, </v>
      </c>
    </row>
    <row r="178" spans="1:3" x14ac:dyDescent="0.25">
      <c r="A178" s="18" t="s">
        <v>406</v>
      </c>
      <c r="B178" t="s">
        <v>344</v>
      </c>
      <c r="C178" s="18" t="str">
        <f t="shared" si="5"/>
        <v xml:space="preserve">MOUSS_OPS_META_V.CAM1_OPC, </v>
      </c>
    </row>
    <row r="179" spans="1:3" x14ac:dyDescent="0.25">
      <c r="A179" s="18" t="s">
        <v>406</v>
      </c>
      <c r="B179" t="s">
        <v>345</v>
      </c>
      <c r="C179" s="18" t="str">
        <f t="shared" si="5"/>
        <v xml:space="preserve">MOUSS_OPS_META_V.CAM2_OPC, </v>
      </c>
    </row>
    <row r="180" spans="1:3" x14ac:dyDescent="0.25">
      <c r="A180" s="18" t="s">
        <v>406</v>
      </c>
      <c r="B180" t="s">
        <v>346</v>
      </c>
      <c r="C180" s="18" t="str">
        <f t="shared" si="5"/>
        <v xml:space="preserve">MOUSS_OPS_META_V.GRID_ID, </v>
      </c>
    </row>
    <row r="181" spans="1:3" x14ac:dyDescent="0.25">
      <c r="A181" s="18" t="s">
        <v>406</v>
      </c>
      <c r="B181" t="s">
        <v>347</v>
      </c>
      <c r="C181" s="18" t="str">
        <f t="shared" si="5"/>
        <v xml:space="preserve">MOUSS_OPS_META_V.GRID_NUM, </v>
      </c>
    </row>
    <row r="182" spans="1:3" x14ac:dyDescent="0.25">
      <c r="A182" s="18" t="s">
        <v>406</v>
      </c>
      <c r="B182" t="s">
        <v>348</v>
      </c>
      <c r="C182" s="18" t="str">
        <f t="shared" si="5"/>
        <v xml:space="preserve">MOUSS_OPS_META_V.GRID_LAT_DD, </v>
      </c>
    </row>
    <row r="183" spans="1:3" x14ac:dyDescent="0.25">
      <c r="A183" s="18" t="s">
        <v>406</v>
      </c>
      <c r="B183" t="s">
        <v>349</v>
      </c>
      <c r="C183" s="18" t="str">
        <f t="shared" si="5"/>
        <v xml:space="preserve">MOUSS_OPS_META_V.GRID_LON_DD, </v>
      </c>
    </row>
    <row r="184" spans="1:3" x14ac:dyDescent="0.25">
      <c r="A184" s="18" t="s">
        <v>406</v>
      </c>
      <c r="B184" t="s">
        <v>350</v>
      </c>
      <c r="C184" s="18" t="str">
        <f t="shared" si="5"/>
        <v xml:space="preserve">MOUSS_OPS_META_V.N_LAT_DD, </v>
      </c>
    </row>
    <row r="185" spans="1:3" x14ac:dyDescent="0.25">
      <c r="A185" s="18" t="s">
        <v>406</v>
      </c>
      <c r="B185" t="s">
        <v>351</v>
      </c>
      <c r="C185" s="18" t="str">
        <f t="shared" si="5"/>
        <v xml:space="preserve">MOUSS_OPS_META_V.S_LAT_DD, </v>
      </c>
    </row>
    <row r="186" spans="1:3" x14ac:dyDescent="0.25">
      <c r="A186" s="18" t="s">
        <v>406</v>
      </c>
      <c r="B186" t="s">
        <v>352</v>
      </c>
      <c r="C186" s="18" t="str">
        <f t="shared" si="5"/>
        <v xml:space="preserve">MOUSS_OPS_META_V.E_LON_DD, </v>
      </c>
    </row>
    <row r="187" spans="1:3" x14ac:dyDescent="0.25">
      <c r="A187" s="18" t="s">
        <v>406</v>
      </c>
      <c r="B187" t="s">
        <v>353</v>
      </c>
      <c r="C187" s="18" t="str">
        <f t="shared" si="5"/>
        <v xml:space="preserve">MOUSS_OPS_META_V.W_LON_DD, </v>
      </c>
    </row>
    <row r="188" spans="1:3" x14ac:dyDescent="0.25">
      <c r="A188" s="18" t="s">
        <v>406</v>
      </c>
      <c r="B188" t="s">
        <v>354</v>
      </c>
      <c r="C188" s="18" t="str">
        <f t="shared" si="5"/>
        <v xml:space="preserve">MOUSS_OPS_META_V.DEPTH_MED_M, </v>
      </c>
    </row>
    <row r="189" spans="1:3" x14ac:dyDescent="0.25">
      <c r="A189" s="18" t="s">
        <v>406</v>
      </c>
      <c r="B189" t="s">
        <v>355</v>
      </c>
      <c r="C189" s="18" t="str">
        <f t="shared" si="5"/>
        <v xml:space="preserve">MOUSS_OPS_META_V.DEPTH_MEAN_M, </v>
      </c>
    </row>
    <row r="190" spans="1:3" x14ac:dyDescent="0.25">
      <c r="A190" s="18" t="s">
        <v>406</v>
      </c>
      <c r="B190" t="s">
        <v>356</v>
      </c>
      <c r="C190" s="18" t="str">
        <f t="shared" si="5"/>
        <v xml:space="preserve">MOUSS_OPS_META_V.DEPTH_MIN_M, </v>
      </c>
    </row>
    <row r="191" spans="1:3" x14ac:dyDescent="0.25">
      <c r="A191" s="18" t="s">
        <v>406</v>
      </c>
      <c r="B191" t="s">
        <v>357</v>
      </c>
      <c r="C191" s="18" t="str">
        <f t="shared" si="5"/>
        <v xml:space="preserve">MOUSS_OPS_META_V.DEPTH_MAX_M, </v>
      </c>
    </row>
    <row r="192" spans="1:3" x14ac:dyDescent="0.25">
      <c r="A192" s="18" t="s">
        <v>406</v>
      </c>
      <c r="B192" t="s">
        <v>358</v>
      </c>
      <c r="C192" s="18" t="str">
        <f t="shared" si="5"/>
        <v xml:space="preserve">MOUSS_OPS_META_V.GRID_RADIUS_M, </v>
      </c>
    </row>
    <row r="193" spans="1:3" x14ac:dyDescent="0.25">
      <c r="A193" s="18" t="s">
        <v>406</v>
      </c>
      <c r="B193" t="s">
        <v>305</v>
      </c>
      <c r="C193" s="18" t="str">
        <f t="shared" si="5"/>
        <v xml:space="preserve">MOUSS_OPS_META_V.OPT_PRODS_ID, </v>
      </c>
    </row>
    <row r="194" spans="1:3" x14ac:dyDescent="0.25">
      <c r="A194" s="18" t="s">
        <v>406</v>
      </c>
      <c r="B194" t="s">
        <v>307</v>
      </c>
      <c r="C194" s="18" t="str">
        <f t="shared" si="5"/>
        <v xml:space="preserve">MOUSS_OPS_META_V.CAM1_RAW_IMG_LIST, </v>
      </c>
    </row>
    <row r="195" spans="1:3" x14ac:dyDescent="0.25">
      <c r="A195" s="18" t="s">
        <v>406</v>
      </c>
      <c r="B195" t="s">
        <v>308</v>
      </c>
      <c r="C195" s="18" t="str">
        <f t="shared" si="5"/>
        <v xml:space="preserve">MOUSS_OPS_META_V.CAM2_RAW_IMG_LIST, </v>
      </c>
    </row>
    <row r="196" spans="1:3" x14ac:dyDescent="0.25">
      <c r="A196" s="18" t="s">
        <v>406</v>
      </c>
      <c r="B196" t="s">
        <v>309</v>
      </c>
      <c r="C196" s="18" t="str">
        <f t="shared" si="5"/>
        <v xml:space="preserve">MOUSS_OPS_META_V.CAM1_RAW_VID_NAME, </v>
      </c>
    </row>
    <row r="197" spans="1:3" x14ac:dyDescent="0.25">
      <c r="A197" s="18" t="s">
        <v>406</v>
      </c>
      <c r="B197" t="s">
        <v>310</v>
      </c>
      <c r="C197" s="18" t="str">
        <f t="shared" si="5"/>
        <v xml:space="preserve">MOUSS_OPS_META_V.CAM2_RAW_VID_NAME, </v>
      </c>
    </row>
    <row r="198" spans="1:3" x14ac:dyDescent="0.25">
      <c r="A198" s="18" t="s">
        <v>406</v>
      </c>
      <c r="B198" t="s">
        <v>311</v>
      </c>
      <c r="C198" s="18" t="str">
        <f t="shared" si="5"/>
        <v xml:space="preserve">MOUSS_OPS_META_V.CAM1_ARC_IMG_LIST, </v>
      </c>
    </row>
    <row r="199" spans="1:3" x14ac:dyDescent="0.25">
      <c r="A199" s="18" t="s">
        <v>406</v>
      </c>
      <c r="B199" t="s">
        <v>312</v>
      </c>
      <c r="C199" s="18" t="str">
        <f t="shared" si="5"/>
        <v xml:space="preserve">MOUSS_OPS_META_V.CAM2_ARC_IMG_LIST, </v>
      </c>
    </row>
    <row r="200" spans="1:3" x14ac:dyDescent="0.25">
      <c r="A200" s="18" t="s">
        <v>406</v>
      </c>
      <c r="B200" t="s">
        <v>313</v>
      </c>
      <c r="C200" s="18" t="str">
        <f t="shared" si="5"/>
        <v xml:space="preserve">MOUSS_OPS_META_V.CAM1_ARC_VID_NAME, </v>
      </c>
    </row>
    <row r="201" spans="1:3" x14ac:dyDescent="0.25">
      <c r="A201" s="18" t="s">
        <v>406</v>
      </c>
      <c r="B201" t="s">
        <v>314</v>
      </c>
      <c r="C201" s="18" t="str">
        <f t="shared" si="5"/>
        <v xml:space="preserve">MOUSS_OPS_META_V.CAM2_ARC_VID_NAME, </v>
      </c>
    </row>
    <row r="202" spans="1:3" x14ac:dyDescent="0.25">
      <c r="A202" s="18" t="s">
        <v>406</v>
      </c>
      <c r="B202" t="s">
        <v>315</v>
      </c>
      <c r="C202" s="18" t="str">
        <f t="shared" si="5"/>
        <v xml:space="preserve">MOUSS_OPS_META_V.PRELIM_ANALYSIS_ID, </v>
      </c>
    </row>
    <row r="203" spans="1:3" x14ac:dyDescent="0.25">
      <c r="A203" s="18" t="s">
        <v>406</v>
      </c>
      <c r="B203" t="s">
        <v>316</v>
      </c>
      <c r="C203" s="18" t="str">
        <f t="shared" si="5"/>
        <v xml:space="preserve">MOUSS_OPS_META_V.TD_FRAME_NUM, </v>
      </c>
    </row>
    <row r="204" spans="1:3" x14ac:dyDescent="0.25">
      <c r="A204" s="18" t="s">
        <v>406</v>
      </c>
      <c r="B204" t="s">
        <v>317</v>
      </c>
      <c r="C204" s="18" t="str">
        <f t="shared" si="5"/>
        <v xml:space="preserve">MOUSS_OPS_META_V.VALID_VIDEO_YN, </v>
      </c>
    </row>
    <row r="205" spans="1:3" x14ac:dyDescent="0.25">
      <c r="A205" s="18" t="s">
        <v>406</v>
      </c>
      <c r="B205" t="s">
        <v>318</v>
      </c>
      <c r="C205" s="18" t="str">
        <f t="shared" si="5"/>
        <v xml:space="preserve">MOUSS_OPS_META_V.FPS, </v>
      </c>
    </row>
    <row r="206" spans="1:3" x14ac:dyDescent="0.25">
      <c r="A206" s="18" t="s">
        <v>406</v>
      </c>
      <c r="B206" t="s">
        <v>319</v>
      </c>
      <c r="C206" s="18" t="str">
        <f t="shared" si="5"/>
        <v xml:space="preserve">MOUSS_OPS_META_V.ARC_VID_LENGTH_MINS, </v>
      </c>
    </row>
    <row r="207" spans="1:3" x14ac:dyDescent="0.25">
      <c r="A207" s="18" t="s">
        <v>406</v>
      </c>
      <c r="B207" t="s">
        <v>320</v>
      </c>
      <c r="C207" s="18" t="str">
        <f t="shared" si="5"/>
        <v xml:space="preserve">MOUSS_OPS_META_V.OFFICIAL_DEPTH_M, </v>
      </c>
    </row>
    <row r="208" spans="1:3" x14ac:dyDescent="0.25">
      <c r="A208" s="18" t="s">
        <v>406</v>
      </c>
      <c r="B208" t="s">
        <v>321</v>
      </c>
      <c r="C208" s="18" t="str">
        <f t="shared" si="5"/>
        <v xml:space="preserve">MOUSS_OPS_META_V.OFFICIAL_TEMP_C, </v>
      </c>
    </row>
    <row r="209" spans="1:3" x14ac:dyDescent="0.25">
      <c r="A209" s="18" t="s">
        <v>406</v>
      </c>
      <c r="B209" t="s">
        <v>324</v>
      </c>
      <c r="C209" s="18" t="str">
        <f t="shared" si="5"/>
        <v xml:space="preserve">MOUSS_OPS_META_V.DATA_LOC_ID, </v>
      </c>
    </row>
    <row r="210" spans="1:3" x14ac:dyDescent="0.25">
      <c r="A210" s="18" t="s">
        <v>406</v>
      </c>
      <c r="B210" t="s">
        <v>325</v>
      </c>
      <c r="C210" s="18" t="str">
        <f t="shared" si="5"/>
        <v xml:space="preserve">MOUSS_OPS_META_V.LOCAL_LOC_PATH, </v>
      </c>
    </row>
    <row r="211" spans="1:3" x14ac:dyDescent="0.25">
      <c r="A211" s="18" t="s">
        <v>406</v>
      </c>
      <c r="B211" t="s">
        <v>326</v>
      </c>
      <c r="C211" s="18" t="str">
        <f t="shared" si="5"/>
        <v xml:space="preserve">MOUSS_OPS_META_V.CLOUD_LOC_PATH, </v>
      </c>
    </row>
    <row r="212" spans="1:3" x14ac:dyDescent="0.25">
      <c r="A212" t="s">
        <v>202</v>
      </c>
      <c r="B212" t="s">
        <v>203</v>
      </c>
      <c r="C212" s="18" t="str">
        <f t="shared" si="5"/>
        <v xml:space="preserve">CCD_CRUISE_LEG_DATA_SETS_V.CRUISE_ID, </v>
      </c>
    </row>
    <row r="213" spans="1:3" x14ac:dyDescent="0.25">
      <c r="A213" s="18" t="s">
        <v>202</v>
      </c>
      <c r="B213" t="s">
        <v>204</v>
      </c>
      <c r="C213" s="18" t="str">
        <f t="shared" si="5"/>
        <v xml:space="preserve">CCD_CRUISE_LEG_DATA_SETS_V.CRUISE_NAME, </v>
      </c>
    </row>
    <row r="214" spans="1:3" x14ac:dyDescent="0.25">
      <c r="A214" s="18" t="s">
        <v>202</v>
      </c>
      <c r="B214" t="s">
        <v>205</v>
      </c>
      <c r="C214" s="18" t="str">
        <f t="shared" si="5"/>
        <v xml:space="preserve">CCD_CRUISE_LEG_DATA_SETS_V.CRUISE_NOTES, </v>
      </c>
    </row>
    <row r="215" spans="1:3" x14ac:dyDescent="0.25">
      <c r="A215" s="18" t="s">
        <v>202</v>
      </c>
      <c r="B215" t="s">
        <v>106</v>
      </c>
      <c r="C215" s="18" t="str">
        <f t="shared" si="5"/>
        <v xml:space="preserve">CCD_CRUISE_LEG_DATA_SETS_V.SCI_CENTER_ID, </v>
      </c>
    </row>
    <row r="216" spans="1:3" x14ac:dyDescent="0.25">
      <c r="A216" s="18" t="s">
        <v>202</v>
      </c>
      <c r="B216" t="s">
        <v>206</v>
      </c>
      <c r="C216" s="18" t="str">
        <f t="shared" si="5"/>
        <v xml:space="preserve">CCD_CRUISE_LEG_DATA_SETS_V.SCI_CENTER_NAME, </v>
      </c>
    </row>
    <row r="217" spans="1:3" x14ac:dyDescent="0.25">
      <c r="A217" s="18" t="s">
        <v>202</v>
      </c>
      <c r="B217" t="s">
        <v>207</v>
      </c>
      <c r="C217" s="18" t="str">
        <f t="shared" si="5"/>
        <v xml:space="preserve">CCD_CRUISE_LEG_DATA_SETS_V.SCI_CENTER_DESC, </v>
      </c>
    </row>
    <row r="218" spans="1:3" x14ac:dyDescent="0.25">
      <c r="A218" s="18" t="s">
        <v>202</v>
      </c>
      <c r="B218" t="s">
        <v>208</v>
      </c>
      <c r="C218" s="18" t="str">
        <f t="shared" si="5"/>
        <v xml:space="preserve">CCD_CRUISE_LEG_DATA_SETS_V.STD_SVY_NAME_ID, </v>
      </c>
    </row>
    <row r="219" spans="1:3" x14ac:dyDescent="0.25">
      <c r="A219" s="18" t="s">
        <v>202</v>
      </c>
      <c r="B219" t="s">
        <v>209</v>
      </c>
      <c r="C219" s="18" t="str">
        <f t="shared" si="5"/>
        <v xml:space="preserve">CCD_CRUISE_LEG_DATA_SETS_V.STD_SVY_NAME, </v>
      </c>
    </row>
    <row r="220" spans="1:3" x14ac:dyDescent="0.25">
      <c r="A220" s="18" t="s">
        <v>202</v>
      </c>
      <c r="B220" t="s">
        <v>210</v>
      </c>
      <c r="C220" s="18" t="str">
        <f t="shared" si="5"/>
        <v xml:space="preserve">CCD_CRUISE_LEG_DATA_SETS_V.STD_SVY_DESC, </v>
      </c>
    </row>
    <row r="221" spans="1:3" x14ac:dyDescent="0.25">
      <c r="A221" s="18" t="s">
        <v>202</v>
      </c>
      <c r="B221" t="s">
        <v>211</v>
      </c>
      <c r="C221" s="18" t="str">
        <f t="shared" si="5"/>
        <v xml:space="preserve">CCD_CRUISE_LEG_DATA_SETS_V.SVY_FREQ_ID, </v>
      </c>
    </row>
    <row r="222" spans="1:3" x14ac:dyDescent="0.25">
      <c r="A222" s="18" t="s">
        <v>202</v>
      </c>
      <c r="B222" t="s">
        <v>212</v>
      </c>
      <c r="C222" s="18" t="str">
        <f t="shared" si="5"/>
        <v xml:space="preserve">CCD_CRUISE_LEG_DATA_SETS_V.SVY_FREQ_NAME, </v>
      </c>
    </row>
    <row r="223" spans="1:3" x14ac:dyDescent="0.25">
      <c r="A223" s="18" t="s">
        <v>202</v>
      </c>
      <c r="B223" t="s">
        <v>213</v>
      </c>
      <c r="C223" s="18" t="str">
        <f t="shared" ref="C223:C286" si="6">CONCATENATE(A223, ".", B223, ", ")</f>
        <v xml:space="preserve">CCD_CRUISE_LEG_DATA_SETS_V.SVY_FREQ_DESC, </v>
      </c>
    </row>
    <row r="224" spans="1:3" x14ac:dyDescent="0.25">
      <c r="A224" s="18" t="s">
        <v>202</v>
      </c>
      <c r="B224" t="s">
        <v>214</v>
      </c>
      <c r="C224" s="18" t="str">
        <f t="shared" si="6"/>
        <v xml:space="preserve">CCD_CRUISE_LEG_DATA_SETS_V.STD_SVY_NAME_OTH, </v>
      </c>
    </row>
    <row r="225" spans="1:3" x14ac:dyDescent="0.25">
      <c r="A225" s="18" t="s">
        <v>202</v>
      </c>
      <c r="B225" t="s">
        <v>215</v>
      </c>
      <c r="C225" s="18" t="str">
        <f t="shared" si="6"/>
        <v xml:space="preserve">CCD_CRUISE_LEG_DATA_SETS_V.STD_SVY_NAME_VAL, </v>
      </c>
    </row>
    <row r="226" spans="1:3" x14ac:dyDescent="0.25">
      <c r="A226" s="18" t="s">
        <v>202</v>
      </c>
      <c r="B226" t="s">
        <v>216</v>
      </c>
      <c r="C226" s="18" t="str">
        <f t="shared" si="6"/>
        <v xml:space="preserve">CCD_CRUISE_LEG_DATA_SETS_V.SVY_TYPE_ID, </v>
      </c>
    </row>
    <row r="227" spans="1:3" x14ac:dyDescent="0.25">
      <c r="A227" s="18" t="s">
        <v>202</v>
      </c>
      <c r="B227" t="s">
        <v>217</v>
      </c>
      <c r="C227" s="18" t="str">
        <f t="shared" si="6"/>
        <v xml:space="preserve">CCD_CRUISE_LEG_DATA_SETS_V.SVY_TYPE_NAME, </v>
      </c>
    </row>
    <row r="228" spans="1:3" x14ac:dyDescent="0.25">
      <c r="A228" s="18" t="s">
        <v>202</v>
      </c>
      <c r="B228" t="s">
        <v>218</v>
      </c>
      <c r="C228" s="18" t="str">
        <f t="shared" si="6"/>
        <v xml:space="preserve">CCD_CRUISE_LEG_DATA_SETS_V.SVY_TYPE_DESC, </v>
      </c>
    </row>
    <row r="229" spans="1:3" x14ac:dyDescent="0.25">
      <c r="A229" s="18" t="s">
        <v>202</v>
      </c>
      <c r="B229" t="s">
        <v>219</v>
      </c>
      <c r="C229" s="18" t="str">
        <f t="shared" si="6"/>
        <v xml:space="preserve">CCD_CRUISE_LEG_DATA_SETS_V.CRUISE_URL, </v>
      </c>
    </row>
    <row r="230" spans="1:3" x14ac:dyDescent="0.25">
      <c r="A230" s="18" t="s">
        <v>202</v>
      </c>
      <c r="B230" t="s">
        <v>220</v>
      </c>
      <c r="C230" s="18" t="str">
        <f t="shared" si="6"/>
        <v xml:space="preserve">CCD_CRUISE_LEG_DATA_SETS_V.CRUISE_CONT_EMAIL, </v>
      </c>
    </row>
    <row r="231" spans="1:3" x14ac:dyDescent="0.25">
      <c r="A231" s="18" t="s">
        <v>202</v>
      </c>
      <c r="B231" t="s">
        <v>221</v>
      </c>
      <c r="C231" s="18" t="str">
        <f t="shared" si="6"/>
        <v xml:space="preserve">CCD_CRUISE_LEG_DATA_SETS_V.NUM_LEGS, </v>
      </c>
    </row>
    <row r="232" spans="1:3" x14ac:dyDescent="0.25">
      <c r="A232" s="18" t="s">
        <v>202</v>
      </c>
      <c r="B232" t="s">
        <v>222</v>
      </c>
      <c r="C232" s="18" t="str">
        <f t="shared" si="6"/>
        <v xml:space="preserve">CCD_CRUISE_LEG_DATA_SETS_V.CRUISE_START_DATE, </v>
      </c>
    </row>
    <row r="233" spans="1:3" x14ac:dyDescent="0.25">
      <c r="A233" s="18" t="s">
        <v>202</v>
      </c>
      <c r="B233" t="s">
        <v>223</v>
      </c>
      <c r="C233" s="18" t="str">
        <f t="shared" si="6"/>
        <v xml:space="preserve">CCD_CRUISE_LEG_DATA_SETS_V.FORMAT_CRUISE_START_DATE, </v>
      </c>
    </row>
    <row r="234" spans="1:3" x14ac:dyDescent="0.25">
      <c r="A234" s="18" t="s">
        <v>202</v>
      </c>
      <c r="B234" t="s">
        <v>224</v>
      </c>
      <c r="C234" s="18" t="str">
        <f t="shared" si="6"/>
        <v xml:space="preserve">CCD_CRUISE_LEG_DATA_SETS_V.CRUISE_END_DATE, </v>
      </c>
    </row>
    <row r="235" spans="1:3" x14ac:dyDescent="0.25">
      <c r="A235" s="18" t="s">
        <v>202</v>
      </c>
      <c r="B235" t="s">
        <v>225</v>
      </c>
      <c r="C235" s="18" t="str">
        <f t="shared" si="6"/>
        <v xml:space="preserve">CCD_CRUISE_LEG_DATA_SETS_V.FORMAT_CRUISE_END_DATE, </v>
      </c>
    </row>
    <row r="236" spans="1:3" x14ac:dyDescent="0.25">
      <c r="A236" s="18" t="s">
        <v>202</v>
      </c>
      <c r="B236" t="s">
        <v>226</v>
      </c>
      <c r="C236" s="18" t="str">
        <f t="shared" si="6"/>
        <v xml:space="preserve">CCD_CRUISE_LEG_DATA_SETS_V.CRUISE_DAS, </v>
      </c>
    </row>
    <row r="237" spans="1:3" x14ac:dyDescent="0.25">
      <c r="A237" s="18" t="s">
        <v>202</v>
      </c>
      <c r="B237" t="s">
        <v>227</v>
      </c>
      <c r="C237" s="18" t="str">
        <f t="shared" si="6"/>
        <v xml:space="preserve">CCD_CRUISE_LEG_DATA_SETS_V.CRUISE_YEAR, </v>
      </c>
    </row>
    <row r="238" spans="1:3" x14ac:dyDescent="0.25">
      <c r="A238" s="18" t="s">
        <v>202</v>
      </c>
      <c r="B238" t="s">
        <v>228</v>
      </c>
      <c r="C238" s="18" t="str">
        <f t="shared" si="6"/>
        <v xml:space="preserve">CCD_CRUISE_LEG_DATA_SETS_V.CRUISE_FISC_YEAR, </v>
      </c>
    </row>
    <row r="239" spans="1:3" x14ac:dyDescent="0.25">
      <c r="A239" s="18" t="s">
        <v>202</v>
      </c>
      <c r="B239" t="s">
        <v>229</v>
      </c>
      <c r="C239" s="18" t="str">
        <f t="shared" si="6"/>
        <v xml:space="preserve">CCD_CRUISE_LEG_DATA_SETS_V.LEG_NAME_CD_LIST, </v>
      </c>
    </row>
    <row r="240" spans="1:3" x14ac:dyDescent="0.25">
      <c r="A240" s="18" t="s">
        <v>202</v>
      </c>
      <c r="B240" t="s">
        <v>230</v>
      </c>
      <c r="C240" s="18" t="str">
        <f t="shared" si="6"/>
        <v xml:space="preserve">CCD_CRUISE_LEG_DATA_SETS_V.LEG_NAME_SCD_LIST, </v>
      </c>
    </row>
    <row r="241" spans="1:3" x14ac:dyDescent="0.25">
      <c r="A241" s="18" t="s">
        <v>202</v>
      </c>
      <c r="B241" t="s">
        <v>231</v>
      </c>
      <c r="C241" s="18" t="str">
        <f t="shared" si="6"/>
        <v xml:space="preserve">CCD_CRUISE_LEG_DATA_SETS_V.LEG_NAME_RC_LIST, </v>
      </c>
    </row>
    <row r="242" spans="1:3" x14ac:dyDescent="0.25">
      <c r="A242" s="18" t="s">
        <v>202</v>
      </c>
      <c r="B242" t="s">
        <v>232</v>
      </c>
      <c r="C242" s="18" t="str">
        <f t="shared" si="6"/>
        <v xml:space="preserve">CCD_CRUISE_LEG_DATA_SETS_V.LEG_NAME_BR_LIST, </v>
      </c>
    </row>
    <row r="243" spans="1:3" x14ac:dyDescent="0.25">
      <c r="A243" s="18" t="s">
        <v>202</v>
      </c>
      <c r="B243" t="s">
        <v>233</v>
      </c>
      <c r="C243" s="18" t="str">
        <f t="shared" si="6"/>
        <v xml:space="preserve">CCD_CRUISE_LEG_DATA_SETS_V.LEG_NAME_DATES_CD_LIST, </v>
      </c>
    </row>
    <row r="244" spans="1:3" x14ac:dyDescent="0.25">
      <c r="A244" s="18" t="s">
        <v>202</v>
      </c>
      <c r="B244" t="s">
        <v>234</v>
      </c>
      <c r="C244" s="18" t="str">
        <f t="shared" si="6"/>
        <v xml:space="preserve">CCD_CRUISE_LEG_DATA_SETS_V.LEG_NAME_DATES_SCD_LIST, </v>
      </c>
    </row>
    <row r="245" spans="1:3" x14ac:dyDescent="0.25">
      <c r="A245" s="18" t="s">
        <v>202</v>
      </c>
      <c r="B245" t="s">
        <v>235</v>
      </c>
      <c r="C245" s="18" t="str">
        <f t="shared" si="6"/>
        <v xml:space="preserve">CCD_CRUISE_LEG_DATA_SETS_V.LEG_NAME_DATES_RC_LIST, </v>
      </c>
    </row>
    <row r="246" spans="1:3" x14ac:dyDescent="0.25">
      <c r="A246" s="18" t="s">
        <v>202</v>
      </c>
      <c r="B246" t="s">
        <v>236</v>
      </c>
      <c r="C246" s="18" t="str">
        <f t="shared" si="6"/>
        <v xml:space="preserve">CCD_CRUISE_LEG_DATA_SETS_V.LEG_NAME_DATES_BR_LIST, </v>
      </c>
    </row>
    <row r="247" spans="1:3" x14ac:dyDescent="0.25">
      <c r="A247" s="18" t="s">
        <v>202</v>
      </c>
      <c r="B247" t="s">
        <v>125</v>
      </c>
      <c r="C247" s="18" t="str">
        <f t="shared" si="6"/>
        <v xml:space="preserve">CCD_CRUISE_LEG_DATA_SETS_V.CRUISE_LEG_ID, </v>
      </c>
    </row>
    <row r="248" spans="1:3" x14ac:dyDescent="0.25">
      <c r="A248" s="18" t="s">
        <v>202</v>
      </c>
      <c r="B248" t="s">
        <v>237</v>
      </c>
      <c r="C248" s="18" t="str">
        <f t="shared" si="6"/>
        <v xml:space="preserve">CCD_CRUISE_LEG_DATA_SETS_V.LEG_NAME, </v>
      </c>
    </row>
    <row r="249" spans="1:3" x14ac:dyDescent="0.25">
      <c r="A249" s="18" t="s">
        <v>202</v>
      </c>
      <c r="B249" t="s">
        <v>238</v>
      </c>
      <c r="C249" s="18" t="str">
        <f t="shared" si="6"/>
        <v xml:space="preserve">CCD_CRUISE_LEG_DATA_SETS_V.LEG_START_DATE, </v>
      </c>
    </row>
    <row r="250" spans="1:3" x14ac:dyDescent="0.25">
      <c r="A250" s="18" t="s">
        <v>202</v>
      </c>
      <c r="B250" t="s">
        <v>239</v>
      </c>
      <c r="C250" s="18" t="str">
        <f t="shared" si="6"/>
        <v xml:space="preserve">CCD_CRUISE_LEG_DATA_SETS_V.FORMAT_LEG_START_DATE, </v>
      </c>
    </row>
    <row r="251" spans="1:3" x14ac:dyDescent="0.25">
      <c r="A251" s="18" t="s">
        <v>202</v>
      </c>
      <c r="B251" t="s">
        <v>240</v>
      </c>
      <c r="C251" s="18" t="str">
        <f t="shared" si="6"/>
        <v xml:space="preserve">CCD_CRUISE_LEG_DATA_SETS_V.LEG_END_DATE, </v>
      </c>
    </row>
    <row r="252" spans="1:3" x14ac:dyDescent="0.25">
      <c r="A252" s="18" t="s">
        <v>202</v>
      </c>
      <c r="B252" t="s">
        <v>241</v>
      </c>
      <c r="C252" s="18" t="str">
        <f t="shared" si="6"/>
        <v xml:space="preserve">CCD_CRUISE_LEG_DATA_SETS_V.FORMAT_LEG_END_DATE, </v>
      </c>
    </row>
    <row r="253" spans="1:3" x14ac:dyDescent="0.25">
      <c r="A253" s="18" t="s">
        <v>202</v>
      </c>
      <c r="B253" t="s">
        <v>242</v>
      </c>
      <c r="C253" s="18" t="str">
        <f t="shared" si="6"/>
        <v xml:space="preserve">CCD_CRUISE_LEG_DATA_SETS_V.LEG_YEAR, </v>
      </c>
    </row>
    <row r="254" spans="1:3" x14ac:dyDescent="0.25">
      <c r="A254" s="18" t="s">
        <v>202</v>
      </c>
      <c r="B254" t="s">
        <v>243</v>
      </c>
      <c r="C254" s="18" t="str">
        <f t="shared" si="6"/>
        <v xml:space="preserve">CCD_CRUISE_LEG_DATA_SETS_V.LEG_DAS, </v>
      </c>
    </row>
    <row r="255" spans="1:3" x14ac:dyDescent="0.25">
      <c r="A255" s="18" t="s">
        <v>202</v>
      </c>
      <c r="B255" t="s">
        <v>244</v>
      </c>
      <c r="C255" s="18" t="str">
        <f t="shared" si="6"/>
        <v xml:space="preserve">CCD_CRUISE_LEG_DATA_SETS_V.LEG_FISC_YEAR, </v>
      </c>
    </row>
    <row r="256" spans="1:3" x14ac:dyDescent="0.25">
      <c r="A256" s="18" t="s">
        <v>202</v>
      </c>
      <c r="B256" t="s">
        <v>245</v>
      </c>
      <c r="C256" s="18" t="str">
        <f t="shared" si="6"/>
        <v xml:space="preserve">CCD_CRUISE_LEG_DATA_SETS_V.LEG_DESC, </v>
      </c>
    </row>
    <row r="257" spans="1:3" x14ac:dyDescent="0.25">
      <c r="A257" s="18" t="s">
        <v>202</v>
      </c>
      <c r="B257" t="s">
        <v>246</v>
      </c>
      <c r="C257" s="18" t="str">
        <f t="shared" si="6"/>
        <v xml:space="preserve">CCD_CRUISE_LEG_DATA_SETS_V.TZ_NAME, </v>
      </c>
    </row>
    <row r="258" spans="1:3" x14ac:dyDescent="0.25">
      <c r="A258" s="18" t="s">
        <v>202</v>
      </c>
      <c r="B258" t="s">
        <v>247</v>
      </c>
      <c r="C258" s="18" t="str">
        <f t="shared" si="6"/>
        <v xml:space="preserve">CCD_CRUISE_LEG_DATA_SETS_V.VESSEL_ID, </v>
      </c>
    </row>
    <row r="259" spans="1:3" x14ac:dyDescent="0.25">
      <c r="A259" s="18" t="s">
        <v>202</v>
      </c>
      <c r="B259" t="s">
        <v>248</v>
      </c>
      <c r="C259" s="18" t="str">
        <f t="shared" si="6"/>
        <v xml:space="preserve">CCD_CRUISE_LEG_DATA_SETS_V.VESSEL_NAME, </v>
      </c>
    </row>
    <row r="260" spans="1:3" x14ac:dyDescent="0.25">
      <c r="A260" s="18" t="s">
        <v>202</v>
      </c>
      <c r="B260" t="s">
        <v>249</v>
      </c>
      <c r="C260" s="18" t="str">
        <f t="shared" si="6"/>
        <v xml:space="preserve">CCD_CRUISE_LEG_DATA_SETS_V.VESSEL_DESC, </v>
      </c>
    </row>
    <row r="261" spans="1:3" x14ac:dyDescent="0.25">
      <c r="A261" s="18" t="s">
        <v>202</v>
      </c>
      <c r="B261" t="s">
        <v>92</v>
      </c>
      <c r="C261" s="18" t="str">
        <f t="shared" si="6"/>
        <v xml:space="preserve">CCD_CRUISE_LEG_DATA_SETS_V.PLAT_TYPE_ID, </v>
      </c>
    </row>
    <row r="262" spans="1:3" x14ac:dyDescent="0.25">
      <c r="A262" s="18" t="s">
        <v>202</v>
      </c>
      <c r="B262" t="s">
        <v>250</v>
      </c>
      <c r="C262" s="18" t="str">
        <f t="shared" si="6"/>
        <v xml:space="preserve">CCD_CRUISE_LEG_DATA_SETS_V.PLAT_TYPE_NAME, </v>
      </c>
    </row>
    <row r="263" spans="1:3" x14ac:dyDescent="0.25">
      <c r="A263" s="18" t="s">
        <v>202</v>
      </c>
      <c r="B263" t="s">
        <v>251</v>
      </c>
      <c r="C263" s="18" t="str">
        <f t="shared" si="6"/>
        <v xml:space="preserve">CCD_CRUISE_LEG_DATA_SETS_V.PLAT_TYPE_DESC, </v>
      </c>
    </row>
    <row r="264" spans="1:3" x14ac:dyDescent="0.25">
      <c r="A264" s="18" t="s">
        <v>202</v>
      </c>
      <c r="B264" t="s">
        <v>124</v>
      </c>
      <c r="C264" s="18" t="str">
        <f t="shared" si="6"/>
        <v xml:space="preserve">CCD_CRUISE_LEG_DATA_SETS_V.LEG_DATA_SET_ID, </v>
      </c>
    </row>
    <row r="265" spans="1:3" x14ac:dyDescent="0.25">
      <c r="A265" s="18" t="s">
        <v>202</v>
      </c>
      <c r="B265" t="s">
        <v>126</v>
      </c>
      <c r="C265" s="18" t="str">
        <f t="shared" si="6"/>
        <v xml:space="preserve">CCD_CRUISE_LEG_DATA_SETS_V.DATA_SET_ID, </v>
      </c>
    </row>
    <row r="266" spans="1:3" x14ac:dyDescent="0.25">
      <c r="A266" s="18" t="s">
        <v>202</v>
      </c>
      <c r="B266" t="s">
        <v>127</v>
      </c>
      <c r="C266" s="18" t="str">
        <f t="shared" si="6"/>
        <v xml:space="preserve">CCD_CRUISE_LEG_DATA_SETS_V.LEG_DATA_SET_NOTES, </v>
      </c>
    </row>
    <row r="267" spans="1:3" x14ac:dyDescent="0.25">
      <c r="A267" s="18" t="s">
        <v>202</v>
      </c>
      <c r="B267" t="s">
        <v>135</v>
      </c>
      <c r="C267" s="18" t="str">
        <f t="shared" si="6"/>
        <v xml:space="preserve">CCD_CRUISE_LEG_DATA_SETS_V.DATA_SET_NAME, </v>
      </c>
    </row>
    <row r="268" spans="1:3" x14ac:dyDescent="0.25">
      <c r="A268" s="18" t="s">
        <v>202</v>
      </c>
      <c r="B268" t="s">
        <v>136</v>
      </c>
      <c r="C268" s="18" t="str">
        <f t="shared" si="6"/>
        <v xml:space="preserve">CCD_CRUISE_LEG_DATA_SETS_V.DATA_SET_DESC, </v>
      </c>
    </row>
    <row r="269" spans="1:3" x14ac:dyDescent="0.25">
      <c r="A269" s="18" t="s">
        <v>202</v>
      </c>
      <c r="B269" t="s">
        <v>137</v>
      </c>
      <c r="C269" s="18" t="str">
        <f t="shared" si="6"/>
        <v xml:space="preserve">CCD_CRUISE_LEG_DATA_SETS_V.DATA_SET_INPORT_CAT_ID, </v>
      </c>
    </row>
    <row r="270" spans="1:3" x14ac:dyDescent="0.25">
      <c r="A270" s="18" t="s">
        <v>202</v>
      </c>
      <c r="B270" t="s">
        <v>138</v>
      </c>
      <c r="C270" s="18" t="str">
        <f t="shared" si="6"/>
        <v xml:space="preserve">CCD_CRUISE_LEG_DATA_SETS_V.DATA_SET_INPORT_URL, </v>
      </c>
    </row>
    <row r="271" spans="1:3" x14ac:dyDescent="0.25">
      <c r="A271" s="18" t="s">
        <v>202</v>
      </c>
      <c r="B271" t="s">
        <v>139</v>
      </c>
      <c r="C271" s="18" t="str">
        <f t="shared" si="6"/>
        <v xml:space="preserve">CCD_CRUISE_LEG_DATA_SETS_V.DATA_SET_TYPE_ID, </v>
      </c>
    </row>
    <row r="272" spans="1:3" x14ac:dyDescent="0.25">
      <c r="A272" s="18" t="s">
        <v>202</v>
      </c>
      <c r="B272" t="s">
        <v>140</v>
      </c>
      <c r="C272" s="18" t="str">
        <f t="shared" si="6"/>
        <v xml:space="preserve">CCD_CRUISE_LEG_DATA_SETS_V.DATA_SET_TYPE_NAME, </v>
      </c>
    </row>
    <row r="273" spans="1:3" x14ac:dyDescent="0.25">
      <c r="A273" s="18" t="s">
        <v>202</v>
      </c>
      <c r="B273" t="s">
        <v>141</v>
      </c>
      <c r="C273" s="18" t="str">
        <f t="shared" si="6"/>
        <v xml:space="preserve">CCD_CRUISE_LEG_DATA_SETS_V.DATA_SET_TYPE_DESC, </v>
      </c>
    </row>
    <row r="274" spans="1:3" x14ac:dyDescent="0.25">
      <c r="A274" s="18" t="s">
        <v>202</v>
      </c>
      <c r="B274" t="s">
        <v>142</v>
      </c>
      <c r="C274" s="18" t="str">
        <f t="shared" si="6"/>
        <v xml:space="preserve">CCD_CRUISE_LEG_DATA_SETS_V.DATA_SET_TYPE_DOC_URL, </v>
      </c>
    </row>
    <row r="275" spans="1:3" x14ac:dyDescent="0.25">
      <c r="A275" s="18" t="s">
        <v>202</v>
      </c>
      <c r="B275" t="s">
        <v>143</v>
      </c>
      <c r="C275" s="18" t="str">
        <f t="shared" si="6"/>
        <v xml:space="preserve">CCD_CRUISE_LEG_DATA_SETS_V.DATA_SET_STATUS_ID, </v>
      </c>
    </row>
    <row r="276" spans="1:3" x14ac:dyDescent="0.25">
      <c r="A276" s="18" t="s">
        <v>202</v>
      </c>
      <c r="B276" t="s">
        <v>144</v>
      </c>
      <c r="C276" s="18" t="str">
        <f t="shared" si="6"/>
        <v xml:space="preserve">CCD_CRUISE_LEG_DATA_SETS_V.STATUS_CODE, </v>
      </c>
    </row>
    <row r="277" spans="1:3" x14ac:dyDescent="0.25">
      <c r="A277" s="18" t="s">
        <v>202</v>
      </c>
      <c r="B277" t="s">
        <v>145</v>
      </c>
      <c r="C277" s="18" t="str">
        <f t="shared" si="6"/>
        <v xml:space="preserve">CCD_CRUISE_LEG_DATA_SETS_V.STATUS_NAME, </v>
      </c>
    </row>
    <row r="278" spans="1:3" x14ac:dyDescent="0.25">
      <c r="A278" s="18" t="s">
        <v>202</v>
      </c>
      <c r="B278" t="s">
        <v>146</v>
      </c>
      <c r="C278" s="18" t="str">
        <f t="shared" si="6"/>
        <v xml:space="preserve">CCD_CRUISE_LEG_DATA_SETS_V.STATUS_DESC, </v>
      </c>
    </row>
    <row r="279" spans="1:3" x14ac:dyDescent="0.25">
      <c r="A279" s="18" t="s">
        <v>202</v>
      </c>
      <c r="B279" t="s">
        <v>147</v>
      </c>
      <c r="C279" s="18" t="str">
        <f t="shared" si="6"/>
        <v xml:space="preserve">CCD_CRUISE_LEG_DATA_SETS_V.STATUS_COLOR, </v>
      </c>
    </row>
    <row r="280" spans="1:3" x14ac:dyDescent="0.25">
      <c r="C280" s="18" t="str">
        <f t="shared" si="6"/>
        <v xml:space="preserve">., </v>
      </c>
    </row>
    <row r="281" spans="1:3" x14ac:dyDescent="0.25">
      <c r="C281" s="18" t="str">
        <f t="shared" si="6"/>
        <v xml:space="preserve">., </v>
      </c>
    </row>
    <row r="282" spans="1:3" x14ac:dyDescent="0.25">
      <c r="C282" s="18" t="str">
        <f t="shared" si="6"/>
        <v xml:space="preserve">., </v>
      </c>
    </row>
    <row r="283" spans="1:3" x14ac:dyDescent="0.25">
      <c r="C283" s="18" t="str">
        <f t="shared" si="6"/>
        <v xml:space="preserve">., </v>
      </c>
    </row>
    <row r="284" spans="1:3" x14ac:dyDescent="0.25">
      <c r="A284" t="s">
        <v>407</v>
      </c>
      <c r="B284" t="s">
        <v>203</v>
      </c>
      <c r="C284" s="18" t="str">
        <f t="shared" si="6"/>
        <v xml:space="preserve">CCD_CRUISE_V.CRUISE_ID, </v>
      </c>
    </row>
    <row r="285" spans="1:3" x14ac:dyDescent="0.25">
      <c r="A285" s="18" t="s">
        <v>407</v>
      </c>
      <c r="B285" t="s">
        <v>204</v>
      </c>
      <c r="C285" s="18" t="str">
        <f t="shared" si="6"/>
        <v xml:space="preserve">CCD_CRUISE_V.CRUISE_NAME, </v>
      </c>
    </row>
    <row r="286" spans="1:3" x14ac:dyDescent="0.25">
      <c r="A286" s="18" t="s">
        <v>407</v>
      </c>
      <c r="B286" t="s">
        <v>205</v>
      </c>
      <c r="C286" s="18" t="str">
        <f t="shared" si="6"/>
        <v xml:space="preserve">CCD_CRUISE_V.CRUISE_NOTES, </v>
      </c>
    </row>
    <row r="287" spans="1:3" x14ac:dyDescent="0.25">
      <c r="A287" s="18" t="s">
        <v>407</v>
      </c>
      <c r="B287" t="s">
        <v>408</v>
      </c>
      <c r="C287" s="18" t="str">
        <f t="shared" ref="C287:C350" si="7">CONCATENATE(A287, ".", B287, ", ")</f>
        <v xml:space="preserve">CCD_CRUISE_V.CRUISE_DESC, </v>
      </c>
    </row>
    <row r="288" spans="1:3" x14ac:dyDescent="0.25">
      <c r="A288" s="18" t="s">
        <v>407</v>
      </c>
      <c r="B288" t="s">
        <v>409</v>
      </c>
      <c r="C288" s="18" t="str">
        <f t="shared" si="7"/>
        <v xml:space="preserve">CCD_CRUISE_V.OBJ_BASED_METRICS, </v>
      </c>
    </row>
    <row r="289" spans="1:3" x14ac:dyDescent="0.25">
      <c r="A289" s="18" t="s">
        <v>407</v>
      </c>
      <c r="B289" t="s">
        <v>117</v>
      </c>
      <c r="C289" s="18" t="str">
        <f t="shared" si="7"/>
        <v xml:space="preserve">CCD_CRUISE_V.SCI_CENTER_DIV_ID, </v>
      </c>
    </row>
    <row r="290" spans="1:3" x14ac:dyDescent="0.25">
      <c r="A290" s="18" t="s">
        <v>407</v>
      </c>
      <c r="B290" t="s">
        <v>410</v>
      </c>
      <c r="C290" s="18" t="str">
        <f t="shared" si="7"/>
        <v xml:space="preserve">CCD_CRUISE_V.SCI_CENTER_DIV_CODE, </v>
      </c>
    </row>
    <row r="291" spans="1:3" x14ac:dyDescent="0.25">
      <c r="A291" s="18" t="s">
        <v>407</v>
      </c>
      <c r="B291" t="s">
        <v>411</v>
      </c>
      <c r="C291" s="18" t="str">
        <f t="shared" si="7"/>
        <v xml:space="preserve">CCD_CRUISE_V.SCI_CENTER_DIV_NAME, </v>
      </c>
    </row>
    <row r="292" spans="1:3" x14ac:dyDescent="0.25">
      <c r="A292" s="18" t="s">
        <v>407</v>
      </c>
      <c r="B292" t="s">
        <v>412</v>
      </c>
      <c r="C292" s="18" t="str">
        <f t="shared" si="7"/>
        <v xml:space="preserve">CCD_CRUISE_V.SCI_CENTER_DIV_DESC, </v>
      </c>
    </row>
    <row r="293" spans="1:3" x14ac:dyDescent="0.25">
      <c r="A293" s="18" t="s">
        <v>407</v>
      </c>
      <c r="B293" t="s">
        <v>106</v>
      </c>
      <c r="C293" s="18" t="str">
        <f t="shared" si="7"/>
        <v xml:space="preserve">CCD_CRUISE_V.SCI_CENTER_ID, </v>
      </c>
    </row>
    <row r="294" spans="1:3" x14ac:dyDescent="0.25">
      <c r="A294" s="18" t="s">
        <v>407</v>
      </c>
      <c r="B294" t="s">
        <v>206</v>
      </c>
      <c r="C294" s="18" t="str">
        <f t="shared" si="7"/>
        <v xml:space="preserve">CCD_CRUISE_V.SCI_CENTER_NAME, </v>
      </c>
    </row>
    <row r="295" spans="1:3" x14ac:dyDescent="0.25">
      <c r="A295" s="18" t="s">
        <v>407</v>
      </c>
      <c r="B295" t="s">
        <v>207</v>
      </c>
      <c r="C295" s="18" t="str">
        <f t="shared" si="7"/>
        <v xml:space="preserve">CCD_CRUISE_V.SCI_CENTER_DESC, </v>
      </c>
    </row>
    <row r="296" spans="1:3" x14ac:dyDescent="0.25">
      <c r="A296" s="18" t="s">
        <v>407</v>
      </c>
      <c r="B296" t="s">
        <v>208</v>
      </c>
      <c r="C296" s="18" t="str">
        <f t="shared" si="7"/>
        <v xml:space="preserve">CCD_CRUISE_V.STD_SVY_NAME_ID, </v>
      </c>
    </row>
    <row r="297" spans="1:3" x14ac:dyDescent="0.25">
      <c r="A297" s="18" t="s">
        <v>407</v>
      </c>
      <c r="B297" t="s">
        <v>209</v>
      </c>
      <c r="C297" s="18" t="str">
        <f t="shared" si="7"/>
        <v xml:space="preserve">CCD_CRUISE_V.STD_SVY_NAME, </v>
      </c>
    </row>
    <row r="298" spans="1:3" x14ac:dyDescent="0.25">
      <c r="A298" s="18" t="s">
        <v>407</v>
      </c>
      <c r="B298" t="s">
        <v>210</v>
      </c>
      <c r="C298" s="18" t="str">
        <f t="shared" si="7"/>
        <v xml:space="preserve">CCD_CRUISE_V.STD_SVY_DESC, </v>
      </c>
    </row>
    <row r="299" spans="1:3" x14ac:dyDescent="0.25">
      <c r="A299" s="18" t="s">
        <v>407</v>
      </c>
      <c r="B299" t="s">
        <v>211</v>
      </c>
      <c r="C299" s="18" t="str">
        <f t="shared" si="7"/>
        <v xml:space="preserve">CCD_CRUISE_V.SVY_FREQ_ID, </v>
      </c>
    </row>
    <row r="300" spans="1:3" x14ac:dyDescent="0.25">
      <c r="A300" s="18" t="s">
        <v>407</v>
      </c>
      <c r="B300" t="s">
        <v>212</v>
      </c>
      <c r="C300" s="18" t="str">
        <f t="shared" si="7"/>
        <v xml:space="preserve">CCD_CRUISE_V.SVY_FREQ_NAME, </v>
      </c>
    </row>
    <row r="301" spans="1:3" x14ac:dyDescent="0.25">
      <c r="A301" s="18" t="s">
        <v>407</v>
      </c>
      <c r="B301" t="s">
        <v>213</v>
      </c>
      <c r="C301" s="18" t="str">
        <f t="shared" si="7"/>
        <v xml:space="preserve">CCD_CRUISE_V.SVY_FREQ_DESC, </v>
      </c>
    </row>
    <row r="302" spans="1:3" x14ac:dyDescent="0.25">
      <c r="A302" s="18" t="s">
        <v>407</v>
      </c>
      <c r="B302" t="s">
        <v>214</v>
      </c>
      <c r="C302" s="18" t="str">
        <f t="shared" si="7"/>
        <v xml:space="preserve">CCD_CRUISE_V.STD_SVY_NAME_OTH, </v>
      </c>
    </row>
    <row r="303" spans="1:3" x14ac:dyDescent="0.25">
      <c r="A303" s="18" t="s">
        <v>407</v>
      </c>
      <c r="B303" t="s">
        <v>215</v>
      </c>
      <c r="C303" s="18" t="str">
        <f t="shared" si="7"/>
        <v xml:space="preserve">CCD_CRUISE_V.STD_SVY_NAME_VAL, </v>
      </c>
    </row>
    <row r="304" spans="1:3" x14ac:dyDescent="0.25">
      <c r="A304" s="18" t="s">
        <v>407</v>
      </c>
      <c r="B304" t="s">
        <v>216</v>
      </c>
      <c r="C304" s="18" t="str">
        <f t="shared" si="7"/>
        <v xml:space="preserve">CCD_CRUISE_V.SVY_TYPE_ID, </v>
      </c>
    </row>
    <row r="305" spans="1:3" x14ac:dyDescent="0.25">
      <c r="A305" s="18" t="s">
        <v>407</v>
      </c>
      <c r="B305" t="s">
        <v>217</v>
      </c>
      <c r="C305" s="18" t="str">
        <f t="shared" si="7"/>
        <v xml:space="preserve">CCD_CRUISE_V.SVY_TYPE_NAME, </v>
      </c>
    </row>
    <row r="306" spans="1:3" x14ac:dyDescent="0.25">
      <c r="A306" s="18" t="s">
        <v>407</v>
      </c>
      <c r="B306" t="s">
        <v>218</v>
      </c>
      <c r="C306" s="18" t="str">
        <f t="shared" si="7"/>
        <v xml:space="preserve">CCD_CRUISE_V.SVY_TYPE_DESC, </v>
      </c>
    </row>
    <row r="307" spans="1:3" x14ac:dyDescent="0.25">
      <c r="A307" s="18" t="s">
        <v>407</v>
      </c>
      <c r="B307" t="s">
        <v>219</v>
      </c>
      <c r="C307" s="18" t="str">
        <f t="shared" si="7"/>
        <v xml:space="preserve">CCD_CRUISE_V.CRUISE_URL, </v>
      </c>
    </row>
    <row r="308" spans="1:3" x14ac:dyDescent="0.25">
      <c r="A308" s="18" t="s">
        <v>407</v>
      </c>
      <c r="B308" t="s">
        <v>220</v>
      </c>
      <c r="C308" s="18" t="str">
        <f t="shared" si="7"/>
        <v xml:space="preserve">CCD_CRUISE_V.CRUISE_CONT_EMAIL, </v>
      </c>
    </row>
    <row r="309" spans="1:3" x14ac:dyDescent="0.25">
      <c r="A309" s="18" t="s">
        <v>407</v>
      </c>
      <c r="B309" t="s">
        <v>413</v>
      </c>
      <c r="C309" s="18" t="str">
        <f t="shared" si="7"/>
        <v xml:space="preserve">CCD_CRUISE_V.PTA_ISS_ID, </v>
      </c>
    </row>
    <row r="310" spans="1:3" x14ac:dyDescent="0.25">
      <c r="A310" s="18" t="s">
        <v>407</v>
      </c>
      <c r="B310" t="s">
        <v>221</v>
      </c>
      <c r="C310" s="18" t="str">
        <f t="shared" si="7"/>
        <v xml:space="preserve">CCD_CRUISE_V.NUM_LEGS, </v>
      </c>
    </row>
    <row r="311" spans="1:3" x14ac:dyDescent="0.25">
      <c r="A311" s="18" t="s">
        <v>407</v>
      </c>
      <c r="B311" t="s">
        <v>222</v>
      </c>
      <c r="C311" s="18" t="str">
        <f t="shared" si="7"/>
        <v xml:space="preserve">CCD_CRUISE_V.CRUISE_START_DATE, </v>
      </c>
    </row>
    <row r="312" spans="1:3" x14ac:dyDescent="0.25">
      <c r="A312" s="18" t="s">
        <v>407</v>
      </c>
      <c r="B312" t="s">
        <v>223</v>
      </c>
      <c r="C312" s="18" t="str">
        <f t="shared" si="7"/>
        <v xml:space="preserve">CCD_CRUISE_V.FORMAT_CRUISE_START_DATE, </v>
      </c>
    </row>
    <row r="313" spans="1:3" x14ac:dyDescent="0.25">
      <c r="A313" s="18" t="s">
        <v>407</v>
      </c>
      <c r="B313" t="s">
        <v>224</v>
      </c>
      <c r="C313" s="18" t="str">
        <f t="shared" si="7"/>
        <v xml:space="preserve">CCD_CRUISE_V.CRUISE_END_DATE, </v>
      </c>
    </row>
    <row r="314" spans="1:3" x14ac:dyDescent="0.25">
      <c r="A314" s="18" t="s">
        <v>407</v>
      </c>
      <c r="B314" t="s">
        <v>225</v>
      </c>
      <c r="C314" s="18" t="str">
        <f t="shared" si="7"/>
        <v xml:space="preserve">CCD_CRUISE_V.FORMAT_CRUISE_END_DATE, </v>
      </c>
    </row>
    <row r="315" spans="1:3" x14ac:dyDescent="0.25">
      <c r="A315" s="18" t="s">
        <v>407</v>
      </c>
      <c r="B315" t="s">
        <v>226</v>
      </c>
      <c r="C315" s="18" t="str">
        <f t="shared" si="7"/>
        <v xml:space="preserve">CCD_CRUISE_V.CRUISE_DAS, </v>
      </c>
    </row>
    <row r="316" spans="1:3" x14ac:dyDescent="0.25">
      <c r="A316" s="18" t="s">
        <v>407</v>
      </c>
      <c r="B316" t="s">
        <v>414</v>
      </c>
      <c r="C316" s="18" t="str">
        <f t="shared" si="7"/>
        <v xml:space="preserve">CCD_CRUISE_V.CRUISE_LEN_DAYS, </v>
      </c>
    </row>
    <row r="317" spans="1:3" x14ac:dyDescent="0.25">
      <c r="A317" s="18" t="s">
        <v>407</v>
      </c>
      <c r="B317" t="s">
        <v>227</v>
      </c>
      <c r="C317" s="18" t="str">
        <f t="shared" si="7"/>
        <v xml:space="preserve">CCD_CRUISE_V.CRUISE_YEAR, </v>
      </c>
    </row>
    <row r="318" spans="1:3" x14ac:dyDescent="0.25">
      <c r="A318" s="18" t="s">
        <v>407</v>
      </c>
      <c r="B318" t="s">
        <v>228</v>
      </c>
      <c r="C318" s="18" t="str">
        <f t="shared" si="7"/>
        <v xml:space="preserve">CCD_CRUISE_V.CRUISE_FISC_YEAR, </v>
      </c>
    </row>
    <row r="319" spans="1:3" x14ac:dyDescent="0.25">
      <c r="A319" s="18" t="s">
        <v>407</v>
      </c>
      <c r="B319" t="s">
        <v>229</v>
      </c>
      <c r="C319" s="18" t="str">
        <f t="shared" si="7"/>
        <v xml:space="preserve">CCD_CRUISE_V.LEG_NAME_CD_LIST, </v>
      </c>
    </row>
    <row r="320" spans="1:3" x14ac:dyDescent="0.25">
      <c r="A320" s="18" t="s">
        <v>407</v>
      </c>
      <c r="B320" t="s">
        <v>230</v>
      </c>
      <c r="C320" s="18" t="str">
        <f t="shared" si="7"/>
        <v xml:space="preserve">CCD_CRUISE_V.LEG_NAME_SCD_LIST, </v>
      </c>
    </row>
    <row r="321" spans="1:3" x14ac:dyDescent="0.25">
      <c r="A321" s="18" t="s">
        <v>407</v>
      </c>
      <c r="B321" t="s">
        <v>231</v>
      </c>
      <c r="C321" s="18" t="str">
        <f t="shared" si="7"/>
        <v xml:space="preserve">CCD_CRUISE_V.LEG_NAME_RC_LIST, </v>
      </c>
    </row>
    <row r="322" spans="1:3" x14ac:dyDescent="0.25">
      <c r="A322" s="18" t="s">
        <v>407</v>
      </c>
      <c r="B322" t="s">
        <v>232</v>
      </c>
      <c r="C322" s="18" t="str">
        <f t="shared" si="7"/>
        <v xml:space="preserve">CCD_CRUISE_V.LEG_NAME_BR_LIST, </v>
      </c>
    </row>
    <row r="323" spans="1:3" x14ac:dyDescent="0.25">
      <c r="A323" s="18" t="s">
        <v>407</v>
      </c>
      <c r="B323" t="s">
        <v>233</v>
      </c>
      <c r="C323" s="18" t="str">
        <f t="shared" si="7"/>
        <v xml:space="preserve">CCD_CRUISE_V.LEG_NAME_DATES_CD_LIST, </v>
      </c>
    </row>
    <row r="324" spans="1:3" x14ac:dyDescent="0.25">
      <c r="A324" s="18" t="s">
        <v>407</v>
      </c>
      <c r="B324" t="s">
        <v>234</v>
      </c>
      <c r="C324" s="18" t="str">
        <f t="shared" si="7"/>
        <v xml:space="preserve">CCD_CRUISE_V.LEG_NAME_DATES_SCD_LIST, </v>
      </c>
    </row>
    <row r="325" spans="1:3" x14ac:dyDescent="0.25">
      <c r="A325" s="18" t="s">
        <v>407</v>
      </c>
      <c r="B325" t="s">
        <v>235</v>
      </c>
      <c r="C325" s="18" t="str">
        <f t="shared" si="7"/>
        <v xml:space="preserve">CCD_CRUISE_V.LEG_NAME_DATES_RC_LIST, </v>
      </c>
    </row>
    <row r="326" spans="1:3" x14ac:dyDescent="0.25">
      <c r="A326" s="18" t="s">
        <v>407</v>
      </c>
      <c r="B326" t="s">
        <v>236</v>
      </c>
      <c r="C326" s="18" t="str">
        <f t="shared" si="7"/>
        <v xml:space="preserve">CCD_CRUISE_V.LEG_NAME_DATES_BR_LIST, </v>
      </c>
    </row>
    <row r="327" spans="1:3" x14ac:dyDescent="0.25">
      <c r="A327" t="s">
        <v>444</v>
      </c>
      <c r="B327" t="s">
        <v>125</v>
      </c>
      <c r="C327" s="18" t="str">
        <f t="shared" si="7"/>
        <v xml:space="preserve">CCD_LEG_DELIM_V.CRUISE_LEG_ID, </v>
      </c>
    </row>
    <row r="328" spans="1:3" x14ac:dyDescent="0.25">
      <c r="A328" s="18" t="s">
        <v>444</v>
      </c>
      <c r="B328" t="s">
        <v>237</v>
      </c>
      <c r="C328" s="18" t="str">
        <f t="shared" si="7"/>
        <v xml:space="preserve">CCD_LEG_DELIM_V.LEG_NAME, </v>
      </c>
    </row>
    <row r="329" spans="1:3" x14ac:dyDescent="0.25">
      <c r="A329" s="18" t="s">
        <v>444</v>
      </c>
      <c r="B329" t="s">
        <v>238</v>
      </c>
      <c r="C329" s="18" t="str">
        <f t="shared" si="7"/>
        <v xml:space="preserve">CCD_LEG_DELIM_V.LEG_START_DATE, </v>
      </c>
    </row>
    <row r="330" spans="1:3" x14ac:dyDescent="0.25">
      <c r="A330" s="18" t="s">
        <v>444</v>
      </c>
      <c r="B330" t="s">
        <v>239</v>
      </c>
      <c r="C330" s="18" t="str">
        <f t="shared" si="7"/>
        <v xml:space="preserve">CCD_LEG_DELIM_V.FORMAT_LEG_START_DATE, </v>
      </c>
    </row>
    <row r="331" spans="1:3" x14ac:dyDescent="0.25">
      <c r="A331" s="18" t="s">
        <v>444</v>
      </c>
      <c r="B331" t="s">
        <v>240</v>
      </c>
      <c r="C331" s="18" t="str">
        <f t="shared" si="7"/>
        <v xml:space="preserve">CCD_LEG_DELIM_V.LEG_END_DATE, </v>
      </c>
    </row>
    <row r="332" spans="1:3" x14ac:dyDescent="0.25">
      <c r="A332" s="18" t="s">
        <v>444</v>
      </c>
      <c r="B332" t="s">
        <v>241</v>
      </c>
      <c r="C332" s="18" t="str">
        <f t="shared" si="7"/>
        <v xml:space="preserve">CCD_LEG_DELIM_V.FORMAT_LEG_END_DATE, </v>
      </c>
    </row>
    <row r="333" spans="1:3" x14ac:dyDescent="0.25">
      <c r="A333" s="18" t="s">
        <v>444</v>
      </c>
      <c r="B333" t="s">
        <v>243</v>
      </c>
      <c r="C333" s="18" t="str">
        <f t="shared" si="7"/>
        <v xml:space="preserve">CCD_LEG_DELIM_V.LEG_DAS, </v>
      </c>
    </row>
    <row r="334" spans="1:3" x14ac:dyDescent="0.25">
      <c r="A334" s="18" t="s">
        <v>444</v>
      </c>
      <c r="B334" t="s">
        <v>242</v>
      </c>
      <c r="C334" s="18" t="str">
        <f t="shared" si="7"/>
        <v xml:space="preserve">CCD_LEG_DELIM_V.LEG_YEAR, </v>
      </c>
    </row>
    <row r="335" spans="1:3" x14ac:dyDescent="0.25">
      <c r="A335" s="18" t="s">
        <v>444</v>
      </c>
      <c r="B335" t="s">
        <v>244</v>
      </c>
      <c r="C335" s="18" t="str">
        <f t="shared" si="7"/>
        <v xml:space="preserve">CCD_LEG_DELIM_V.LEG_FISC_YEAR, </v>
      </c>
    </row>
    <row r="336" spans="1:3" x14ac:dyDescent="0.25">
      <c r="A336" s="18" t="s">
        <v>444</v>
      </c>
      <c r="B336" t="s">
        <v>245</v>
      </c>
      <c r="C336" s="18" t="str">
        <f t="shared" si="7"/>
        <v xml:space="preserve">CCD_LEG_DELIM_V.LEG_DESC, </v>
      </c>
    </row>
    <row r="337" spans="1:3" x14ac:dyDescent="0.25">
      <c r="A337" s="18" t="s">
        <v>444</v>
      </c>
      <c r="B337" t="s">
        <v>246</v>
      </c>
      <c r="C337" s="18" t="str">
        <f t="shared" si="7"/>
        <v xml:space="preserve">CCD_LEG_DELIM_V.TZ_NAME, </v>
      </c>
    </row>
    <row r="338" spans="1:3" x14ac:dyDescent="0.25">
      <c r="A338" s="18" t="s">
        <v>444</v>
      </c>
      <c r="B338" t="s">
        <v>247</v>
      </c>
      <c r="C338" s="18" t="str">
        <f t="shared" si="7"/>
        <v xml:space="preserve">CCD_LEG_DELIM_V.VESSEL_ID, </v>
      </c>
    </row>
    <row r="339" spans="1:3" x14ac:dyDescent="0.25">
      <c r="A339" s="18" t="s">
        <v>444</v>
      </c>
      <c r="B339" t="s">
        <v>248</v>
      </c>
      <c r="C339" s="18" t="str">
        <f t="shared" si="7"/>
        <v xml:space="preserve">CCD_LEG_DELIM_V.VESSEL_NAME, </v>
      </c>
    </row>
    <row r="340" spans="1:3" x14ac:dyDescent="0.25">
      <c r="A340" s="18" t="s">
        <v>444</v>
      </c>
      <c r="B340" t="s">
        <v>249</v>
      </c>
      <c r="C340" s="18" t="str">
        <f t="shared" si="7"/>
        <v xml:space="preserve">CCD_LEG_DELIM_V.VESSEL_DESC, </v>
      </c>
    </row>
    <row r="341" spans="1:3" x14ac:dyDescent="0.25">
      <c r="A341" s="18" t="s">
        <v>444</v>
      </c>
      <c r="B341" t="s">
        <v>92</v>
      </c>
      <c r="C341" s="18" t="str">
        <f t="shared" si="7"/>
        <v xml:space="preserve">CCD_LEG_DELIM_V.PLAT_TYPE_ID, </v>
      </c>
    </row>
    <row r="342" spans="1:3" x14ac:dyDescent="0.25">
      <c r="A342" s="18" t="s">
        <v>444</v>
      </c>
      <c r="B342" t="s">
        <v>250</v>
      </c>
      <c r="C342" s="18" t="str">
        <f t="shared" si="7"/>
        <v xml:space="preserve">CCD_LEG_DELIM_V.PLAT_TYPE_NAME, </v>
      </c>
    </row>
    <row r="343" spans="1:3" x14ac:dyDescent="0.25">
      <c r="A343" s="18" t="s">
        <v>444</v>
      </c>
      <c r="B343" t="s">
        <v>251</v>
      </c>
      <c r="C343" s="18" t="str">
        <f t="shared" si="7"/>
        <v xml:space="preserve">CCD_LEG_DELIM_V.PLAT_TYPE_DESC, </v>
      </c>
    </row>
    <row r="344" spans="1:3" x14ac:dyDescent="0.25">
      <c r="A344" s="18" t="s">
        <v>444</v>
      </c>
      <c r="B344" t="s">
        <v>415</v>
      </c>
      <c r="C344" s="18" t="str">
        <f t="shared" si="7"/>
        <v xml:space="preserve">CCD_LEG_DELIM_V.NUM_REG_ECOSYSTEMS, </v>
      </c>
    </row>
    <row r="345" spans="1:3" x14ac:dyDescent="0.25">
      <c r="A345" s="18" t="s">
        <v>444</v>
      </c>
      <c r="B345" t="s">
        <v>416</v>
      </c>
      <c r="C345" s="18" t="str">
        <f t="shared" si="7"/>
        <v xml:space="preserve">CCD_LEG_DELIM_V.REG_ECOSYSTEM_CD_LIST, </v>
      </c>
    </row>
    <row r="346" spans="1:3" x14ac:dyDescent="0.25">
      <c r="A346" s="18" t="s">
        <v>444</v>
      </c>
      <c r="B346" t="s">
        <v>417</v>
      </c>
      <c r="C346" s="18" t="str">
        <f t="shared" si="7"/>
        <v xml:space="preserve">CCD_LEG_DELIM_V.REG_ECOSYSTEM_SCD_LIST, </v>
      </c>
    </row>
    <row r="347" spans="1:3" x14ac:dyDescent="0.25">
      <c r="A347" s="18" t="s">
        <v>444</v>
      </c>
      <c r="B347" t="s">
        <v>418</v>
      </c>
      <c r="C347" s="18" t="str">
        <f t="shared" si="7"/>
        <v xml:space="preserve">CCD_LEG_DELIM_V.REG_ECOSYSTEM_RC_LIST, </v>
      </c>
    </row>
    <row r="348" spans="1:3" x14ac:dyDescent="0.25">
      <c r="A348" s="18" t="s">
        <v>444</v>
      </c>
      <c r="B348" t="s">
        <v>419</v>
      </c>
      <c r="C348" s="18" t="str">
        <f t="shared" si="7"/>
        <v xml:space="preserve">CCD_LEG_DELIM_V.REG_ECOSYSTEM_BR_LIST, </v>
      </c>
    </row>
    <row r="349" spans="1:3" x14ac:dyDescent="0.25">
      <c r="A349" s="18" t="s">
        <v>444</v>
      </c>
      <c r="B349" t="s">
        <v>420</v>
      </c>
      <c r="C349" s="18" t="str">
        <f t="shared" si="7"/>
        <v xml:space="preserve">CCD_LEG_DELIM_V.NUM_GEAR, </v>
      </c>
    </row>
    <row r="350" spans="1:3" x14ac:dyDescent="0.25">
      <c r="A350" s="18" t="s">
        <v>444</v>
      </c>
      <c r="B350" t="s">
        <v>421</v>
      </c>
      <c r="C350" s="18" t="str">
        <f t="shared" si="7"/>
        <v xml:space="preserve">CCD_LEG_DELIM_V.GEAR_NAME_CD_LIST, </v>
      </c>
    </row>
    <row r="351" spans="1:3" x14ac:dyDescent="0.25">
      <c r="A351" s="18" t="s">
        <v>444</v>
      </c>
      <c r="B351" t="s">
        <v>422</v>
      </c>
      <c r="C351" s="18" t="str">
        <f t="shared" ref="C351:C388" si="8">CONCATENATE(A351, ".", B351, ", ")</f>
        <v xml:space="preserve">CCD_LEG_DELIM_V.GEAR_NAME_SCD_LIST, </v>
      </c>
    </row>
    <row r="352" spans="1:3" x14ac:dyDescent="0.25">
      <c r="A352" s="18" t="s">
        <v>444</v>
      </c>
      <c r="B352" t="s">
        <v>423</v>
      </c>
      <c r="C352" s="18" t="str">
        <f t="shared" si="8"/>
        <v xml:space="preserve">CCD_LEG_DELIM_V.GEAR_NAME_RC_LIST, </v>
      </c>
    </row>
    <row r="353" spans="1:3" x14ac:dyDescent="0.25">
      <c r="A353" s="18" t="s">
        <v>444</v>
      </c>
      <c r="B353" t="s">
        <v>424</v>
      </c>
      <c r="C353" s="18" t="str">
        <f t="shared" si="8"/>
        <v xml:space="preserve">CCD_LEG_DELIM_V.GEAR_NAME_BR_LIST, </v>
      </c>
    </row>
    <row r="354" spans="1:3" x14ac:dyDescent="0.25">
      <c r="A354" s="18" t="s">
        <v>444</v>
      </c>
      <c r="B354" t="s">
        <v>425</v>
      </c>
      <c r="C354" s="18" t="str">
        <f t="shared" si="8"/>
        <v xml:space="preserve">CCD_LEG_DELIM_V.NUM_REGIONS, </v>
      </c>
    </row>
    <row r="355" spans="1:3" x14ac:dyDescent="0.25">
      <c r="A355" s="18" t="s">
        <v>444</v>
      </c>
      <c r="B355" t="s">
        <v>426</v>
      </c>
      <c r="C355" s="18" t="str">
        <f t="shared" si="8"/>
        <v xml:space="preserve">CCD_LEG_DELIM_V.REGION_CODE_CD_LIST, </v>
      </c>
    </row>
    <row r="356" spans="1:3" x14ac:dyDescent="0.25">
      <c r="A356" s="18" t="s">
        <v>444</v>
      </c>
      <c r="B356" t="s">
        <v>427</v>
      </c>
      <c r="C356" s="18" t="str">
        <f t="shared" si="8"/>
        <v xml:space="preserve">CCD_LEG_DELIM_V.REGION_CODE_SCD_LIST, </v>
      </c>
    </row>
    <row r="357" spans="1:3" x14ac:dyDescent="0.25">
      <c r="A357" s="18" t="s">
        <v>444</v>
      </c>
      <c r="B357" t="s">
        <v>428</v>
      </c>
      <c r="C357" s="18" t="str">
        <f t="shared" si="8"/>
        <v xml:space="preserve">CCD_LEG_DELIM_V.REGION_CODE_RC_LIST, </v>
      </c>
    </row>
    <row r="358" spans="1:3" x14ac:dyDescent="0.25">
      <c r="A358" s="18" t="s">
        <v>444</v>
      </c>
      <c r="B358" t="s">
        <v>429</v>
      </c>
      <c r="C358" s="18" t="str">
        <f t="shared" si="8"/>
        <v xml:space="preserve">CCD_LEG_DELIM_V.REGION_CODE_BR_LIST, </v>
      </c>
    </row>
    <row r="359" spans="1:3" x14ac:dyDescent="0.25">
      <c r="A359" s="18" t="s">
        <v>444</v>
      </c>
      <c r="B359" t="s">
        <v>430</v>
      </c>
      <c r="C359" s="18" t="str">
        <f t="shared" si="8"/>
        <v xml:space="preserve">CCD_LEG_DELIM_V.REGION_NAME_CD_LIST, </v>
      </c>
    </row>
    <row r="360" spans="1:3" x14ac:dyDescent="0.25">
      <c r="A360" s="18" t="s">
        <v>444</v>
      </c>
      <c r="B360" t="s">
        <v>431</v>
      </c>
      <c r="C360" s="18" t="str">
        <f t="shared" si="8"/>
        <v xml:space="preserve">CCD_LEG_DELIM_V.REGION_NAME_SCD_LIST, </v>
      </c>
    </row>
    <row r="361" spans="1:3" x14ac:dyDescent="0.25">
      <c r="A361" s="18" t="s">
        <v>444</v>
      </c>
      <c r="B361" t="s">
        <v>432</v>
      </c>
      <c r="C361" s="18" t="str">
        <f t="shared" si="8"/>
        <v xml:space="preserve">CCD_LEG_DELIM_V.REGION_NAME_RC_LIST, </v>
      </c>
    </row>
    <row r="362" spans="1:3" x14ac:dyDescent="0.25">
      <c r="A362" s="18" t="s">
        <v>444</v>
      </c>
      <c r="B362" t="s">
        <v>433</v>
      </c>
      <c r="C362" s="18" t="str">
        <f t="shared" si="8"/>
        <v xml:space="preserve">CCD_LEG_DELIM_V.REGION_NAME_BR_LIST, </v>
      </c>
    </row>
    <row r="363" spans="1:3" x14ac:dyDescent="0.25">
      <c r="A363" s="18" t="s">
        <v>444</v>
      </c>
      <c r="B363" t="s">
        <v>434</v>
      </c>
      <c r="C363" s="18" t="str">
        <f t="shared" si="8"/>
        <v xml:space="preserve">CCD_LEG_DELIM_V.NUM_LEG_ALIASES, </v>
      </c>
    </row>
    <row r="364" spans="1:3" x14ac:dyDescent="0.25">
      <c r="A364" s="18" t="s">
        <v>444</v>
      </c>
      <c r="B364" t="s">
        <v>435</v>
      </c>
      <c r="C364" s="18" t="str">
        <f t="shared" si="8"/>
        <v xml:space="preserve">CCD_LEG_DELIM_V.LEG_ALIAS_CD_LIST, </v>
      </c>
    </row>
    <row r="365" spans="1:3" x14ac:dyDescent="0.25">
      <c r="A365" s="18" t="s">
        <v>444</v>
      </c>
      <c r="B365" t="s">
        <v>436</v>
      </c>
      <c r="C365" s="18" t="str">
        <f t="shared" si="8"/>
        <v xml:space="preserve">CCD_LEG_DELIM_V.LEG_ALIAS_SCD_LIST, </v>
      </c>
    </row>
    <row r="366" spans="1:3" x14ac:dyDescent="0.25">
      <c r="A366" s="18" t="s">
        <v>444</v>
      </c>
      <c r="B366" t="s">
        <v>437</v>
      </c>
      <c r="C366" s="18" t="str">
        <f t="shared" si="8"/>
        <v xml:space="preserve">CCD_LEG_DELIM_V.LEG_ALIAS_RC_LIST, </v>
      </c>
    </row>
    <row r="367" spans="1:3" x14ac:dyDescent="0.25">
      <c r="A367" s="18" t="s">
        <v>444</v>
      </c>
      <c r="B367" t="s">
        <v>438</v>
      </c>
      <c r="C367" s="18" t="str">
        <f t="shared" si="8"/>
        <v xml:space="preserve">CCD_LEG_DELIM_V.LEG_ALIAS_BR_LIST, </v>
      </c>
    </row>
    <row r="368" spans="1:3" x14ac:dyDescent="0.25">
      <c r="A368" s="18" t="s">
        <v>444</v>
      </c>
      <c r="B368" t="s">
        <v>439</v>
      </c>
      <c r="C368" s="18" t="str">
        <f t="shared" si="8"/>
        <v xml:space="preserve">CCD_LEG_DELIM_V.NUM_DATA_SETS, </v>
      </c>
    </row>
    <row r="369" spans="1:3" x14ac:dyDescent="0.25">
      <c r="A369" s="18" t="s">
        <v>444</v>
      </c>
      <c r="B369" t="s">
        <v>440</v>
      </c>
      <c r="C369" s="18" t="str">
        <f t="shared" si="8"/>
        <v xml:space="preserve">CCD_LEG_DELIM_V.DATA_SET_NAME_CD_LIST, </v>
      </c>
    </row>
    <row r="370" spans="1:3" x14ac:dyDescent="0.25">
      <c r="A370" s="18" t="s">
        <v>444</v>
      </c>
      <c r="B370" t="s">
        <v>441</v>
      </c>
      <c r="C370" s="18" t="str">
        <f t="shared" si="8"/>
        <v xml:space="preserve">CCD_LEG_DELIM_V.DATA_SET_NAME_SCD_LIST, </v>
      </c>
    </row>
    <row r="371" spans="1:3" x14ac:dyDescent="0.25">
      <c r="A371" s="18" t="s">
        <v>444</v>
      </c>
      <c r="B371" t="s">
        <v>442</v>
      </c>
      <c r="C371" s="18" t="str">
        <f t="shared" si="8"/>
        <v xml:space="preserve">CCD_LEG_DELIM_V.DATA_SET_NAME_RC_LIST, </v>
      </c>
    </row>
    <row r="372" spans="1:3" x14ac:dyDescent="0.25">
      <c r="A372" s="18" t="s">
        <v>444</v>
      </c>
      <c r="B372" t="s">
        <v>443</v>
      </c>
      <c r="C372" s="18" t="str">
        <f t="shared" si="8"/>
        <v xml:space="preserve">CCD_LEG_DELIM_V.DATA_SET_NAME_BR_LIST, </v>
      </c>
    </row>
    <row r="373" spans="1:3" x14ac:dyDescent="0.25">
      <c r="A373" t="s">
        <v>160</v>
      </c>
      <c r="B373" t="s">
        <v>124</v>
      </c>
      <c r="C373" s="18" t="str">
        <f t="shared" si="8"/>
        <v xml:space="preserve">CCD_LEG_DATA_SETS_V.LEG_DATA_SET_ID, </v>
      </c>
    </row>
    <row r="374" spans="1:3" x14ac:dyDescent="0.25">
      <c r="A374" s="18" t="s">
        <v>160</v>
      </c>
      <c r="B374" t="s">
        <v>126</v>
      </c>
      <c r="C374" s="18" t="str">
        <f t="shared" si="8"/>
        <v xml:space="preserve">CCD_LEG_DATA_SETS_V.DATA_SET_ID, </v>
      </c>
    </row>
    <row r="375" spans="1:3" x14ac:dyDescent="0.25">
      <c r="A375" s="18" t="s">
        <v>160</v>
      </c>
      <c r="B375" t="s">
        <v>127</v>
      </c>
      <c r="C375" s="18" t="str">
        <f t="shared" si="8"/>
        <v xml:space="preserve">CCD_LEG_DATA_SETS_V.LEG_DATA_SET_NOTES, </v>
      </c>
    </row>
    <row r="376" spans="1:3" x14ac:dyDescent="0.25">
      <c r="A376" s="18" t="s">
        <v>160</v>
      </c>
      <c r="B376" t="s">
        <v>135</v>
      </c>
      <c r="C376" s="18" t="str">
        <f t="shared" si="8"/>
        <v xml:space="preserve">CCD_LEG_DATA_SETS_V.DATA_SET_NAME, </v>
      </c>
    </row>
    <row r="377" spans="1:3" x14ac:dyDescent="0.25">
      <c r="A377" s="18" t="s">
        <v>160</v>
      </c>
      <c r="B377" t="s">
        <v>136</v>
      </c>
      <c r="C377" s="18" t="str">
        <f t="shared" si="8"/>
        <v xml:space="preserve">CCD_LEG_DATA_SETS_V.DATA_SET_DESC, </v>
      </c>
    </row>
    <row r="378" spans="1:3" x14ac:dyDescent="0.25">
      <c r="A378" s="18" t="s">
        <v>160</v>
      </c>
      <c r="B378" t="s">
        <v>137</v>
      </c>
      <c r="C378" s="18" t="str">
        <f t="shared" si="8"/>
        <v xml:space="preserve">CCD_LEG_DATA_SETS_V.DATA_SET_INPORT_CAT_ID, </v>
      </c>
    </row>
    <row r="379" spans="1:3" x14ac:dyDescent="0.25">
      <c r="A379" s="18" t="s">
        <v>160</v>
      </c>
      <c r="B379" t="s">
        <v>138</v>
      </c>
      <c r="C379" s="18" t="str">
        <f t="shared" si="8"/>
        <v xml:space="preserve">CCD_LEG_DATA_SETS_V.DATA_SET_INPORT_URL, </v>
      </c>
    </row>
    <row r="380" spans="1:3" x14ac:dyDescent="0.25">
      <c r="A380" s="18" t="s">
        <v>160</v>
      </c>
      <c r="B380" t="s">
        <v>139</v>
      </c>
      <c r="C380" s="18" t="str">
        <f t="shared" si="8"/>
        <v xml:space="preserve">CCD_LEG_DATA_SETS_V.DATA_SET_TYPE_ID, </v>
      </c>
    </row>
    <row r="381" spans="1:3" x14ac:dyDescent="0.25">
      <c r="A381" s="18" t="s">
        <v>160</v>
      </c>
      <c r="B381" t="s">
        <v>140</v>
      </c>
      <c r="C381" s="18" t="str">
        <f t="shared" si="8"/>
        <v xml:space="preserve">CCD_LEG_DATA_SETS_V.DATA_SET_TYPE_NAME, </v>
      </c>
    </row>
    <row r="382" spans="1:3" x14ac:dyDescent="0.25">
      <c r="A382" s="18" t="s">
        <v>160</v>
      </c>
      <c r="B382" t="s">
        <v>141</v>
      </c>
      <c r="C382" s="18" t="str">
        <f t="shared" si="8"/>
        <v xml:space="preserve">CCD_LEG_DATA_SETS_V.DATA_SET_TYPE_DESC, </v>
      </c>
    </row>
    <row r="383" spans="1:3" x14ac:dyDescent="0.25">
      <c r="A383" s="18" t="s">
        <v>160</v>
      </c>
      <c r="B383" t="s">
        <v>142</v>
      </c>
      <c r="C383" s="18" t="str">
        <f t="shared" si="8"/>
        <v xml:space="preserve">CCD_LEG_DATA_SETS_V.DATA_SET_TYPE_DOC_URL, </v>
      </c>
    </row>
    <row r="384" spans="1:3" x14ac:dyDescent="0.25">
      <c r="A384" s="18" t="s">
        <v>160</v>
      </c>
      <c r="B384" t="s">
        <v>143</v>
      </c>
      <c r="C384" s="18" t="str">
        <f t="shared" si="8"/>
        <v xml:space="preserve">CCD_LEG_DATA_SETS_V.DATA_SET_STATUS_ID, </v>
      </c>
    </row>
    <row r="385" spans="1:3" x14ac:dyDescent="0.25">
      <c r="A385" s="18" t="s">
        <v>160</v>
      </c>
      <c r="B385" t="s">
        <v>144</v>
      </c>
      <c r="C385" s="18" t="str">
        <f t="shared" si="8"/>
        <v xml:space="preserve">CCD_LEG_DATA_SETS_V.STATUS_CODE, </v>
      </c>
    </row>
    <row r="386" spans="1:3" x14ac:dyDescent="0.25">
      <c r="A386" s="18" t="s">
        <v>160</v>
      </c>
      <c r="B386" t="s">
        <v>145</v>
      </c>
      <c r="C386" s="18" t="str">
        <f t="shared" si="8"/>
        <v xml:space="preserve">CCD_LEG_DATA_SETS_V.STATUS_NAME, </v>
      </c>
    </row>
    <row r="387" spans="1:3" x14ac:dyDescent="0.25">
      <c r="A387" s="18" t="s">
        <v>160</v>
      </c>
      <c r="B387" t="s">
        <v>146</v>
      </c>
      <c r="C387" s="18" t="str">
        <f t="shared" si="8"/>
        <v xml:space="preserve">CCD_LEG_DATA_SETS_V.STATUS_DESC, </v>
      </c>
    </row>
    <row r="388" spans="1:3" x14ac:dyDescent="0.25">
      <c r="A388" s="18" t="s">
        <v>160</v>
      </c>
      <c r="B388" t="s">
        <v>147</v>
      </c>
      <c r="C388" s="18" t="str">
        <f t="shared" si="8"/>
        <v xml:space="preserve">CCD_LEG_DATA_SETS_V.STATUS_COLOR, </v>
      </c>
    </row>
    <row r="397" spans="1:3" x14ac:dyDescent="0.25">
      <c r="A397" s="18" t="s">
        <v>202</v>
      </c>
      <c r="B397" s="18" t="s">
        <v>203</v>
      </c>
      <c r="C397" s="18" t="str">
        <f t="shared" ref="C397:C460" si="9">CONCATENATE(A397, ".", B397, ", ")</f>
        <v xml:space="preserve">CCD_CRUISE_LEG_DATA_SETS_V.CRUISE_ID, </v>
      </c>
    </row>
    <row r="398" spans="1:3" x14ac:dyDescent="0.25">
      <c r="A398" s="18" t="s">
        <v>202</v>
      </c>
      <c r="B398" s="18" t="s">
        <v>204</v>
      </c>
      <c r="C398" s="18" t="str">
        <f t="shared" si="9"/>
        <v xml:space="preserve">CCD_CRUISE_LEG_DATA_SETS_V.CRUISE_NAME, </v>
      </c>
    </row>
    <row r="399" spans="1:3" x14ac:dyDescent="0.25">
      <c r="A399" s="18" t="s">
        <v>202</v>
      </c>
      <c r="B399" s="18" t="s">
        <v>205</v>
      </c>
      <c r="C399" s="18" t="str">
        <f t="shared" si="9"/>
        <v xml:space="preserve">CCD_CRUISE_LEG_DATA_SETS_V.CRUISE_NOTES, </v>
      </c>
    </row>
    <row r="400" spans="1:3" x14ac:dyDescent="0.25">
      <c r="A400" s="18" t="s">
        <v>202</v>
      </c>
      <c r="B400" s="18" t="s">
        <v>408</v>
      </c>
      <c r="C400" s="18" t="str">
        <f t="shared" si="9"/>
        <v xml:space="preserve">CCD_CRUISE_LEG_DATA_SETS_V.CRUISE_DESC, </v>
      </c>
    </row>
    <row r="401" spans="1:3" x14ac:dyDescent="0.25">
      <c r="A401" s="18" t="s">
        <v>202</v>
      </c>
      <c r="B401" s="18" t="s">
        <v>409</v>
      </c>
      <c r="C401" s="18" t="str">
        <f t="shared" si="9"/>
        <v xml:space="preserve">CCD_CRUISE_LEG_DATA_SETS_V.OBJ_BASED_METRICS, </v>
      </c>
    </row>
    <row r="402" spans="1:3" x14ac:dyDescent="0.25">
      <c r="A402" s="18" t="s">
        <v>202</v>
      </c>
      <c r="B402" s="18" t="s">
        <v>117</v>
      </c>
      <c r="C402" s="18" t="str">
        <f t="shared" si="9"/>
        <v xml:space="preserve">CCD_CRUISE_LEG_DATA_SETS_V.SCI_CENTER_DIV_ID, </v>
      </c>
    </row>
    <row r="403" spans="1:3" x14ac:dyDescent="0.25">
      <c r="A403" s="18" t="s">
        <v>202</v>
      </c>
      <c r="B403" s="18" t="s">
        <v>410</v>
      </c>
      <c r="C403" s="18" t="str">
        <f t="shared" si="9"/>
        <v xml:space="preserve">CCD_CRUISE_LEG_DATA_SETS_V.SCI_CENTER_DIV_CODE, </v>
      </c>
    </row>
    <row r="404" spans="1:3" x14ac:dyDescent="0.25">
      <c r="A404" s="18" t="s">
        <v>202</v>
      </c>
      <c r="B404" s="18" t="s">
        <v>411</v>
      </c>
      <c r="C404" s="18" t="str">
        <f t="shared" si="9"/>
        <v xml:space="preserve">CCD_CRUISE_LEG_DATA_SETS_V.SCI_CENTER_DIV_NAME, </v>
      </c>
    </row>
    <row r="405" spans="1:3" x14ac:dyDescent="0.25">
      <c r="A405" s="18" t="s">
        <v>202</v>
      </c>
      <c r="B405" s="18" t="s">
        <v>412</v>
      </c>
      <c r="C405" s="18" t="str">
        <f t="shared" si="9"/>
        <v xml:space="preserve">CCD_CRUISE_LEG_DATA_SETS_V.SCI_CENTER_DIV_DESC, </v>
      </c>
    </row>
    <row r="406" spans="1:3" x14ac:dyDescent="0.25">
      <c r="A406" s="18" t="s">
        <v>202</v>
      </c>
      <c r="B406" s="18" t="s">
        <v>106</v>
      </c>
      <c r="C406" s="18" t="str">
        <f t="shared" si="9"/>
        <v xml:space="preserve">CCD_CRUISE_LEG_DATA_SETS_V.SCI_CENTER_ID, </v>
      </c>
    </row>
    <row r="407" spans="1:3" x14ac:dyDescent="0.25">
      <c r="A407" s="18" t="s">
        <v>202</v>
      </c>
      <c r="B407" s="18" t="s">
        <v>206</v>
      </c>
      <c r="C407" s="18" t="str">
        <f t="shared" si="9"/>
        <v xml:space="preserve">CCD_CRUISE_LEG_DATA_SETS_V.SCI_CENTER_NAME, </v>
      </c>
    </row>
    <row r="408" spans="1:3" x14ac:dyDescent="0.25">
      <c r="A408" s="18" t="s">
        <v>202</v>
      </c>
      <c r="B408" s="18" t="s">
        <v>207</v>
      </c>
      <c r="C408" s="18" t="str">
        <f t="shared" si="9"/>
        <v xml:space="preserve">CCD_CRUISE_LEG_DATA_SETS_V.SCI_CENTER_DESC, </v>
      </c>
    </row>
    <row r="409" spans="1:3" x14ac:dyDescent="0.25">
      <c r="A409" s="18" t="s">
        <v>202</v>
      </c>
      <c r="B409" s="18" t="s">
        <v>208</v>
      </c>
      <c r="C409" s="18" t="str">
        <f t="shared" si="9"/>
        <v xml:space="preserve">CCD_CRUISE_LEG_DATA_SETS_V.STD_SVY_NAME_ID, </v>
      </c>
    </row>
    <row r="410" spans="1:3" x14ac:dyDescent="0.25">
      <c r="A410" s="18" t="s">
        <v>202</v>
      </c>
      <c r="B410" s="18" t="s">
        <v>209</v>
      </c>
      <c r="C410" s="18" t="str">
        <f t="shared" si="9"/>
        <v xml:space="preserve">CCD_CRUISE_LEG_DATA_SETS_V.STD_SVY_NAME, </v>
      </c>
    </row>
    <row r="411" spans="1:3" x14ac:dyDescent="0.25">
      <c r="A411" s="18" t="s">
        <v>202</v>
      </c>
      <c r="B411" s="18" t="s">
        <v>210</v>
      </c>
      <c r="C411" s="18" t="str">
        <f t="shared" si="9"/>
        <v xml:space="preserve">CCD_CRUISE_LEG_DATA_SETS_V.STD_SVY_DESC, </v>
      </c>
    </row>
    <row r="412" spans="1:3" x14ac:dyDescent="0.25">
      <c r="A412" s="18" t="s">
        <v>202</v>
      </c>
      <c r="B412" s="18" t="s">
        <v>211</v>
      </c>
      <c r="C412" s="18" t="str">
        <f t="shared" si="9"/>
        <v xml:space="preserve">CCD_CRUISE_LEG_DATA_SETS_V.SVY_FREQ_ID, </v>
      </c>
    </row>
    <row r="413" spans="1:3" x14ac:dyDescent="0.25">
      <c r="A413" s="18" t="s">
        <v>202</v>
      </c>
      <c r="B413" s="18" t="s">
        <v>212</v>
      </c>
      <c r="C413" s="18" t="str">
        <f t="shared" si="9"/>
        <v xml:space="preserve">CCD_CRUISE_LEG_DATA_SETS_V.SVY_FREQ_NAME, </v>
      </c>
    </row>
    <row r="414" spans="1:3" x14ac:dyDescent="0.25">
      <c r="A414" s="18" t="s">
        <v>202</v>
      </c>
      <c r="B414" s="18" t="s">
        <v>213</v>
      </c>
      <c r="C414" s="18" t="str">
        <f t="shared" si="9"/>
        <v xml:space="preserve">CCD_CRUISE_LEG_DATA_SETS_V.SVY_FREQ_DESC, </v>
      </c>
    </row>
    <row r="415" spans="1:3" x14ac:dyDescent="0.25">
      <c r="A415" s="18" t="s">
        <v>202</v>
      </c>
      <c r="B415" s="18" t="s">
        <v>214</v>
      </c>
      <c r="C415" s="18" t="str">
        <f t="shared" si="9"/>
        <v xml:space="preserve">CCD_CRUISE_LEG_DATA_SETS_V.STD_SVY_NAME_OTH, </v>
      </c>
    </row>
    <row r="416" spans="1:3" x14ac:dyDescent="0.25">
      <c r="A416" s="18" t="s">
        <v>202</v>
      </c>
      <c r="B416" s="18" t="s">
        <v>215</v>
      </c>
      <c r="C416" s="18" t="str">
        <f t="shared" si="9"/>
        <v xml:space="preserve">CCD_CRUISE_LEG_DATA_SETS_V.STD_SVY_NAME_VAL, </v>
      </c>
    </row>
    <row r="417" spans="1:3" x14ac:dyDescent="0.25">
      <c r="A417" s="18" t="s">
        <v>202</v>
      </c>
      <c r="B417" s="18" t="s">
        <v>216</v>
      </c>
      <c r="C417" s="18" t="str">
        <f t="shared" si="9"/>
        <v xml:space="preserve">CCD_CRUISE_LEG_DATA_SETS_V.SVY_TYPE_ID, </v>
      </c>
    </row>
    <row r="418" spans="1:3" x14ac:dyDescent="0.25">
      <c r="A418" s="18" t="s">
        <v>202</v>
      </c>
      <c r="B418" s="18" t="s">
        <v>217</v>
      </c>
      <c r="C418" s="18" t="str">
        <f t="shared" si="9"/>
        <v xml:space="preserve">CCD_CRUISE_LEG_DATA_SETS_V.SVY_TYPE_NAME, </v>
      </c>
    </row>
    <row r="419" spans="1:3" x14ac:dyDescent="0.25">
      <c r="A419" s="18" t="s">
        <v>202</v>
      </c>
      <c r="B419" s="18" t="s">
        <v>218</v>
      </c>
      <c r="C419" s="18" t="str">
        <f t="shared" si="9"/>
        <v xml:space="preserve">CCD_CRUISE_LEG_DATA_SETS_V.SVY_TYPE_DESC, </v>
      </c>
    </row>
    <row r="420" spans="1:3" x14ac:dyDescent="0.25">
      <c r="A420" s="18" t="s">
        <v>202</v>
      </c>
      <c r="B420" s="18" t="s">
        <v>219</v>
      </c>
      <c r="C420" s="18" t="str">
        <f t="shared" si="9"/>
        <v xml:space="preserve">CCD_CRUISE_LEG_DATA_SETS_V.CRUISE_URL, </v>
      </c>
    </row>
    <row r="421" spans="1:3" x14ac:dyDescent="0.25">
      <c r="A421" s="18" t="s">
        <v>202</v>
      </c>
      <c r="B421" s="18" t="s">
        <v>220</v>
      </c>
      <c r="C421" s="18" t="str">
        <f t="shared" si="9"/>
        <v xml:space="preserve">CCD_CRUISE_LEG_DATA_SETS_V.CRUISE_CONT_EMAIL, </v>
      </c>
    </row>
    <row r="422" spans="1:3" x14ac:dyDescent="0.25">
      <c r="A422" s="18" t="s">
        <v>202</v>
      </c>
      <c r="B422" s="18" t="s">
        <v>413</v>
      </c>
      <c r="C422" s="18" t="str">
        <f t="shared" si="9"/>
        <v xml:space="preserve">CCD_CRUISE_LEG_DATA_SETS_V.PTA_ISS_ID, </v>
      </c>
    </row>
    <row r="423" spans="1:3" x14ac:dyDescent="0.25">
      <c r="A423" s="18" t="s">
        <v>202</v>
      </c>
      <c r="B423" s="18" t="s">
        <v>221</v>
      </c>
      <c r="C423" s="18" t="str">
        <f t="shared" si="9"/>
        <v xml:space="preserve">CCD_CRUISE_LEG_DATA_SETS_V.NUM_LEGS, </v>
      </c>
    </row>
    <row r="424" spans="1:3" x14ac:dyDescent="0.25">
      <c r="A424" s="18" t="s">
        <v>202</v>
      </c>
      <c r="B424" s="18" t="s">
        <v>222</v>
      </c>
      <c r="C424" s="18" t="str">
        <f t="shared" si="9"/>
        <v xml:space="preserve">CCD_CRUISE_LEG_DATA_SETS_V.CRUISE_START_DATE, </v>
      </c>
    </row>
    <row r="425" spans="1:3" x14ac:dyDescent="0.25">
      <c r="A425" s="18" t="s">
        <v>202</v>
      </c>
      <c r="B425" s="18" t="s">
        <v>223</v>
      </c>
      <c r="C425" s="18" t="str">
        <f t="shared" si="9"/>
        <v xml:space="preserve">CCD_CRUISE_LEG_DATA_SETS_V.FORMAT_CRUISE_START_DATE, </v>
      </c>
    </row>
    <row r="426" spans="1:3" x14ac:dyDescent="0.25">
      <c r="A426" s="18" t="s">
        <v>202</v>
      </c>
      <c r="B426" s="18" t="s">
        <v>224</v>
      </c>
      <c r="C426" s="18" t="str">
        <f t="shared" si="9"/>
        <v xml:space="preserve">CCD_CRUISE_LEG_DATA_SETS_V.CRUISE_END_DATE, </v>
      </c>
    </row>
    <row r="427" spans="1:3" x14ac:dyDescent="0.25">
      <c r="A427" s="18" t="s">
        <v>202</v>
      </c>
      <c r="B427" s="18" t="s">
        <v>225</v>
      </c>
      <c r="C427" s="18" t="str">
        <f t="shared" si="9"/>
        <v xml:space="preserve">CCD_CRUISE_LEG_DATA_SETS_V.FORMAT_CRUISE_END_DATE, </v>
      </c>
    </row>
    <row r="428" spans="1:3" x14ac:dyDescent="0.25">
      <c r="A428" s="18" t="s">
        <v>202</v>
      </c>
      <c r="B428" s="18" t="s">
        <v>226</v>
      </c>
      <c r="C428" s="18" t="str">
        <f t="shared" si="9"/>
        <v xml:space="preserve">CCD_CRUISE_LEG_DATA_SETS_V.CRUISE_DAS, </v>
      </c>
    </row>
    <row r="429" spans="1:3" x14ac:dyDescent="0.25">
      <c r="A429" s="18" t="s">
        <v>202</v>
      </c>
      <c r="B429" s="18" t="s">
        <v>414</v>
      </c>
      <c r="C429" s="18" t="str">
        <f t="shared" si="9"/>
        <v xml:space="preserve">CCD_CRUISE_LEG_DATA_SETS_V.CRUISE_LEN_DAYS, </v>
      </c>
    </row>
    <row r="430" spans="1:3" x14ac:dyDescent="0.25">
      <c r="A430" s="18" t="s">
        <v>202</v>
      </c>
      <c r="B430" s="18" t="s">
        <v>227</v>
      </c>
      <c r="C430" s="18" t="str">
        <f t="shared" si="9"/>
        <v xml:space="preserve">CCD_CRUISE_LEG_DATA_SETS_V.CRUISE_YEAR, </v>
      </c>
    </row>
    <row r="431" spans="1:3" x14ac:dyDescent="0.25">
      <c r="A431" s="18" t="s">
        <v>202</v>
      </c>
      <c r="B431" s="18" t="s">
        <v>228</v>
      </c>
      <c r="C431" s="18" t="str">
        <f t="shared" si="9"/>
        <v xml:space="preserve">CCD_CRUISE_LEG_DATA_SETS_V.CRUISE_FISC_YEAR, </v>
      </c>
    </row>
    <row r="432" spans="1:3" x14ac:dyDescent="0.25">
      <c r="A432" s="18" t="s">
        <v>202</v>
      </c>
      <c r="B432" s="18" t="s">
        <v>229</v>
      </c>
      <c r="C432" s="18" t="str">
        <f t="shared" si="9"/>
        <v xml:space="preserve">CCD_CRUISE_LEG_DATA_SETS_V.LEG_NAME_CD_LIST, </v>
      </c>
    </row>
    <row r="433" spans="1:3" x14ac:dyDescent="0.25">
      <c r="A433" s="18" t="s">
        <v>202</v>
      </c>
      <c r="B433" s="18" t="s">
        <v>230</v>
      </c>
      <c r="C433" s="18" t="str">
        <f t="shared" si="9"/>
        <v xml:space="preserve">CCD_CRUISE_LEG_DATA_SETS_V.LEG_NAME_SCD_LIST, </v>
      </c>
    </row>
    <row r="434" spans="1:3" x14ac:dyDescent="0.25">
      <c r="A434" s="18" t="s">
        <v>202</v>
      </c>
      <c r="B434" s="18" t="s">
        <v>231</v>
      </c>
      <c r="C434" s="18" t="str">
        <f t="shared" si="9"/>
        <v xml:space="preserve">CCD_CRUISE_LEG_DATA_SETS_V.LEG_NAME_RC_LIST, </v>
      </c>
    </row>
    <row r="435" spans="1:3" x14ac:dyDescent="0.25">
      <c r="A435" s="18" t="s">
        <v>202</v>
      </c>
      <c r="B435" s="18" t="s">
        <v>232</v>
      </c>
      <c r="C435" s="18" t="str">
        <f t="shared" si="9"/>
        <v xml:space="preserve">CCD_CRUISE_LEG_DATA_SETS_V.LEG_NAME_BR_LIST, </v>
      </c>
    </row>
    <row r="436" spans="1:3" x14ac:dyDescent="0.25">
      <c r="A436" s="18" t="s">
        <v>202</v>
      </c>
      <c r="B436" s="18" t="s">
        <v>233</v>
      </c>
      <c r="C436" s="18" t="str">
        <f t="shared" si="9"/>
        <v xml:space="preserve">CCD_CRUISE_LEG_DATA_SETS_V.LEG_NAME_DATES_CD_LIST, </v>
      </c>
    </row>
    <row r="437" spans="1:3" x14ac:dyDescent="0.25">
      <c r="A437" s="18" t="s">
        <v>202</v>
      </c>
      <c r="B437" s="18" t="s">
        <v>234</v>
      </c>
      <c r="C437" s="18" t="str">
        <f t="shared" si="9"/>
        <v xml:space="preserve">CCD_CRUISE_LEG_DATA_SETS_V.LEG_NAME_DATES_SCD_LIST, </v>
      </c>
    </row>
    <row r="438" spans="1:3" x14ac:dyDescent="0.25">
      <c r="A438" s="18" t="s">
        <v>202</v>
      </c>
      <c r="B438" s="18" t="s">
        <v>235</v>
      </c>
      <c r="C438" s="18" t="str">
        <f t="shared" si="9"/>
        <v xml:space="preserve">CCD_CRUISE_LEG_DATA_SETS_V.LEG_NAME_DATES_RC_LIST, </v>
      </c>
    </row>
    <row r="439" spans="1:3" x14ac:dyDescent="0.25">
      <c r="A439" s="18" t="s">
        <v>202</v>
      </c>
      <c r="B439" s="18" t="s">
        <v>236</v>
      </c>
      <c r="C439" s="18" t="str">
        <f t="shared" si="9"/>
        <v xml:space="preserve">CCD_CRUISE_LEG_DATA_SETS_V.LEG_NAME_DATES_BR_LIST, </v>
      </c>
    </row>
    <row r="440" spans="1:3" x14ac:dyDescent="0.25">
      <c r="A440" s="18" t="s">
        <v>202</v>
      </c>
      <c r="B440" s="18" t="s">
        <v>125</v>
      </c>
      <c r="C440" s="18" t="str">
        <f t="shared" si="9"/>
        <v xml:space="preserve">CCD_CRUISE_LEG_DATA_SETS_V.CRUISE_LEG_ID, </v>
      </c>
    </row>
    <row r="441" spans="1:3" x14ac:dyDescent="0.25">
      <c r="A441" s="18" t="s">
        <v>202</v>
      </c>
      <c r="B441" s="18" t="s">
        <v>237</v>
      </c>
      <c r="C441" s="18" t="str">
        <f t="shared" si="9"/>
        <v xml:space="preserve">CCD_CRUISE_LEG_DATA_SETS_V.LEG_NAME, </v>
      </c>
    </row>
    <row r="442" spans="1:3" x14ac:dyDescent="0.25">
      <c r="A442" s="18" t="s">
        <v>202</v>
      </c>
      <c r="B442" s="18" t="s">
        <v>238</v>
      </c>
      <c r="C442" s="18" t="str">
        <f t="shared" si="9"/>
        <v xml:space="preserve">CCD_CRUISE_LEG_DATA_SETS_V.LEG_START_DATE, </v>
      </c>
    </row>
    <row r="443" spans="1:3" x14ac:dyDescent="0.25">
      <c r="A443" s="18" t="s">
        <v>202</v>
      </c>
      <c r="B443" s="18" t="s">
        <v>239</v>
      </c>
      <c r="C443" s="18" t="str">
        <f t="shared" si="9"/>
        <v xml:space="preserve">CCD_CRUISE_LEG_DATA_SETS_V.FORMAT_LEG_START_DATE, </v>
      </c>
    </row>
    <row r="444" spans="1:3" x14ac:dyDescent="0.25">
      <c r="A444" s="18" t="s">
        <v>202</v>
      </c>
      <c r="B444" s="18" t="s">
        <v>240</v>
      </c>
      <c r="C444" s="18" t="str">
        <f t="shared" si="9"/>
        <v xml:space="preserve">CCD_CRUISE_LEG_DATA_SETS_V.LEG_END_DATE, </v>
      </c>
    </row>
    <row r="445" spans="1:3" x14ac:dyDescent="0.25">
      <c r="A445" s="18" t="s">
        <v>202</v>
      </c>
      <c r="B445" s="18" t="s">
        <v>241</v>
      </c>
      <c r="C445" s="18" t="str">
        <f t="shared" si="9"/>
        <v xml:space="preserve">CCD_CRUISE_LEG_DATA_SETS_V.FORMAT_LEG_END_DATE, </v>
      </c>
    </row>
    <row r="446" spans="1:3" x14ac:dyDescent="0.25">
      <c r="A446" s="18" t="s">
        <v>202</v>
      </c>
      <c r="B446" s="18" t="s">
        <v>243</v>
      </c>
      <c r="C446" s="18" t="str">
        <f t="shared" si="9"/>
        <v xml:space="preserve">CCD_CRUISE_LEG_DATA_SETS_V.LEG_DAS, </v>
      </c>
    </row>
    <row r="447" spans="1:3" x14ac:dyDescent="0.25">
      <c r="A447" s="18" t="s">
        <v>202</v>
      </c>
      <c r="B447" s="18" t="s">
        <v>242</v>
      </c>
      <c r="C447" s="18" t="str">
        <f t="shared" si="9"/>
        <v xml:space="preserve">CCD_CRUISE_LEG_DATA_SETS_V.LEG_YEAR, </v>
      </c>
    </row>
    <row r="448" spans="1:3" x14ac:dyDescent="0.25">
      <c r="A448" s="18" t="s">
        <v>202</v>
      </c>
      <c r="B448" s="18" t="s">
        <v>244</v>
      </c>
      <c r="C448" s="18" t="str">
        <f t="shared" si="9"/>
        <v xml:space="preserve">CCD_CRUISE_LEG_DATA_SETS_V.LEG_FISC_YEAR, </v>
      </c>
    </row>
    <row r="449" spans="1:3" x14ac:dyDescent="0.25">
      <c r="A449" s="18" t="s">
        <v>202</v>
      </c>
      <c r="B449" s="18" t="s">
        <v>245</v>
      </c>
      <c r="C449" s="18" t="str">
        <f t="shared" si="9"/>
        <v xml:space="preserve">CCD_CRUISE_LEG_DATA_SETS_V.LEG_DESC, </v>
      </c>
    </row>
    <row r="450" spans="1:3" x14ac:dyDescent="0.25">
      <c r="A450" s="18" t="s">
        <v>202</v>
      </c>
      <c r="B450" s="18" t="s">
        <v>246</v>
      </c>
      <c r="C450" s="18" t="str">
        <f t="shared" si="9"/>
        <v xml:space="preserve">CCD_CRUISE_LEG_DATA_SETS_V.TZ_NAME, </v>
      </c>
    </row>
    <row r="451" spans="1:3" x14ac:dyDescent="0.25">
      <c r="A451" s="18" t="s">
        <v>202</v>
      </c>
      <c r="B451" s="18" t="s">
        <v>247</v>
      </c>
      <c r="C451" s="18" t="str">
        <f t="shared" si="9"/>
        <v xml:space="preserve">CCD_CRUISE_LEG_DATA_SETS_V.VESSEL_ID, </v>
      </c>
    </row>
    <row r="452" spans="1:3" x14ac:dyDescent="0.25">
      <c r="A452" s="18" t="s">
        <v>202</v>
      </c>
      <c r="B452" s="18" t="s">
        <v>248</v>
      </c>
      <c r="C452" s="18" t="str">
        <f t="shared" si="9"/>
        <v xml:space="preserve">CCD_CRUISE_LEG_DATA_SETS_V.VESSEL_NAME, </v>
      </c>
    </row>
    <row r="453" spans="1:3" x14ac:dyDescent="0.25">
      <c r="A453" s="18" t="s">
        <v>202</v>
      </c>
      <c r="B453" s="18" t="s">
        <v>249</v>
      </c>
      <c r="C453" s="18" t="str">
        <f t="shared" si="9"/>
        <v xml:space="preserve">CCD_CRUISE_LEG_DATA_SETS_V.VESSEL_DESC, </v>
      </c>
    </row>
    <row r="454" spans="1:3" x14ac:dyDescent="0.25">
      <c r="A454" s="18" t="s">
        <v>202</v>
      </c>
      <c r="B454" s="18" t="s">
        <v>92</v>
      </c>
      <c r="C454" s="18" t="str">
        <f t="shared" si="9"/>
        <v xml:space="preserve">CCD_CRUISE_LEG_DATA_SETS_V.PLAT_TYPE_ID, </v>
      </c>
    </row>
    <row r="455" spans="1:3" x14ac:dyDescent="0.25">
      <c r="A455" s="18" t="s">
        <v>202</v>
      </c>
      <c r="B455" s="18" t="s">
        <v>250</v>
      </c>
      <c r="C455" s="18" t="str">
        <f t="shared" si="9"/>
        <v xml:space="preserve">CCD_CRUISE_LEG_DATA_SETS_V.PLAT_TYPE_NAME, </v>
      </c>
    </row>
    <row r="456" spans="1:3" x14ac:dyDescent="0.25">
      <c r="A456" s="18" t="s">
        <v>202</v>
      </c>
      <c r="B456" s="18" t="s">
        <v>251</v>
      </c>
      <c r="C456" s="18" t="str">
        <f t="shared" si="9"/>
        <v xml:space="preserve">CCD_CRUISE_LEG_DATA_SETS_V.PLAT_TYPE_DESC, </v>
      </c>
    </row>
    <row r="457" spans="1:3" x14ac:dyDescent="0.25">
      <c r="A457" s="18" t="s">
        <v>202</v>
      </c>
      <c r="B457" s="18" t="s">
        <v>415</v>
      </c>
      <c r="C457" s="18" t="str">
        <f t="shared" si="9"/>
        <v xml:space="preserve">CCD_CRUISE_LEG_DATA_SETS_V.NUM_REG_ECOSYSTEMS, </v>
      </c>
    </row>
    <row r="458" spans="1:3" x14ac:dyDescent="0.25">
      <c r="A458" s="18" t="s">
        <v>202</v>
      </c>
      <c r="B458" s="18" t="s">
        <v>416</v>
      </c>
      <c r="C458" s="18" t="str">
        <f t="shared" si="9"/>
        <v xml:space="preserve">CCD_CRUISE_LEG_DATA_SETS_V.REG_ECOSYSTEM_CD_LIST, </v>
      </c>
    </row>
    <row r="459" spans="1:3" x14ac:dyDescent="0.25">
      <c r="A459" s="18" t="s">
        <v>202</v>
      </c>
      <c r="B459" s="18" t="s">
        <v>417</v>
      </c>
      <c r="C459" s="18" t="str">
        <f t="shared" si="9"/>
        <v xml:space="preserve">CCD_CRUISE_LEG_DATA_SETS_V.REG_ECOSYSTEM_SCD_LIST, </v>
      </c>
    </row>
    <row r="460" spans="1:3" x14ac:dyDescent="0.25">
      <c r="A460" s="18" t="s">
        <v>202</v>
      </c>
      <c r="B460" s="18" t="s">
        <v>418</v>
      </c>
      <c r="C460" s="18" t="str">
        <f t="shared" si="9"/>
        <v xml:space="preserve">CCD_CRUISE_LEG_DATA_SETS_V.REG_ECOSYSTEM_RC_LIST, </v>
      </c>
    </row>
    <row r="461" spans="1:3" x14ac:dyDescent="0.25">
      <c r="A461" s="18" t="s">
        <v>202</v>
      </c>
      <c r="B461" s="18" t="s">
        <v>419</v>
      </c>
      <c r="C461" s="18" t="str">
        <f t="shared" ref="C461:C501" si="10">CONCATENATE(A461, ".", B461, ", ")</f>
        <v xml:space="preserve">CCD_CRUISE_LEG_DATA_SETS_V.REG_ECOSYSTEM_BR_LIST, </v>
      </c>
    </row>
    <row r="462" spans="1:3" x14ac:dyDescent="0.25">
      <c r="A462" s="18" t="s">
        <v>202</v>
      </c>
      <c r="B462" s="18" t="s">
        <v>420</v>
      </c>
      <c r="C462" s="18" t="str">
        <f t="shared" si="10"/>
        <v xml:space="preserve">CCD_CRUISE_LEG_DATA_SETS_V.NUM_GEAR, </v>
      </c>
    </row>
    <row r="463" spans="1:3" x14ac:dyDescent="0.25">
      <c r="A463" s="18" t="s">
        <v>202</v>
      </c>
      <c r="B463" s="18" t="s">
        <v>421</v>
      </c>
      <c r="C463" s="18" t="str">
        <f t="shared" si="10"/>
        <v xml:space="preserve">CCD_CRUISE_LEG_DATA_SETS_V.GEAR_NAME_CD_LIST, </v>
      </c>
    </row>
    <row r="464" spans="1:3" x14ac:dyDescent="0.25">
      <c r="A464" s="18" t="s">
        <v>202</v>
      </c>
      <c r="B464" s="18" t="s">
        <v>422</v>
      </c>
      <c r="C464" s="18" t="str">
        <f t="shared" si="10"/>
        <v xml:space="preserve">CCD_CRUISE_LEG_DATA_SETS_V.GEAR_NAME_SCD_LIST, </v>
      </c>
    </row>
    <row r="465" spans="1:3" x14ac:dyDescent="0.25">
      <c r="A465" s="18" t="s">
        <v>202</v>
      </c>
      <c r="B465" s="18" t="s">
        <v>423</v>
      </c>
      <c r="C465" s="18" t="str">
        <f t="shared" si="10"/>
        <v xml:space="preserve">CCD_CRUISE_LEG_DATA_SETS_V.GEAR_NAME_RC_LIST, </v>
      </c>
    </row>
    <row r="466" spans="1:3" x14ac:dyDescent="0.25">
      <c r="A466" s="18" t="s">
        <v>202</v>
      </c>
      <c r="B466" s="18" t="s">
        <v>424</v>
      </c>
      <c r="C466" s="18" t="str">
        <f t="shared" si="10"/>
        <v xml:space="preserve">CCD_CRUISE_LEG_DATA_SETS_V.GEAR_NAME_BR_LIST, </v>
      </c>
    </row>
    <row r="467" spans="1:3" x14ac:dyDescent="0.25">
      <c r="A467" s="18" t="s">
        <v>202</v>
      </c>
      <c r="B467" s="18" t="s">
        <v>425</v>
      </c>
      <c r="C467" s="18" t="str">
        <f t="shared" si="10"/>
        <v xml:space="preserve">CCD_CRUISE_LEG_DATA_SETS_V.NUM_REGIONS, </v>
      </c>
    </row>
    <row r="468" spans="1:3" x14ac:dyDescent="0.25">
      <c r="A468" s="18" t="s">
        <v>202</v>
      </c>
      <c r="B468" s="18" t="s">
        <v>426</v>
      </c>
      <c r="C468" s="18" t="str">
        <f t="shared" si="10"/>
        <v xml:space="preserve">CCD_CRUISE_LEG_DATA_SETS_V.REGION_CODE_CD_LIST, </v>
      </c>
    </row>
    <row r="469" spans="1:3" x14ac:dyDescent="0.25">
      <c r="A469" s="18" t="s">
        <v>202</v>
      </c>
      <c r="B469" s="18" t="s">
        <v>427</v>
      </c>
      <c r="C469" s="18" t="str">
        <f t="shared" si="10"/>
        <v xml:space="preserve">CCD_CRUISE_LEG_DATA_SETS_V.REGION_CODE_SCD_LIST, </v>
      </c>
    </row>
    <row r="470" spans="1:3" x14ac:dyDescent="0.25">
      <c r="A470" s="18" t="s">
        <v>202</v>
      </c>
      <c r="B470" s="18" t="s">
        <v>428</v>
      </c>
      <c r="C470" s="18" t="str">
        <f t="shared" si="10"/>
        <v xml:space="preserve">CCD_CRUISE_LEG_DATA_SETS_V.REGION_CODE_RC_LIST, </v>
      </c>
    </row>
    <row r="471" spans="1:3" x14ac:dyDescent="0.25">
      <c r="A471" s="18" t="s">
        <v>202</v>
      </c>
      <c r="B471" s="18" t="s">
        <v>429</v>
      </c>
      <c r="C471" s="18" t="str">
        <f t="shared" si="10"/>
        <v xml:space="preserve">CCD_CRUISE_LEG_DATA_SETS_V.REGION_CODE_BR_LIST, </v>
      </c>
    </row>
    <row r="472" spans="1:3" x14ac:dyDescent="0.25">
      <c r="A472" s="18" t="s">
        <v>202</v>
      </c>
      <c r="B472" s="18" t="s">
        <v>430</v>
      </c>
      <c r="C472" s="18" t="str">
        <f t="shared" si="10"/>
        <v xml:space="preserve">CCD_CRUISE_LEG_DATA_SETS_V.REGION_NAME_CD_LIST, </v>
      </c>
    </row>
    <row r="473" spans="1:3" x14ac:dyDescent="0.25">
      <c r="A473" s="18" t="s">
        <v>202</v>
      </c>
      <c r="B473" s="18" t="s">
        <v>431</v>
      </c>
      <c r="C473" s="18" t="str">
        <f t="shared" si="10"/>
        <v xml:space="preserve">CCD_CRUISE_LEG_DATA_SETS_V.REGION_NAME_SCD_LIST, </v>
      </c>
    </row>
    <row r="474" spans="1:3" x14ac:dyDescent="0.25">
      <c r="A474" s="18" t="s">
        <v>202</v>
      </c>
      <c r="B474" s="18" t="s">
        <v>432</v>
      </c>
      <c r="C474" s="18" t="str">
        <f t="shared" si="10"/>
        <v xml:space="preserve">CCD_CRUISE_LEG_DATA_SETS_V.REGION_NAME_RC_LIST, </v>
      </c>
    </row>
    <row r="475" spans="1:3" x14ac:dyDescent="0.25">
      <c r="A475" s="18" t="s">
        <v>202</v>
      </c>
      <c r="B475" s="18" t="s">
        <v>433</v>
      </c>
      <c r="C475" s="18" t="str">
        <f t="shared" si="10"/>
        <v xml:space="preserve">CCD_CRUISE_LEG_DATA_SETS_V.REGION_NAME_BR_LIST, </v>
      </c>
    </row>
    <row r="476" spans="1:3" x14ac:dyDescent="0.25">
      <c r="A476" s="18" t="s">
        <v>202</v>
      </c>
      <c r="B476" s="18" t="s">
        <v>434</v>
      </c>
      <c r="C476" s="18" t="str">
        <f t="shared" si="10"/>
        <v xml:space="preserve">CCD_CRUISE_LEG_DATA_SETS_V.NUM_LEG_ALIASES, </v>
      </c>
    </row>
    <row r="477" spans="1:3" x14ac:dyDescent="0.25">
      <c r="A477" s="18" t="s">
        <v>202</v>
      </c>
      <c r="B477" s="18" t="s">
        <v>435</v>
      </c>
      <c r="C477" s="18" t="str">
        <f t="shared" si="10"/>
        <v xml:space="preserve">CCD_CRUISE_LEG_DATA_SETS_V.LEG_ALIAS_CD_LIST, </v>
      </c>
    </row>
    <row r="478" spans="1:3" x14ac:dyDescent="0.25">
      <c r="A478" s="18" t="s">
        <v>202</v>
      </c>
      <c r="B478" s="18" t="s">
        <v>436</v>
      </c>
      <c r="C478" s="18" t="str">
        <f t="shared" si="10"/>
        <v xml:space="preserve">CCD_CRUISE_LEG_DATA_SETS_V.LEG_ALIAS_SCD_LIST, </v>
      </c>
    </row>
    <row r="479" spans="1:3" x14ac:dyDescent="0.25">
      <c r="A479" s="18" t="s">
        <v>202</v>
      </c>
      <c r="B479" s="18" t="s">
        <v>437</v>
      </c>
      <c r="C479" s="18" t="str">
        <f t="shared" si="10"/>
        <v xml:space="preserve">CCD_CRUISE_LEG_DATA_SETS_V.LEG_ALIAS_RC_LIST, </v>
      </c>
    </row>
    <row r="480" spans="1:3" x14ac:dyDescent="0.25">
      <c r="A480" s="18" t="s">
        <v>202</v>
      </c>
      <c r="B480" s="18" t="s">
        <v>438</v>
      </c>
      <c r="C480" s="18" t="str">
        <f t="shared" si="10"/>
        <v xml:space="preserve">CCD_CRUISE_LEG_DATA_SETS_V.LEG_ALIAS_BR_LIST, </v>
      </c>
    </row>
    <row r="481" spans="1:3" x14ac:dyDescent="0.25">
      <c r="A481" s="18" t="s">
        <v>202</v>
      </c>
      <c r="B481" s="18" t="s">
        <v>439</v>
      </c>
      <c r="C481" s="18" t="str">
        <f t="shared" si="10"/>
        <v xml:space="preserve">CCD_CRUISE_LEG_DATA_SETS_V.NUM_DATA_SETS, </v>
      </c>
    </row>
    <row r="482" spans="1:3" x14ac:dyDescent="0.25">
      <c r="A482" s="18" t="s">
        <v>202</v>
      </c>
      <c r="B482" s="18" t="s">
        <v>440</v>
      </c>
      <c r="C482" s="18" t="str">
        <f t="shared" si="10"/>
        <v xml:space="preserve">CCD_CRUISE_LEG_DATA_SETS_V.DATA_SET_NAME_CD_LIST, </v>
      </c>
    </row>
    <row r="483" spans="1:3" x14ac:dyDescent="0.25">
      <c r="A483" s="18" t="s">
        <v>202</v>
      </c>
      <c r="B483" s="18" t="s">
        <v>441</v>
      </c>
      <c r="C483" s="18" t="str">
        <f t="shared" si="10"/>
        <v xml:space="preserve">CCD_CRUISE_LEG_DATA_SETS_V.DATA_SET_NAME_SCD_LIST, </v>
      </c>
    </row>
    <row r="484" spans="1:3" x14ac:dyDescent="0.25">
      <c r="A484" s="18" t="s">
        <v>202</v>
      </c>
      <c r="B484" s="18" t="s">
        <v>442</v>
      </c>
      <c r="C484" s="18" t="str">
        <f t="shared" si="10"/>
        <v xml:space="preserve">CCD_CRUISE_LEG_DATA_SETS_V.DATA_SET_NAME_RC_LIST, </v>
      </c>
    </row>
    <row r="485" spans="1:3" x14ac:dyDescent="0.25">
      <c r="A485" s="18" t="s">
        <v>202</v>
      </c>
      <c r="B485" s="18" t="s">
        <v>443</v>
      </c>
      <c r="C485" s="18" t="str">
        <f t="shared" si="10"/>
        <v xml:space="preserve">CCD_CRUISE_LEG_DATA_SETS_V.DATA_SET_NAME_BR_LIST, </v>
      </c>
    </row>
    <row r="486" spans="1:3" x14ac:dyDescent="0.25">
      <c r="A486" s="18" t="s">
        <v>202</v>
      </c>
      <c r="B486" s="18" t="s">
        <v>124</v>
      </c>
      <c r="C486" s="18" t="str">
        <f t="shared" si="10"/>
        <v xml:space="preserve">CCD_CRUISE_LEG_DATA_SETS_V.LEG_DATA_SET_ID, </v>
      </c>
    </row>
    <row r="487" spans="1:3" x14ac:dyDescent="0.25">
      <c r="A487" s="18" t="s">
        <v>202</v>
      </c>
      <c r="B487" s="18" t="s">
        <v>126</v>
      </c>
      <c r="C487" s="18" t="str">
        <f t="shared" si="10"/>
        <v xml:space="preserve">CCD_CRUISE_LEG_DATA_SETS_V.DATA_SET_ID, </v>
      </c>
    </row>
    <row r="488" spans="1:3" x14ac:dyDescent="0.25">
      <c r="A488" s="18" t="s">
        <v>202</v>
      </c>
      <c r="B488" s="18" t="s">
        <v>127</v>
      </c>
      <c r="C488" s="18" t="str">
        <f t="shared" si="10"/>
        <v xml:space="preserve">CCD_CRUISE_LEG_DATA_SETS_V.LEG_DATA_SET_NOTES, </v>
      </c>
    </row>
    <row r="489" spans="1:3" x14ac:dyDescent="0.25">
      <c r="A489" s="18" t="s">
        <v>202</v>
      </c>
      <c r="B489" s="18" t="s">
        <v>135</v>
      </c>
      <c r="C489" s="18" t="str">
        <f t="shared" si="10"/>
        <v xml:space="preserve">CCD_CRUISE_LEG_DATA_SETS_V.DATA_SET_NAME, </v>
      </c>
    </row>
    <row r="490" spans="1:3" x14ac:dyDescent="0.25">
      <c r="A490" s="18" t="s">
        <v>202</v>
      </c>
      <c r="B490" s="18" t="s">
        <v>136</v>
      </c>
      <c r="C490" s="18" t="str">
        <f t="shared" si="10"/>
        <v xml:space="preserve">CCD_CRUISE_LEG_DATA_SETS_V.DATA_SET_DESC, </v>
      </c>
    </row>
    <row r="491" spans="1:3" x14ac:dyDescent="0.25">
      <c r="A491" s="18" t="s">
        <v>202</v>
      </c>
      <c r="B491" s="18" t="s">
        <v>137</v>
      </c>
      <c r="C491" s="18" t="str">
        <f t="shared" si="10"/>
        <v xml:space="preserve">CCD_CRUISE_LEG_DATA_SETS_V.DATA_SET_INPORT_CAT_ID, </v>
      </c>
    </row>
    <row r="492" spans="1:3" x14ac:dyDescent="0.25">
      <c r="A492" s="18" t="s">
        <v>202</v>
      </c>
      <c r="B492" s="18" t="s">
        <v>138</v>
      </c>
      <c r="C492" s="18" t="str">
        <f t="shared" si="10"/>
        <v xml:space="preserve">CCD_CRUISE_LEG_DATA_SETS_V.DATA_SET_INPORT_URL, </v>
      </c>
    </row>
    <row r="493" spans="1:3" x14ac:dyDescent="0.25">
      <c r="A493" s="18" t="s">
        <v>202</v>
      </c>
      <c r="B493" s="18" t="s">
        <v>139</v>
      </c>
      <c r="C493" s="18" t="str">
        <f t="shared" si="10"/>
        <v xml:space="preserve">CCD_CRUISE_LEG_DATA_SETS_V.DATA_SET_TYPE_ID, </v>
      </c>
    </row>
    <row r="494" spans="1:3" x14ac:dyDescent="0.25">
      <c r="A494" s="18" t="s">
        <v>202</v>
      </c>
      <c r="B494" s="18" t="s">
        <v>140</v>
      </c>
      <c r="C494" s="18" t="str">
        <f t="shared" si="10"/>
        <v xml:space="preserve">CCD_CRUISE_LEG_DATA_SETS_V.DATA_SET_TYPE_NAME, </v>
      </c>
    </row>
    <row r="495" spans="1:3" x14ac:dyDescent="0.25">
      <c r="A495" s="18" t="s">
        <v>202</v>
      </c>
      <c r="B495" s="18" t="s">
        <v>141</v>
      </c>
      <c r="C495" s="18" t="str">
        <f t="shared" si="10"/>
        <v xml:space="preserve">CCD_CRUISE_LEG_DATA_SETS_V.DATA_SET_TYPE_DESC, </v>
      </c>
    </row>
    <row r="496" spans="1:3" x14ac:dyDescent="0.25">
      <c r="A496" s="18" t="s">
        <v>202</v>
      </c>
      <c r="B496" s="18" t="s">
        <v>142</v>
      </c>
      <c r="C496" s="18" t="str">
        <f t="shared" si="10"/>
        <v xml:space="preserve">CCD_CRUISE_LEG_DATA_SETS_V.DATA_SET_TYPE_DOC_URL, </v>
      </c>
    </row>
    <row r="497" spans="1:3" x14ac:dyDescent="0.25">
      <c r="A497" s="18" t="s">
        <v>202</v>
      </c>
      <c r="B497" s="18" t="s">
        <v>143</v>
      </c>
      <c r="C497" s="18" t="str">
        <f t="shared" si="10"/>
        <v xml:space="preserve">CCD_CRUISE_LEG_DATA_SETS_V.DATA_SET_STATUS_ID, </v>
      </c>
    </row>
    <row r="498" spans="1:3" x14ac:dyDescent="0.25">
      <c r="A498" s="18" t="s">
        <v>202</v>
      </c>
      <c r="B498" s="18" t="s">
        <v>144</v>
      </c>
      <c r="C498" s="18" t="str">
        <f t="shared" si="10"/>
        <v xml:space="preserve">CCD_CRUISE_LEG_DATA_SETS_V.STATUS_CODE, </v>
      </c>
    </row>
    <row r="499" spans="1:3" x14ac:dyDescent="0.25">
      <c r="A499" s="18" t="s">
        <v>202</v>
      </c>
      <c r="B499" s="18" t="s">
        <v>145</v>
      </c>
      <c r="C499" s="18" t="str">
        <f t="shared" si="10"/>
        <v xml:space="preserve">CCD_CRUISE_LEG_DATA_SETS_V.STATUS_NAME, </v>
      </c>
    </row>
    <row r="500" spans="1:3" x14ac:dyDescent="0.25">
      <c r="A500" s="18" t="s">
        <v>202</v>
      </c>
      <c r="B500" s="18" t="s">
        <v>146</v>
      </c>
      <c r="C500" s="18" t="str">
        <f t="shared" si="10"/>
        <v xml:space="preserve">CCD_CRUISE_LEG_DATA_SETS_V.STATUS_DESC, </v>
      </c>
    </row>
    <row r="501" spans="1:3" x14ac:dyDescent="0.25">
      <c r="A501" s="18" t="s">
        <v>202</v>
      </c>
      <c r="B501" s="18" t="s">
        <v>147</v>
      </c>
      <c r="C501" s="18" t="str">
        <f t="shared" si="10"/>
        <v xml:space="preserve">CCD_CRUISE_LEG_DATA_SETS_V.STATUS_COLOR, </v>
      </c>
    </row>
    <row r="511" spans="1:3" x14ac:dyDescent="0.25">
      <c r="A511" t="s">
        <v>407</v>
      </c>
      <c r="B511" t="s">
        <v>203</v>
      </c>
      <c r="C511" s="18" t="str">
        <f t="shared" ref="C511:C554" si="11">CONCATENATE(A511, ".", B511, ", ")</f>
        <v xml:space="preserve">CCD_CRUISE_V.CRUISE_ID, </v>
      </c>
    </row>
    <row r="512" spans="1:3" x14ac:dyDescent="0.25">
      <c r="A512" s="18" t="s">
        <v>407</v>
      </c>
      <c r="B512" t="s">
        <v>204</v>
      </c>
      <c r="C512" s="18" t="str">
        <f t="shared" si="11"/>
        <v xml:space="preserve">CCD_CRUISE_V.CRUISE_NAME, </v>
      </c>
    </row>
    <row r="513" spans="1:3" x14ac:dyDescent="0.25">
      <c r="A513" s="18" t="s">
        <v>407</v>
      </c>
      <c r="B513" t="s">
        <v>205</v>
      </c>
      <c r="C513" s="18" t="str">
        <f t="shared" si="11"/>
        <v xml:space="preserve">CCD_CRUISE_V.CRUISE_NOTES, </v>
      </c>
    </row>
    <row r="514" spans="1:3" x14ac:dyDescent="0.25">
      <c r="A514" s="18" t="s">
        <v>407</v>
      </c>
      <c r="B514" t="s">
        <v>408</v>
      </c>
      <c r="C514" s="18" t="str">
        <f t="shared" si="11"/>
        <v xml:space="preserve">CCD_CRUISE_V.CRUISE_DESC, </v>
      </c>
    </row>
    <row r="515" spans="1:3" x14ac:dyDescent="0.25">
      <c r="A515" s="18" t="s">
        <v>407</v>
      </c>
      <c r="B515" t="s">
        <v>409</v>
      </c>
      <c r="C515" s="18" t="str">
        <f t="shared" si="11"/>
        <v xml:space="preserve">CCD_CRUISE_V.OBJ_BASED_METRICS, </v>
      </c>
    </row>
    <row r="516" spans="1:3" x14ac:dyDescent="0.25">
      <c r="A516" s="18" t="s">
        <v>407</v>
      </c>
      <c r="B516" t="s">
        <v>117</v>
      </c>
      <c r="C516" s="18" t="str">
        <f t="shared" si="11"/>
        <v xml:space="preserve">CCD_CRUISE_V.SCI_CENTER_DIV_ID, </v>
      </c>
    </row>
    <row r="517" spans="1:3" x14ac:dyDescent="0.25">
      <c r="A517" s="18" t="s">
        <v>407</v>
      </c>
      <c r="B517" t="s">
        <v>410</v>
      </c>
      <c r="C517" s="18" t="str">
        <f t="shared" si="11"/>
        <v xml:space="preserve">CCD_CRUISE_V.SCI_CENTER_DIV_CODE, </v>
      </c>
    </row>
    <row r="518" spans="1:3" x14ac:dyDescent="0.25">
      <c r="A518" s="18" t="s">
        <v>407</v>
      </c>
      <c r="B518" t="s">
        <v>411</v>
      </c>
      <c r="C518" s="18" t="str">
        <f t="shared" si="11"/>
        <v xml:space="preserve">CCD_CRUISE_V.SCI_CENTER_DIV_NAME, </v>
      </c>
    </row>
    <row r="519" spans="1:3" x14ac:dyDescent="0.25">
      <c r="A519" s="18" t="s">
        <v>407</v>
      </c>
      <c r="B519" t="s">
        <v>412</v>
      </c>
      <c r="C519" s="18" t="str">
        <f t="shared" si="11"/>
        <v xml:space="preserve">CCD_CRUISE_V.SCI_CENTER_DIV_DESC, </v>
      </c>
    </row>
    <row r="520" spans="1:3" x14ac:dyDescent="0.25">
      <c r="A520" s="18" t="s">
        <v>407</v>
      </c>
      <c r="B520" t="s">
        <v>106</v>
      </c>
      <c r="C520" s="18" t="str">
        <f t="shared" si="11"/>
        <v xml:space="preserve">CCD_CRUISE_V.SCI_CENTER_ID, </v>
      </c>
    </row>
    <row r="521" spans="1:3" x14ac:dyDescent="0.25">
      <c r="A521" s="18" t="s">
        <v>407</v>
      </c>
      <c r="B521" t="s">
        <v>206</v>
      </c>
      <c r="C521" s="18" t="str">
        <f t="shared" si="11"/>
        <v xml:space="preserve">CCD_CRUISE_V.SCI_CENTER_NAME, </v>
      </c>
    </row>
    <row r="522" spans="1:3" x14ac:dyDescent="0.25">
      <c r="A522" s="18" t="s">
        <v>407</v>
      </c>
      <c r="B522" t="s">
        <v>207</v>
      </c>
      <c r="C522" s="18" t="str">
        <f t="shared" si="11"/>
        <v xml:space="preserve">CCD_CRUISE_V.SCI_CENTER_DESC, </v>
      </c>
    </row>
    <row r="523" spans="1:3" x14ac:dyDescent="0.25">
      <c r="A523" s="18" t="s">
        <v>407</v>
      </c>
      <c r="B523" t="s">
        <v>208</v>
      </c>
      <c r="C523" s="18" t="str">
        <f t="shared" si="11"/>
        <v xml:space="preserve">CCD_CRUISE_V.STD_SVY_NAME_ID, </v>
      </c>
    </row>
    <row r="524" spans="1:3" x14ac:dyDescent="0.25">
      <c r="A524" s="18" t="s">
        <v>407</v>
      </c>
      <c r="B524" t="s">
        <v>209</v>
      </c>
      <c r="C524" s="18" t="str">
        <f t="shared" si="11"/>
        <v xml:space="preserve">CCD_CRUISE_V.STD_SVY_NAME, </v>
      </c>
    </row>
    <row r="525" spans="1:3" x14ac:dyDescent="0.25">
      <c r="A525" s="18" t="s">
        <v>407</v>
      </c>
      <c r="B525" t="s">
        <v>210</v>
      </c>
      <c r="C525" s="18" t="str">
        <f t="shared" si="11"/>
        <v xml:space="preserve">CCD_CRUISE_V.STD_SVY_DESC, </v>
      </c>
    </row>
    <row r="526" spans="1:3" x14ac:dyDescent="0.25">
      <c r="A526" s="18" t="s">
        <v>407</v>
      </c>
      <c r="B526" t="s">
        <v>211</v>
      </c>
      <c r="C526" s="18" t="str">
        <f t="shared" si="11"/>
        <v xml:space="preserve">CCD_CRUISE_V.SVY_FREQ_ID, </v>
      </c>
    </row>
    <row r="527" spans="1:3" x14ac:dyDescent="0.25">
      <c r="A527" s="18" t="s">
        <v>407</v>
      </c>
      <c r="B527" t="s">
        <v>212</v>
      </c>
      <c r="C527" s="18" t="str">
        <f t="shared" si="11"/>
        <v xml:space="preserve">CCD_CRUISE_V.SVY_FREQ_NAME, </v>
      </c>
    </row>
    <row r="528" spans="1:3" x14ac:dyDescent="0.25">
      <c r="A528" s="18" t="s">
        <v>407</v>
      </c>
      <c r="B528" t="s">
        <v>213</v>
      </c>
      <c r="C528" s="18" t="str">
        <f t="shared" si="11"/>
        <v xml:space="preserve">CCD_CRUISE_V.SVY_FREQ_DESC, </v>
      </c>
    </row>
    <row r="529" spans="1:3" x14ac:dyDescent="0.25">
      <c r="A529" s="18" t="s">
        <v>407</v>
      </c>
      <c r="B529" t="s">
        <v>214</v>
      </c>
      <c r="C529" s="18" t="str">
        <f t="shared" si="11"/>
        <v xml:space="preserve">CCD_CRUISE_V.STD_SVY_NAME_OTH, </v>
      </c>
    </row>
    <row r="530" spans="1:3" x14ac:dyDescent="0.25">
      <c r="A530" s="18" t="s">
        <v>407</v>
      </c>
      <c r="B530" t="s">
        <v>215</v>
      </c>
      <c r="C530" s="18" t="str">
        <f t="shared" si="11"/>
        <v xml:space="preserve">CCD_CRUISE_V.STD_SVY_NAME_VAL, </v>
      </c>
    </row>
    <row r="531" spans="1:3" x14ac:dyDescent="0.25">
      <c r="A531" s="18" t="s">
        <v>407</v>
      </c>
      <c r="B531" t="s">
        <v>216</v>
      </c>
      <c r="C531" s="18" t="str">
        <f t="shared" si="11"/>
        <v xml:space="preserve">CCD_CRUISE_V.SVY_TYPE_ID, </v>
      </c>
    </row>
    <row r="532" spans="1:3" x14ac:dyDescent="0.25">
      <c r="A532" s="18" t="s">
        <v>407</v>
      </c>
      <c r="B532" t="s">
        <v>217</v>
      </c>
      <c r="C532" s="18" t="str">
        <f t="shared" si="11"/>
        <v xml:space="preserve">CCD_CRUISE_V.SVY_TYPE_NAME, </v>
      </c>
    </row>
    <row r="533" spans="1:3" x14ac:dyDescent="0.25">
      <c r="A533" s="18" t="s">
        <v>407</v>
      </c>
      <c r="B533" t="s">
        <v>218</v>
      </c>
      <c r="C533" s="18" t="str">
        <f t="shared" si="11"/>
        <v xml:space="preserve">CCD_CRUISE_V.SVY_TYPE_DESC, </v>
      </c>
    </row>
    <row r="534" spans="1:3" x14ac:dyDescent="0.25">
      <c r="A534" s="18" t="s">
        <v>407</v>
      </c>
      <c r="B534" t="s">
        <v>219</v>
      </c>
      <c r="C534" s="18" t="str">
        <f t="shared" si="11"/>
        <v xml:space="preserve">CCD_CRUISE_V.CRUISE_URL, </v>
      </c>
    </row>
    <row r="535" spans="1:3" x14ac:dyDescent="0.25">
      <c r="A535" s="18" t="s">
        <v>407</v>
      </c>
      <c r="B535" t="s">
        <v>220</v>
      </c>
      <c r="C535" s="18" t="str">
        <f t="shared" si="11"/>
        <v xml:space="preserve">CCD_CRUISE_V.CRUISE_CONT_EMAIL, </v>
      </c>
    </row>
    <row r="536" spans="1:3" x14ac:dyDescent="0.25">
      <c r="A536" s="18" t="s">
        <v>407</v>
      </c>
      <c r="B536" t="s">
        <v>413</v>
      </c>
      <c r="C536" s="18" t="str">
        <f t="shared" si="11"/>
        <v xml:space="preserve">CCD_CRUISE_V.PTA_ISS_ID, </v>
      </c>
    </row>
    <row r="537" spans="1:3" x14ac:dyDescent="0.25">
      <c r="A537" t="s">
        <v>494</v>
      </c>
      <c r="B537" t="s">
        <v>125</v>
      </c>
      <c r="C537" s="18" t="str">
        <f t="shared" si="11"/>
        <v xml:space="preserve">CCD_LEG_V.CRUISE_LEG_ID, </v>
      </c>
    </row>
    <row r="538" spans="1:3" x14ac:dyDescent="0.25">
      <c r="A538" s="18" t="s">
        <v>494</v>
      </c>
      <c r="B538" t="s">
        <v>237</v>
      </c>
      <c r="C538" s="18" t="str">
        <f t="shared" si="11"/>
        <v xml:space="preserve">CCD_LEG_V.LEG_NAME, </v>
      </c>
    </row>
    <row r="539" spans="1:3" x14ac:dyDescent="0.25">
      <c r="A539" s="18" t="s">
        <v>494</v>
      </c>
      <c r="B539" t="s">
        <v>238</v>
      </c>
      <c r="C539" s="18" t="str">
        <f t="shared" si="11"/>
        <v xml:space="preserve">CCD_LEG_V.LEG_START_DATE, </v>
      </c>
    </row>
    <row r="540" spans="1:3" x14ac:dyDescent="0.25">
      <c r="A540" s="18" t="s">
        <v>494</v>
      </c>
      <c r="B540" t="s">
        <v>239</v>
      </c>
      <c r="C540" s="18" t="str">
        <f t="shared" si="11"/>
        <v xml:space="preserve">CCD_LEG_V.FORMAT_LEG_START_DATE, </v>
      </c>
    </row>
    <row r="541" spans="1:3" x14ac:dyDescent="0.25">
      <c r="A541" s="18" t="s">
        <v>494</v>
      </c>
      <c r="B541" t="s">
        <v>240</v>
      </c>
      <c r="C541" s="18" t="str">
        <f t="shared" si="11"/>
        <v xml:space="preserve">CCD_LEG_V.LEG_END_DATE, </v>
      </c>
    </row>
    <row r="542" spans="1:3" x14ac:dyDescent="0.25">
      <c r="A542" s="18" t="s">
        <v>494</v>
      </c>
      <c r="B542" t="s">
        <v>241</v>
      </c>
      <c r="C542" s="18" t="str">
        <f t="shared" si="11"/>
        <v xml:space="preserve">CCD_LEG_V.FORMAT_LEG_END_DATE, </v>
      </c>
    </row>
    <row r="543" spans="1:3" x14ac:dyDescent="0.25">
      <c r="A543" s="18" t="s">
        <v>494</v>
      </c>
      <c r="B543" t="s">
        <v>243</v>
      </c>
      <c r="C543" s="18" t="str">
        <f t="shared" si="11"/>
        <v xml:space="preserve">CCD_LEG_V.LEG_DAS, </v>
      </c>
    </row>
    <row r="544" spans="1:3" x14ac:dyDescent="0.25">
      <c r="A544" s="18" t="s">
        <v>494</v>
      </c>
      <c r="B544" t="s">
        <v>242</v>
      </c>
      <c r="C544" s="18" t="str">
        <f t="shared" si="11"/>
        <v xml:space="preserve">CCD_LEG_V.LEG_YEAR, </v>
      </c>
    </row>
    <row r="545" spans="1:3" x14ac:dyDescent="0.25">
      <c r="A545" s="18" t="s">
        <v>494</v>
      </c>
      <c r="B545" t="s">
        <v>246</v>
      </c>
      <c r="C545" s="18" t="str">
        <f t="shared" si="11"/>
        <v xml:space="preserve">CCD_LEG_V.TZ_NAME, </v>
      </c>
    </row>
    <row r="546" spans="1:3" x14ac:dyDescent="0.25">
      <c r="A546" s="18" t="s">
        <v>494</v>
      </c>
      <c r="B546" t="s">
        <v>244</v>
      </c>
      <c r="C546" s="18" t="str">
        <f t="shared" si="11"/>
        <v xml:space="preserve">CCD_LEG_V.LEG_FISC_YEAR, </v>
      </c>
    </row>
    <row r="547" spans="1:3" x14ac:dyDescent="0.25">
      <c r="A547" s="18" t="s">
        <v>494</v>
      </c>
      <c r="B547" t="s">
        <v>245</v>
      </c>
      <c r="C547" s="18" t="str">
        <f t="shared" si="11"/>
        <v xml:space="preserve">CCD_LEG_V.LEG_DESC, </v>
      </c>
    </row>
    <row r="548" spans="1:3" x14ac:dyDescent="0.25">
      <c r="A548" s="18" t="s">
        <v>494</v>
      </c>
      <c r="B548" t="s">
        <v>203</v>
      </c>
      <c r="C548" s="18" t="str">
        <f t="shared" si="11"/>
        <v xml:space="preserve">CCD_LEG_V.CRUISE_ID, </v>
      </c>
    </row>
    <row r="549" spans="1:3" x14ac:dyDescent="0.25">
      <c r="A549" s="18" t="s">
        <v>494</v>
      </c>
      <c r="B549" t="s">
        <v>247</v>
      </c>
      <c r="C549" s="18" t="str">
        <f t="shared" si="11"/>
        <v xml:space="preserve">CCD_LEG_V.VESSEL_ID, </v>
      </c>
    </row>
    <row r="550" spans="1:3" x14ac:dyDescent="0.25">
      <c r="A550" s="18" t="s">
        <v>494</v>
      </c>
      <c r="B550" t="s">
        <v>248</v>
      </c>
      <c r="C550" s="18" t="str">
        <f t="shared" si="11"/>
        <v xml:space="preserve">CCD_LEG_V.VESSEL_NAME, </v>
      </c>
    </row>
    <row r="551" spans="1:3" x14ac:dyDescent="0.25">
      <c r="A551" s="18" t="s">
        <v>494</v>
      </c>
      <c r="B551" t="s">
        <v>249</v>
      </c>
      <c r="C551" s="18" t="str">
        <f t="shared" si="11"/>
        <v xml:space="preserve">CCD_LEG_V.VESSEL_DESC, </v>
      </c>
    </row>
    <row r="552" spans="1:3" x14ac:dyDescent="0.25">
      <c r="A552" s="18" t="s">
        <v>494</v>
      </c>
      <c r="B552" t="s">
        <v>92</v>
      </c>
      <c r="C552" s="18" t="str">
        <f t="shared" si="11"/>
        <v xml:space="preserve">CCD_LEG_V.PLAT_TYPE_ID, </v>
      </c>
    </row>
    <row r="553" spans="1:3" x14ac:dyDescent="0.25">
      <c r="A553" s="18" t="s">
        <v>494</v>
      </c>
      <c r="B553" t="s">
        <v>250</v>
      </c>
      <c r="C553" s="18" t="str">
        <f t="shared" si="11"/>
        <v xml:space="preserve">CCD_LEG_V.PLAT_TYPE_NAME, </v>
      </c>
    </row>
    <row r="554" spans="1:3" x14ac:dyDescent="0.25">
      <c r="A554" s="18" t="s">
        <v>494</v>
      </c>
      <c r="B554" t="s">
        <v>251</v>
      </c>
      <c r="C554" s="18" t="str">
        <f t="shared" si="11"/>
        <v xml:space="preserve">CCD_LEG_V.PLAT_TYPE_DESC, </v>
      </c>
    </row>
    <row r="557" spans="1:3" x14ac:dyDescent="0.25">
      <c r="A557" t="s">
        <v>499</v>
      </c>
      <c r="B557" t="s">
        <v>203</v>
      </c>
      <c r="C557" s="18" t="str">
        <f t="shared" ref="C557:C603" si="12">CONCATENATE(A557, ".", B557, ", ")</f>
        <v xml:space="preserve">CCD_CRUISE_AGG_V.CRUISE_ID, </v>
      </c>
    </row>
    <row r="558" spans="1:3" x14ac:dyDescent="0.25">
      <c r="A558" s="18" t="s">
        <v>499</v>
      </c>
      <c r="B558" t="s">
        <v>204</v>
      </c>
      <c r="C558" s="18" t="str">
        <f t="shared" si="12"/>
        <v xml:space="preserve">CCD_CRUISE_AGG_V.CRUISE_NAME, </v>
      </c>
    </row>
    <row r="559" spans="1:3" x14ac:dyDescent="0.25">
      <c r="A559" s="18" t="s">
        <v>499</v>
      </c>
      <c r="B559" t="s">
        <v>205</v>
      </c>
      <c r="C559" s="18" t="str">
        <f t="shared" si="12"/>
        <v xml:space="preserve">CCD_CRUISE_AGG_V.CRUISE_NOTES, </v>
      </c>
    </row>
    <row r="560" spans="1:3" x14ac:dyDescent="0.25">
      <c r="A560" s="18" t="s">
        <v>499</v>
      </c>
      <c r="B560" t="s">
        <v>408</v>
      </c>
      <c r="C560" s="18" t="str">
        <f t="shared" si="12"/>
        <v xml:space="preserve">CCD_CRUISE_AGG_V.CRUISE_DESC, </v>
      </c>
    </row>
    <row r="561" spans="1:3" x14ac:dyDescent="0.25">
      <c r="A561" s="18" t="s">
        <v>499</v>
      </c>
      <c r="B561" t="s">
        <v>409</v>
      </c>
      <c r="C561" s="18" t="str">
        <f t="shared" si="12"/>
        <v xml:space="preserve">CCD_CRUISE_AGG_V.OBJ_BASED_METRICS, </v>
      </c>
    </row>
    <row r="562" spans="1:3" x14ac:dyDescent="0.25">
      <c r="A562" s="18" t="s">
        <v>499</v>
      </c>
      <c r="B562" t="s">
        <v>117</v>
      </c>
      <c r="C562" s="18" t="str">
        <f t="shared" si="12"/>
        <v xml:space="preserve">CCD_CRUISE_AGG_V.SCI_CENTER_DIV_ID, </v>
      </c>
    </row>
    <row r="563" spans="1:3" x14ac:dyDescent="0.25">
      <c r="A563" s="18" t="s">
        <v>499</v>
      </c>
      <c r="B563" t="s">
        <v>410</v>
      </c>
      <c r="C563" s="18" t="str">
        <f t="shared" si="12"/>
        <v xml:space="preserve">CCD_CRUISE_AGG_V.SCI_CENTER_DIV_CODE, </v>
      </c>
    </row>
    <row r="564" spans="1:3" x14ac:dyDescent="0.25">
      <c r="A564" s="18" t="s">
        <v>499</v>
      </c>
      <c r="B564" t="s">
        <v>411</v>
      </c>
      <c r="C564" s="18" t="str">
        <f t="shared" si="12"/>
        <v xml:space="preserve">CCD_CRUISE_AGG_V.SCI_CENTER_DIV_NAME, </v>
      </c>
    </row>
    <row r="565" spans="1:3" x14ac:dyDescent="0.25">
      <c r="A565" s="18" t="s">
        <v>499</v>
      </c>
      <c r="B565" t="s">
        <v>412</v>
      </c>
      <c r="C565" s="18" t="str">
        <f t="shared" si="12"/>
        <v xml:space="preserve">CCD_CRUISE_AGG_V.SCI_CENTER_DIV_DESC, </v>
      </c>
    </row>
    <row r="566" spans="1:3" x14ac:dyDescent="0.25">
      <c r="A566" s="18" t="s">
        <v>499</v>
      </c>
      <c r="B566" t="s">
        <v>106</v>
      </c>
      <c r="C566" s="18" t="str">
        <f t="shared" si="12"/>
        <v xml:space="preserve">CCD_CRUISE_AGG_V.SCI_CENTER_ID, </v>
      </c>
    </row>
    <row r="567" spans="1:3" x14ac:dyDescent="0.25">
      <c r="A567" s="18" t="s">
        <v>499</v>
      </c>
      <c r="B567" t="s">
        <v>206</v>
      </c>
      <c r="C567" s="18" t="str">
        <f t="shared" si="12"/>
        <v xml:space="preserve">CCD_CRUISE_AGG_V.SCI_CENTER_NAME, </v>
      </c>
    </row>
    <row r="568" spans="1:3" x14ac:dyDescent="0.25">
      <c r="A568" s="18" t="s">
        <v>499</v>
      </c>
      <c r="B568" t="s">
        <v>207</v>
      </c>
      <c r="C568" s="18" t="str">
        <f t="shared" si="12"/>
        <v xml:space="preserve">CCD_CRUISE_AGG_V.SCI_CENTER_DESC, </v>
      </c>
    </row>
    <row r="569" spans="1:3" x14ac:dyDescent="0.25">
      <c r="A569" s="18" t="s">
        <v>499</v>
      </c>
      <c r="B569" t="s">
        <v>208</v>
      </c>
      <c r="C569" s="18" t="str">
        <f t="shared" si="12"/>
        <v xml:space="preserve">CCD_CRUISE_AGG_V.STD_SVY_NAME_ID, </v>
      </c>
    </row>
    <row r="570" spans="1:3" x14ac:dyDescent="0.25">
      <c r="A570" s="18" t="s">
        <v>499</v>
      </c>
      <c r="B570" t="s">
        <v>209</v>
      </c>
      <c r="C570" s="18" t="str">
        <f t="shared" si="12"/>
        <v xml:space="preserve">CCD_CRUISE_AGG_V.STD_SVY_NAME, </v>
      </c>
    </row>
    <row r="571" spans="1:3" x14ac:dyDescent="0.25">
      <c r="A571" s="18" t="s">
        <v>499</v>
      </c>
      <c r="B571" t="s">
        <v>210</v>
      </c>
      <c r="C571" s="18" t="str">
        <f t="shared" si="12"/>
        <v xml:space="preserve">CCD_CRUISE_AGG_V.STD_SVY_DESC, </v>
      </c>
    </row>
    <row r="572" spans="1:3" x14ac:dyDescent="0.25">
      <c r="A572" s="18" t="s">
        <v>499</v>
      </c>
      <c r="B572" t="s">
        <v>211</v>
      </c>
      <c r="C572" s="18" t="str">
        <f t="shared" si="12"/>
        <v xml:space="preserve">CCD_CRUISE_AGG_V.SVY_FREQ_ID, </v>
      </c>
    </row>
    <row r="573" spans="1:3" x14ac:dyDescent="0.25">
      <c r="A573" s="18" t="s">
        <v>499</v>
      </c>
      <c r="B573" t="s">
        <v>212</v>
      </c>
      <c r="C573" s="18" t="str">
        <f t="shared" si="12"/>
        <v xml:space="preserve">CCD_CRUISE_AGG_V.SVY_FREQ_NAME, </v>
      </c>
    </row>
    <row r="574" spans="1:3" x14ac:dyDescent="0.25">
      <c r="A574" s="18" t="s">
        <v>499</v>
      </c>
      <c r="B574" t="s">
        <v>213</v>
      </c>
      <c r="C574" s="18" t="str">
        <f t="shared" si="12"/>
        <v xml:space="preserve">CCD_CRUISE_AGG_V.SVY_FREQ_DESC, </v>
      </c>
    </row>
    <row r="575" spans="1:3" x14ac:dyDescent="0.25">
      <c r="A575" s="18" t="s">
        <v>499</v>
      </c>
      <c r="B575" t="s">
        <v>214</v>
      </c>
      <c r="C575" s="18" t="str">
        <f t="shared" si="12"/>
        <v xml:space="preserve">CCD_CRUISE_AGG_V.STD_SVY_NAME_OTH, </v>
      </c>
    </row>
    <row r="576" spans="1:3" x14ac:dyDescent="0.25">
      <c r="A576" s="18" t="s">
        <v>499</v>
      </c>
      <c r="B576" t="s">
        <v>215</v>
      </c>
      <c r="C576" s="18" t="str">
        <f t="shared" si="12"/>
        <v xml:space="preserve">CCD_CRUISE_AGG_V.STD_SVY_NAME_VAL, </v>
      </c>
    </row>
    <row r="577" spans="1:3" x14ac:dyDescent="0.25">
      <c r="A577" s="18" t="s">
        <v>499</v>
      </c>
      <c r="B577" t="s">
        <v>216</v>
      </c>
      <c r="C577" s="18" t="str">
        <f t="shared" si="12"/>
        <v xml:space="preserve">CCD_CRUISE_AGG_V.SVY_TYPE_ID, </v>
      </c>
    </row>
    <row r="578" spans="1:3" x14ac:dyDescent="0.25">
      <c r="A578" s="18" t="s">
        <v>499</v>
      </c>
      <c r="B578" t="s">
        <v>217</v>
      </c>
      <c r="C578" s="18" t="str">
        <f t="shared" si="12"/>
        <v xml:space="preserve">CCD_CRUISE_AGG_V.SVY_TYPE_NAME, </v>
      </c>
    </row>
    <row r="579" spans="1:3" x14ac:dyDescent="0.25">
      <c r="A579" s="18" t="s">
        <v>499</v>
      </c>
      <c r="B579" t="s">
        <v>218</v>
      </c>
      <c r="C579" s="18" t="str">
        <f t="shared" si="12"/>
        <v xml:space="preserve">CCD_CRUISE_AGG_V.SVY_TYPE_DESC, </v>
      </c>
    </row>
    <row r="580" spans="1:3" x14ac:dyDescent="0.25">
      <c r="A580" s="18" t="s">
        <v>499</v>
      </c>
      <c r="B580" t="s">
        <v>219</v>
      </c>
      <c r="C580" s="18" t="str">
        <f t="shared" si="12"/>
        <v xml:space="preserve">CCD_CRUISE_AGG_V.CRUISE_URL, </v>
      </c>
    </row>
    <row r="581" spans="1:3" x14ac:dyDescent="0.25">
      <c r="A581" s="18" t="s">
        <v>499</v>
      </c>
      <c r="B581" t="s">
        <v>220</v>
      </c>
      <c r="C581" s="18" t="str">
        <f t="shared" si="12"/>
        <v xml:space="preserve">CCD_CRUISE_AGG_V.CRUISE_CONT_EMAIL, </v>
      </c>
    </row>
    <row r="582" spans="1:3" x14ac:dyDescent="0.25">
      <c r="A582" s="18" t="s">
        <v>499</v>
      </c>
      <c r="B582" t="s">
        <v>413</v>
      </c>
      <c r="C582" s="18" t="str">
        <f t="shared" si="12"/>
        <v xml:space="preserve">CCD_CRUISE_AGG_V.PTA_ISS_ID, </v>
      </c>
    </row>
    <row r="583" spans="1:3" x14ac:dyDescent="0.25">
      <c r="A583" s="18" t="s">
        <v>499</v>
      </c>
      <c r="B583" t="s">
        <v>221</v>
      </c>
      <c r="C583" s="18" t="str">
        <f t="shared" si="12"/>
        <v xml:space="preserve">CCD_CRUISE_AGG_V.NUM_LEGS, </v>
      </c>
    </row>
    <row r="584" spans="1:3" x14ac:dyDescent="0.25">
      <c r="A584" s="18" t="s">
        <v>499</v>
      </c>
      <c r="B584" t="s">
        <v>222</v>
      </c>
      <c r="C584" s="18" t="str">
        <f t="shared" si="12"/>
        <v xml:space="preserve">CCD_CRUISE_AGG_V.CRUISE_START_DATE, </v>
      </c>
    </row>
    <row r="585" spans="1:3" x14ac:dyDescent="0.25">
      <c r="A585" s="18" t="s">
        <v>499</v>
      </c>
      <c r="B585" t="s">
        <v>223</v>
      </c>
      <c r="C585" s="18" t="str">
        <f t="shared" si="12"/>
        <v xml:space="preserve">CCD_CRUISE_AGG_V.FORMAT_CRUISE_START_DATE, </v>
      </c>
    </row>
    <row r="586" spans="1:3" x14ac:dyDescent="0.25">
      <c r="A586" s="18" t="s">
        <v>499</v>
      </c>
      <c r="B586" t="s">
        <v>224</v>
      </c>
      <c r="C586" s="18" t="str">
        <f t="shared" si="12"/>
        <v xml:space="preserve">CCD_CRUISE_AGG_V.CRUISE_END_DATE, </v>
      </c>
    </row>
    <row r="587" spans="1:3" x14ac:dyDescent="0.25">
      <c r="A587" s="18" t="s">
        <v>499</v>
      </c>
      <c r="B587" t="s">
        <v>225</v>
      </c>
      <c r="C587" s="18" t="str">
        <f t="shared" si="12"/>
        <v xml:space="preserve">CCD_CRUISE_AGG_V.FORMAT_CRUISE_END_DATE, </v>
      </c>
    </row>
    <row r="588" spans="1:3" x14ac:dyDescent="0.25">
      <c r="A588" s="18" t="s">
        <v>499</v>
      </c>
      <c r="B588" t="s">
        <v>226</v>
      </c>
      <c r="C588" s="18" t="str">
        <f t="shared" si="12"/>
        <v xml:space="preserve">CCD_CRUISE_AGG_V.CRUISE_DAS, </v>
      </c>
    </row>
    <row r="589" spans="1:3" x14ac:dyDescent="0.25">
      <c r="A589" s="18" t="s">
        <v>499</v>
      </c>
      <c r="B589" t="s">
        <v>414</v>
      </c>
      <c r="C589" s="18" t="str">
        <f t="shared" si="12"/>
        <v xml:space="preserve">CCD_CRUISE_AGG_V.CRUISE_LEN_DAYS, </v>
      </c>
    </row>
    <row r="590" spans="1:3" x14ac:dyDescent="0.25">
      <c r="A590" s="18" t="s">
        <v>499</v>
      </c>
      <c r="B590" t="s">
        <v>227</v>
      </c>
      <c r="C590" s="18" t="str">
        <f t="shared" si="12"/>
        <v xml:space="preserve">CCD_CRUISE_AGG_V.CRUISE_YEAR, </v>
      </c>
    </row>
    <row r="591" spans="1:3" x14ac:dyDescent="0.25">
      <c r="A591" s="18" t="s">
        <v>499</v>
      </c>
      <c r="B591" t="s">
        <v>228</v>
      </c>
      <c r="C591" s="18" t="str">
        <f t="shared" si="12"/>
        <v xml:space="preserve">CCD_CRUISE_AGG_V.CRUISE_FISC_YEAR, </v>
      </c>
    </row>
    <row r="592" spans="1:3" x14ac:dyDescent="0.25">
      <c r="A592" s="18" t="s">
        <v>499</v>
      </c>
      <c r="B592" t="s">
        <v>229</v>
      </c>
      <c r="C592" s="18" t="str">
        <f t="shared" si="12"/>
        <v xml:space="preserve">CCD_CRUISE_AGG_V.LEG_NAME_CD_LIST, </v>
      </c>
    </row>
    <row r="593" spans="1:3" x14ac:dyDescent="0.25">
      <c r="A593" s="18" t="s">
        <v>499</v>
      </c>
      <c r="B593" t="s">
        <v>230</v>
      </c>
      <c r="C593" s="18" t="str">
        <f t="shared" si="12"/>
        <v xml:space="preserve">CCD_CRUISE_AGG_V.LEG_NAME_SCD_LIST, </v>
      </c>
    </row>
    <row r="594" spans="1:3" x14ac:dyDescent="0.25">
      <c r="A594" s="18" t="s">
        <v>499</v>
      </c>
      <c r="B594" t="s">
        <v>231</v>
      </c>
      <c r="C594" s="18" t="str">
        <f t="shared" si="12"/>
        <v xml:space="preserve">CCD_CRUISE_AGG_V.LEG_NAME_RC_LIST, </v>
      </c>
    </row>
    <row r="595" spans="1:3" x14ac:dyDescent="0.25">
      <c r="A595" s="18" t="s">
        <v>499</v>
      </c>
      <c r="B595" t="s">
        <v>232</v>
      </c>
      <c r="C595" s="18" t="str">
        <f t="shared" si="12"/>
        <v xml:space="preserve">CCD_CRUISE_AGG_V.LEG_NAME_BR_LIST, </v>
      </c>
    </row>
    <row r="596" spans="1:3" x14ac:dyDescent="0.25">
      <c r="A596" s="18" t="s">
        <v>499</v>
      </c>
      <c r="B596" t="s">
        <v>233</v>
      </c>
      <c r="C596" s="18" t="str">
        <f t="shared" si="12"/>
        <v xml:space="preserve">CCD_CRUISE_AGG_V.LEG_NAME_DATES_CD_LIST, </v>
      </c>
    </row>
    <row r="597" spans="1:3" x14ac:dyDescent="0.25">
      <c r="A597" s="18" t="s">
        <v>499</v>
      </c>
      <c r="B597" t="s">
        <v>234</v>
      </c>
      <c r="C597" s="18" t="str">
        <f t="shared" si="12"/>
        <v xml:space="preserve">CCD_CRUISE_AGG_V.LEG_NAME_DATES_SCD_LIST, </v>
      </c>
    </row>
    <row r="598" spans="1:3" x14ac:dyDescent="0.25">
      <c r="A598" s="18" t="s">
        <v>499</v>
      </c>
      <c r="B598" t="s">
        <v>235</v>
      </c>
      <c r="C598" s="18" t="str">
        <f t="shared" si="12"/>
        <v xml:space="preserve">CCD_CRUISE_AGG_V.LEG_NAME_DATES_RC_LIST, </v>
      </c>
    </row>
    <row r="599" spans="1:3" x14ac:dyDescent="0.25">
      <c r="A599" s="18" t="s">
        <v>499</v>
      </c>
      <c r="B599" t="s">
        <v>236</v>
      </c>
      <c r="C599" s="18" t="str">
        <f t="shared" si="12"/>
        <v xml:space="preserve">CCD_CRUISE_AGG_V.LEG_NAME_DATES_BR_LIST, </v>
      </c>
    </row>
    <row r="600" spans="1:3" x14ac:dyDescent="0.25">
      <c r="A600" s="18" t="s">
        <v>499</v>
      </c>
      <c r="B600" t="s">
        <v>495</v>
      </c>
      <c r="C600" s="18" t="str">
        <f t="shared" si="12"/>
        <v xml:space="preserve">CCD_CRUISE_AGG_V.LEG_VESS_NAME_DATES_CD_LIST, </v>
      </c>
    </row>
    <row r="601" spans="1:3" x14ac:dyDescent="0.25">
      <c r="A601" s="18" t="s">
        <v>499</v>
      </c>
      <c r="B601" t="s">
        <v>496</v>
      </c>
      <c r="C601" s="18" t="str">
        <f t="shared" si="12"/>
        <v xml:space="preserve">CCD_CRUISE_AGG_V.LEG_VESS_NAME_DATES_SCD_LIST, </v>
      </c>
    </row>
    <row r="602" spans="1:3" x14ac:dyDescent="0.25">
      <c r="A602" s="18" t="s">
        <v>499</v>
      </c>
      <c r="B602" t="s">
        <v>497</v>
      </c>
      <c r="C602" s="18" t="str">
        <f t="shared" si="12"/>
        <v xml:space="preserve">CCD_CRUISE_AGG_V.LEG_VESS_NAME_DATES_RC_LIST, </v>
      </c>
    </row>
    <row r="603" spans="1:3" x14ac:dyDescent="0.25">
      <c r="A603" s="18" t="s">
        <v>499</v>
      </c>
      <c r="B603" t="s">
        <v>498</v>
      </c>
      <c r="C603" s="18" t="str">
        <f t="shared" si="12"/>
        <v xml:space="preserve">CCD_CRUISE_AGG_V.LEG_VESS_NAME_DATES_BR_LIST, </v>
      </c>
    </row>
    <row r="611" spans="1:3" x14ac:dyDescent="0.25">
      <c r="A611" t="s">
        <v>539</v>
      </c>
      <c r="B611" t="s">
        <v>203</v>
      </c>
      <c r="C611" s="18" t="str">
        <f t="shared" ref="C611:C674" si="13">CONCATENATE(A611, ".", B611, ", ")</f>
        <v xml:space="preserve">CCD_CRUISE_DELIM_V.CRUISE_ID, </v>
      </c>
    </row>
    <row r="612" spans="1:3" x14ac:dyDescent="0.25">
      <c r="A612" s="18" t="s">
        <v>539</v>
      </c>
      <c r="B612" t="s">
        <v>204</v>
      </c>
      <c r="C612" s="18" t="str">
        <f t="shared" si="13"/>
        <v xml:space="preserve">CCD_CRUISE_DELIM_V.CRUISE_NAME, </v>
      </c>
    </row>
    <row r="613" spans="1:3" x14ac:dyDescent="0.25">
      <c r="A613" s="18" t="s">
        <v>539</v>
      </c>
      <c r="B613" t="s">
        <v>205</v>
      </c>
      <c r="C613" s="18" t="str">
        <f t="shared" si="13"/>
        <v xml:space="preserve">CCD_CRUISE_DELIM_V.CRUISE_NOTES, </v>
      </c>
    </row>
    <row r="614" spans="1:3" x14ac:dyDescent="0.25">
      <c r="A614" s="18" t="s">
        <v>539</v>
      </c>
      <c r="B614" t="s">
        <v>408</v>
      </c>
      <c r="C614" s="18" t="str">
        <f t="shared" si="13"/>
        <v xml:space="preserve">CCD_CRUISE_DELIM_V.CRUISE_DESC, </v>
      </c>
    </row>
    <row r="615" spans="1:3" x14ac:dyDescent="0.25">
      <c r="A615" s="18" t="s">
        <v>539</v>
      </c>
      <c r="B615" t="s">
        <v>409</v>
      </c>
      <c r="C615" s="18" t="str">
        <f t="shared" si="13"/>
        <v xml:space="preserve">CCD_CRUISE_DELIM_V.OBJ_BASED_METRICS, </v>
      </c>
    </row>
    <row r="616" spans="1:3" x14ac:dyDescent="0.25">
      <c r="A616" s="18" t="s">
        <v>539</v>
      </c>
      <c r="B616" t="s">
        <v>117</v>
      </c>
      <c r="C616" s="18" t="str">
        <f t="shared" si="13"/>
        <v xml:space="preserve">CCD_CRUISE_DELIM_V.SCI_CENTER_DIV_ID, </v>
      </c>
    </row>
    <row r="617" spans="1:3" x14ac:dyDescent="0.25">
      <c r="A617" s="18" t="s">
        <v>539</v>
      </c>
      <c r="B617" t="s">
        <v>410</v>
      </c>
      <c r="C617" s="18" t="str">
        <f t="shared" si="13"/>
        <v xml:space="preserve">CCD_CRUISE_DELIM_V.SCI_CENTER_DIV_CODE, </v>
      </c>
    </row>
    <row r="618" spans="1:3" x14ac:dyDescent="0.25">
      <c r="A618" s="18" t="s">
        <v>539</v>
      </c>
      <c r="B618" t="s">
        <v>411</v>
      </c>
      <c r="C618" s="18" t="str">
        <f t="shared" si="13"/>
        <v xml:space="preserve">CCD_CRUISE_DELIM_V.SCI_CENTER_DIV_NAME, </v>
      </c>
    </row>
    <row r="619" spans="1:3" x14ac:dyDescent="0.25">
      <c r="A619" s="18" t="s">
        <v>539</v>
      </c>
      <c r="B619" t="s">
        <v>412</v>
      </c>
      <c r="C619" s="18" t="str">
        <f t="shared" si="13"/>
        <v xml:space="preserve">CCD_CRUISE_DELIM_V.SCI_CENTER_DIV_DESC, </v>
      </c>
    </row>
    <row r="620" spans="1:3" x14ac:dyDescent="0.25">
      <c r="A620" s="18" t="s">
        <v>539</v>
      </c>
      <c r="B620" t="s">
        <v>106</v>
      </c>
      <c r="C620" s="18" t="str">
        <f t="shared" si="13"/>
        <v xml:space="preserve">CCD_CRUISE_DELIM_V.SCI_CENTER_ID, </v>
      </c>
    </row>
    <row r="621" spans="1:3" x14ac:dyDescent="0.25">
      <c r="A621" s="18" t="s">
        <v>539</v>
      </c>
      <c r="B621" t="s">
        <v>206</v>
      </c>
      <c r="C621" s="18" t="str">
        <f t="shared" si="13"/>
        <v xml:space="preserve">CCD_CRUISE_DELIM_V.SCI_CENTER_NAME, </v>
      </c>
    </row>
    <row r="622" spans="1:3" x14ac:dyDescent="0.25">
      <c r="A622" s="18" t="s">
        <v>539</v>
      </c>
      <c r="B622" t="s">
        <v>207</v>
      </c>
      <c r="C622" s="18" t="str">
        <f t="shared" si="13"/>
        <v xml:space="preserve">CCD_CRUISE_DELIM_V.SCI_CENTER_DESC, </v>
      </c>
    </row>
    <row r="623" spans="1:3" x14ac:dyDescent="0.25">
      <c r="A623" s="18" t="s">
        <v>539</v>
      </c>
      <c r="B623" t="s">
        <v>208</v>
      </c>
      <c r="C623" s="18" t="str">
        <f t="shared" si="13"/>
        <v xml:space="preserve">CCD_CRUISE_DELIM_V.STD_SVY_NAME_ID, </v>
      </c>
    </row>
    <row r="624" spans="1:3" x14ac:dyDescent="0.25">
      <c r="A624" s="18" t="s">
        <v>539</v>
      </c>
      <c r="B624" t="s">
        <v>209</v>
      </c>
      <c r="C624" s="18" t="str">
        <f t="shared" si="13"/>
        <v xml:space="preserve">CCD_CRUISE_DELIM_V.STD_SVY_NAME, </v>
      </c>
    </row>
    <row r="625" spans="1:3" x14ac:dyDescent="0.25">
      <c r="A625" s="18" t="s">
        <v>539</v>
      </c>
      <c r="B625" t="s">
        <v>210</v>
      </c>
      <c r="C625" s="18" t="str">
        <f t="shared" si="13"/>
        <v xml:space="preserve">CCD_CRUISE_DELIM_V.STD_SVY_DESC, </v>
      </c>
    </row>
    <row r="626" spans="1:3" x14ac:dyDescent="0.25">
      <c r="A626" s="18" t="s">
        <v>539</v>
      </c>
      <c r="B626" t="s">
        <v>211</v>
      </c>
      <c r="C626" s="18" t="str">
        <f t="shared" si="13"/>
        <v xml:space="preserve">CCD_CRUISE_DELIM_V.SVY_FREQ_ID, </v>
      </c>
    </row>
    <row r="627" spans="1:3" x14ac:dyDescent="0.25">
      <c r="A627" s="18" t="s">
        <v>539</v>
      </c>
      <c r="B627" t="s">
        <v>212</v>
      </c>
      <c r="C627" s="18" t="str">
        <f t="shared" si="13"/>
        <v xml:space="preserve">CCD_CRUISE_DELIM_V.SVY_FREQ_NAME, </v>
      </c>
    </row>
    <row r="628" spans="1:3" x14ac:dyDescent="0.25">
      <c r="A628" s="18" t="s">
        <v>539</v>
      </c>
      <c r="B628" t="s">
        <v>213</v>
      </c>
      <c r="C628" s="18" t="str">
        <f t="shared" si="13"/>
        <v xml:space="preserve">CCD_CRUISE_DELIM_V.SVY_FREQ_DESC, </v>
      </c>
    </row>
    <row r="629" spans="1:3" x14ac:dyDescent="0.25">
      <c r="A629" s="18" t="s">
        <v>539</v>
      </c>
      <c r="B629" t="s">
        <v>214</v>
      </c>
      <c r="C629" s="18" t="str">
        <f t="shared" si="13"/>
        <v xml:space="preserve">CCD_CRUISE_DELIM_V.STD_SVY_NAME_OTH, </v>
      </c>
    </row>
    <row r="630" spans="1:3" x14ac:dyDescent="0.25">
      <c r="A630" s="18" t="s">
        <v>539</v>
      </c>
      <c r="B630" t="s">
        <v>215</v>
      </c>
      <c r="C630" s="18" t="str">
        <f t="shared" si="13"/>
        <v xml:space="preserve">CCD_CRUISE_DELIM_V.STD_SVY_NAME_VAL, </v>
      </c>
    </row>
    <row r="631" spans="1:3" x14ac:dyDescent="0.25">
      <c r="A631" s="18" t="s">
        <v>539</v>
      </c>
      <c r="B631" t="s">
        <v>216</v>
      </c>
      <c r="C631" s="18" t="str">
        <f t="shared" si="13"/>
        <v xml:space="preserve">CCD_CRUISE_DELIM_V.SVY_TYPE_ID, </v>
      </c>
    </row>
    <row r="632" spans="1:3" x14ac:dyDescent="0.25">
      <c r="A632" s="18" t="s">
        <v>539</v>
      </c>
      <c r="B632" t="s">
        <v>217</v>
      </c>
      <c r="C632" s="18" t="str">
        <f t="shared" si="13"/>
        <v xml:space="preserve">CCD_CRUISE_DELIM_V.SVY_TYPE_NAME, </v>
      </c>
    </row>
    <row r="633" spans="1:3" x14ac:dyDescent="0.25">
      <c r="A633" s="18" t="s">
        <v>539</v>
      </c>
      <c r="B633" t="s">
        <v>218</v>
      </c>
      <c r="C633" s="18" t="str">
        <f t="shared" si="13"/>
        <v xml:space="preserve">CCD_CRUISE_DELIM_V.SVY_TYPE_DESC, </v>
      </c>
    </row>
    <row r="634" spans="1:3" x14ac:dyDescent="0.25">
      <c r="A634" s="18" t="s">
        <v>539</v>
      </c>
      <c r="B634" t="s">
        <v>219</v>
      </c>
      <c r="C634" s="18" t="str">
        <f t="shared" si="13"/>
        <v xml:space="preserve">CCD_CRUISE_DELIM_V.CRUISE_URL, </v>
      </c>
    </row>
    <row r="635" spans="1:3" x14ac:dyDescent="0.25">
      <c r="A635" s="18" t="s">
        <v>539</v>
      </c>
      <c r="B635" t="s">
        <v>220</v>
      </c>
      <c r="C635" s="18" t="str">
        <f t="shared" si="13"/>
        <v xml:space="preserve">CCD_CRUISE_DELIM_V.CRUISE_CONT_EMAIL, </v>
      </c>
    </row>
    <row r="636" spans="1:3" x14ac:dyDescent="0.25">
      <c r="A636" s="18" t="s">
        <v>539</v>
      </c>
      <c r="B636" t="s">
        <v>413</v>
      </c>
      <c r="C636" s="18" t="str">
        <f t="shared" si="13"/>
        <v xml:space="preserve">CCD_CRUISE_DELIM_V.PTA_ISS_ID, </v>
      </c>
    </row>
    <row r="637" spans="1:3" x14ac:dyDescent="0.25">
      <c r="A637" s="18" t="s">
        <v>539</v>
      </c>
      <c r="B637" t="s">
        <v>221</v>
      </c>
      <c r="C637" s="18" t="str">
        <f t="shared" si="13"/>
        <v xml:space="preserve">CCD_CRUISE_DELIM_V.NUM_LEGS, </v>
      </c>
    </row>
    <row r="638" spans="1:3" x14ac:dyDescent="0.25">
      <c r="A638" s="18" t="s">
        <v>539</v>
      </c>
      <c r="B638" t="s">
        <v>222</v>
      </c>
      <c r="C638" s="18" t="str">
        <f t="shared" si="13"/>
        <v xml:space="preserve">CCD_CRUISE_DELIM_V.CRUISE_START_DATE, </v>
      </c>
    </row>
    <row r="639" spans="1:3" x14ac:dyDescent="0.25">
      <c r="A639" s="18" t="s">
        <v>539</v>
      </c>
      <c r="B639" t="s">
        <v>223</v>
      </c>
      <c r="C639" s="18" t="str">
        <f t="shared" si="13"/>
        <v xml:space="preserve">CCD_CRUISE_DELIM_V.FORMAT_CRUISE_START_DATE, </v>
      </c>
    </row>
    <row r="640" spans="1:3" x14ac:dyDescent="0.25">
      <c r="A640" s="18" t="s">
        <v>539</v>
      </c>
      <c r="B640" t="s">
        <v>224</v>
      </c>
      <c r="C640" s="18" t="str">
        <f t="shared" si="13"/>
        <v xml:space="preserve">CCD_CRUISE_DELIM_V.CRUISE_END_DATE, </v>
      </c>
    </row>
    <row r="641" spans="1:3" x14ac:dyDescent="0.25">
      <c r="A641" s="18" t="s">
        <v>539</v>
      </c>
      <c r="B641" t="s">
        <v>225</v>
      </c>
      <c r="C641" s="18" t="str">
        <f t="shared" si="13"/>
        <v xml:space="preserve">CCD_CRUISE_DELIM_V.FORMAT_CRUISE_END_DATE, </v>
      </c>
    </row>
    <row r="642" spans="1:3" x14ac:dyDescent="0.25">
      <c r="A642" s="18" t="s">
        <v>539</v>
      </c>
      <c r="B642" t="s">
        <v>226</v>
      </c>
      <c r="C642" s="18" t="str">
        <f t="shared" si="13"/>
        <v xml:space="preserve">CCD_CRUISE_DELIM_V.CRUISE_DAS, </v>
      </c>
    </row>
    <row r="643" spans="1:3" x14ac:dyDescent="0.25">
      <c r="A643" s="18" t="s">
        <v>539</v>
      </c>
      <c r="B643" t="s">
        <v>414</v>
      </c>
      <c r="C643" s="18" t="str">
        <f t="shared" si="13"/>
        <v xml:space="preserve">CCD_CRUISE_DELIM_V.CRUISE_LEN_DAYS, </v>
      </c>
    </row>
    <row r="644" spans="1:3" x14ac:dyDescent="0.25">
      <c r="A644" s="18" t="s">
        <v>539</v>
      </c>
      <c r="B644" t="s">
        <v>227</v>
      </c>
      <c r="C644" s="18" t="str">
        <f t="shared" si="13"/>
        <v xml:space="preserve">CCD_CRUISE_DELIM_V.CRUISE_YEAR, </v>
      </c>
    </row>
    <row r="645" spans="1:3" x14ac:dyDescent="0.25">
      <c r="A645" s="18" t="s">
        <v>539</v>
      </c>
      <c r="B645" t="s">
        <v>228</v>
      </c>
      <c r="C645" s="18" t="str">
        <f t="shared" si="13"/>
        <v xml:space="preserve">CCD_CRUISE_DELIM_V.CRUISE_FISC_YEAR, </v>
      </c>
    </row>
    <row r="646" spans="1:3" x14ac:dyDescent="0.25">
      <c r="A646" s="18" t="s">
        <v>539</v>
      </c>
      <c r="B646" t="s">
        <v>229</v>
      </c>
      <c r="C646" s="18" t="str">
        <f t="shared" si="13"/>
        <v xml:space="preserve">CCD_CRUISE_DELIM_V.LEG_NAME_CD_LIST, </v>
      </c>
    </row>
    <row r="647" spans="1:3" x14ac:dyDescent="0.25">
      <c r="A647" s="18" t="s">
        <v>539</v>
      </c>
      <c r="B647" t="s">
        <v>230</v>
      </c>
      <c r="C647" s="18" t="str">
        <f t="shared" si="13"/>
        <v xml:space="preserve">CCD_CRUISE_DELIM_V.LEG_NAME_SCD_LIST, </v>
      </c>
    </row>
    <row r="648" spans="1:3" x14ac:dyDescent="0.25">
      <c r="A648" s="18" t="s">
        <v>539</v>
      </c>
      <c r="B648" t="s">
        <v>231</v>
      </c>
      <c r="C648" s="18" t="str">
        <f t="shared" si="13"/>
        <v xml:space="preserve">CCD_CRUISE_DELIM_V.LEG_NAME_RC_LIST, </v>
      </c>
    </row>
    <row r="649" spans="1:3" x14ac:dyDescent="0.25">
      <c r="A649" s="18" t="s">
        <v>539</v>
      </c>
      <c r="B649" t="s">
        <v>232</v>
      </c>
      <c r="C649" s="18" t="str">
        <f t="shared" si="13"/>
        <v xml:space="preserve">CCD_CRUISE_DELIM_V.LEG_NAME_BR_LIST, </v>
      </c>
    </row>
    <row r="650" spans="1:3" x14ac:dyDescent="0.25">
      <c r="A650" s="18" t="s">
        <v>539</v>
      </c>
      <c r="B650" t="s">
        <v>233</v>
      </c>
      <c r="C650" s="18" t="str">
        <f t="shared" si="13"/>
        <v xml:space="preserve">CCD_CRUISE_DELIM_V.LEG_NAME_DATES_CD_LIST, </v>
      </c>
    </row>
    <row r="651" spans="1:3" x14ac:dyDescent="0.25">
      <c r="A651" s="18" t="s">
        <v>539</v>
      </c>
      <c r="B651" t="s">
        <v>234</v>
      </c>
      <c r="C651" s="18" t="str">
        <f t="shared" si="13"/>
        <v xml:space="preserve">CCD_CRUISE_DELIM_V.LEG_NAME_DATES_SCD_LIST, </v>
      </c>
    </row>
    <row r="652" spans="1:3" x14ac:dyDescent="0.25">
      <c r="A652" s="18" t="s">
        <v>539</v>
      </c>
      <c r="B652" t="s">
        <v>235</v>
      </c>
      <c r="C652" s="18" t="str">
        <f t="shared" si="13"/>
        <v xml:space="preserve">CCD_CRUISE_DELIM_V.LEG_NAME_DATES_RC_LIST, </v>
      </c>
    </row>
    <row r="653" spans="1:3" x14ac:dyDescent="0.25">
      <c r="A653" s="18" t="s">
        <v>539</v>
      </c>
      <c r="B653" t="s">
        <v>236</v>
      </c>
      <c r="C653" s="18" t="str">
        <f t="shared" si="13"/>
        <v xml:space="preserve">CCD_CRUISE_DELIM_V.LEG_NAME_DATES_BR_LIST, </v>
      </c>
    </row>
    <row r="654" spans="1:3" x14ac:dyDescent="0.25">
      <c r="A654" s="18" t="s">
        <v>539</v>
      </c>
      <c r="B654" t="s">
        <v>495</v>
      </c>
      <c r="C654" s="18" t="str">
        <f t="shared" si="13"/>
        <v xml:space="preserve">CCD_CRUISE_DELIM_V.LEG_VESS_NAME_DATES_CD_LIST, </v>
      </c>
    </row>
    <row r="655" spans="1:3" x14ac:dyDescent="0.25">
      <c r="A655" s="18" t="s">
        <v>539</v>
      </c>
      <c r="B655" t="s">
        <v>496</v>
      </c>
      <c r="C655" s="18" t="str">
        <f t="shared" si="13"/>
        <v xml:space="preserve">CCD_CRUISE_DELIM_V.LEG_VESS_NAME_DATES_SCD_LIST, </v>
      </c>
    </row>
    <row r="656" spans="1:3" x14ac:dyDescent="0.25">
      <c r="A656" s="18" t="s">
        <v>539</v>
      </c>
      <c r="B656" t="s">
        <v>497</v>
      </c>
      <c r="C656" s="18" t="str">
        <f t="shared" si="13"/>
        <v xml:space="preserve">CCD_CRUISE_DELIM_V.LEG_VESS_NAME_DATES_RC_LIST, </v>
      </c>
    </row>
    <row r="657" spans="1:3" x14ac:dyDescent="0.25">
      <c r="A657" s="18" t="s">
        <v>539</v>
      </c>
      <c r="B657" t="s">
        <v>498</v>
      </c>
      <c r="C657" s="18" t="str">
        <f t="shared" si="13"/>
        <v xml:space="preserve">CCD_CRUISE_DELIM_V.LEG_VESS_NAME_DATES_BR_LIST, </v>
      </c>
    </row>
    <row r="658" spans="1:3" x14ac:dyDescent="0.25">
      <c r="A658" s="18" t="s">
        <v>539</v>
      </c>
      <c r="B658" t="s">
        <v>500</v>
      </c>
      <c r="C658" s="18" t="str">
        <f t="shared" si="13"/>
        <v xml:space="preserve">CCD_CRUISE_DELIM_V.NUM_SPP_ESA, </v>
      </c>
    </row>
    <row r="659" spans="1:3" x14ac:dyDescent="0.25">
      <c r="A659" s="18" t="s">
        <v>539</v>
      </c>
      <c r="B659" t="s">
        <v>501</v>
      </c>
      <c r="C659" s="18" t="str">
        <f t="shared" si="13"/>
        <v xml:space="preserve">CCD_CRUISE_DELIM_V.SPP_ESA_NAME_CD_LIST, </v>
      </c>
    </row>
    <row r="660" spans="1:3" x14ac:dyDescent="0.25">
      <c r="A660" s="18" t="s">
        <v>539</v>
      </c>
      <c r="B660" t="s">
        <v>502</v>
      </c>
      <c r="C660" s="18" t="str">
        <f t="shared" si="13"/>
        <v xml:space="preserve">CCD_CRUISE_DELIM_V.SPP_ESA_NAME_SCD_LIST, </v>
      </c>
    </row>
    <row r="661" spans="1:3" x14ac:dyDescent="0.25">
      <c r="A661" s="18" t="s">
        <v>539</v>
      </c>
      <c r="B661" t="s">
        <v>503</v>
      </c>
      <c r="C661" s="18" t="str">
        <f t="shared" si="13"/>
        <v xml:space="preserve">CCD_CRUISE_DELIM_V.SPP_ESA_NAME_RC_LIST, </v>
      </c>
    </row>
    <row r="662" spans="1:3" x14ac:dyDescent="0.25">
      <c r="A662" s="18" t="s">
        <v>539</v>
      </c>
      <c r="B662" t="s">
        <v>504</v>
      </c>
      <c r="C662" s="18" t="str">
        <f t="shared" si="13"/>
        <v xml:space="preserve">CCD_CRUISE_DELIM_V.SPP_ESA_NAME_BR_LIST, </v>
      </c>
    </row>
    <row r="663" spans="1:3" x14ac:dyDescent="0.25">
      <c r="A663" s="18" t="s">
        <v>539</v>
      </c>
      <c r="B663" t="s">
        <v>505</v>
      </c>
      <c r="C663" s="18" t="str">
        <f t="shared" si="13"/>
        <v xml:space="preserve">CCD_CRUISE_DELIM_V.NUM_SPP_FSSI, </v>
      </c>
    </row>
    <row r="664" spans="1:3" x14ac:dyDescent="0.25">
      <c r="A664" s="18" t="s">
        <v>539</v>
      </c>
      <c r="B664" t="s">
        <v>506</v>
      </c>
      <c r="C664" s="18" t="str">
        <f t="shared" si="13"/>
        <v xml:space="preserve">CCD_CRUISE_DELIM_V.SPP_FSSI_NAME_CD_LIST, </v>
      </c>
    </row>
    <row r="665" spans="1:3" x14ac:dyDescent="0.25">
      <c r="A665" s="18" t="s">
        <v>539</v>
      </c>
      <c r="B665" t="s">
        <v>507</v>
      </c>
      <c r="C665" s="18" t="str">
        <f t="shared" si="13"/>
        <v xml:space="preserve">CCD_CRUISE_DELIM_V.SPP_FSSI_NAME_SCD_LIST, </v>
      </c>
    </row>
    <row r="666" spans="1:3" x14ac:dyDescent="0.25">
      <c r="A666" s="18" t="s">
        <v>539</v>
      </c>
      <c r="B666" t="s">
        <v>508</v>
      </c>
      <c r="C666" s="18" t="str">
        <f t="shared" si="13"/>
        <v xml:space="preserve">CCD_CRUISE_DELIM_V.SPP_FSSI_NAME_RC_LIST, </v>
      </c>
    </row>
    <row r="667" spans="1:3" x14ac:dyDescent="0.25">
      <c r="A667" s="18" t="s">
        <v>539</v>
      </c>
      <c r="B667" t="s">
        <v>509</v>
      </c>
      <c r="C667" s="18" t="str">
        <f t="shared" si="13"/>
        <v xml:space="preserve">CCD_CRUISE_DELIM_V.SPP_FSSI_NAME_BR_LIST, </v>
      </c>
    </row>
    <row r="668" spans="1:3" x14ac:dyDescent="0.25">
      <c r="A668" s="18" t="s">
        <v>539</v>
      </c>
      <c r="B668" t="s">
        <v>510</v>
      </c>
      <c r="C668" s="18" t="str">
        <f t="shared" si="13"/>
        <v xml:space="preserve">CCD_CRUISE_DELIM_V.NUM_SPP_MMPA, </v>
      </c>
    </row>
    <row r="669" spans="1:3" x14ac:dyDescent="0.25">
      <c r="A669" s="18" t="s">
        <v>539</v>
      </c>
      <c r="B669" t="s">
        <v>511</v>
      </c>
      <c r="C669" s="18" t="str">
        <f t="shared" si="13"/>
        <v xml:space="preserve">CCD_CRUISE_DELIM_V.SPP_MMPA_NAME_CD_LIST, </v>
      </c>
    </row>
    <row r="670" spans="1:3" x14ac:dyDescent="0.25">
      <c r="A670" s="18" t="s">
        <v>539</v>
      </c>
      <c r="B670" t="s">
        <v>512</v>
      </c>
      <c r="C670" s="18" t="str">
        <f t="shared" si="13"/>
        <v xml:space="preserve">CCD_CRUISE_DELIM_V.SPP_MMPA_NAME_SCD_LIST, </v>
      </c>
    </row>
    <row r="671" spans="1:3" x14ac:dyDescent="0.25">
      <c r="A671" s="18" t="s">
        <v>539</v>
      </c>
      <c r="B671" t="s">
        <v>513</v>
      </c>
      <c r="C671" s="18" t="str">
        <f t="shared" si="13"/>
        <v xml:space="preserve">CCD_CRUISE_DELIM_V.SPP_MMPA_NAME_RC_LIST, </v>
      </c>
    </row>
    <row r="672" spans="1:3" x14ac:dyDescent="0.25">
      <c r="A672" s="18" t="s">
        <v>539</v>
      </c>
      <c r="B672" t="s">
        <v>514</v>
      </c>
      <c r="C672" s="18" t="str">
        <f t="shared" si="13"/>
        <v xml:space="preserve">CCD_CRUISE_DELIM_V.SPP_MMPA_NAME_BR_LIST, </v>
      </c>
    </row>
    <row r="673" spans="1:3" x14ac:dyDescent="0.25">
      <c r="A673" s="18" t="s">
        <v>539</v>
      </c>
      <c r="B673" t="s">
        <v>515</v>
      </c>
      <c r="C673" s="18" t="str">
        <f t="shared" si="13"/>
        <v xml:space="preserve">CCD_CRUISE_DELIM_V.NUM_PRIM_SVY_CATS, </v>
      </c>
    </row>
    <row r="674" spans="1:3" x14ac:dyDescent="0.25">
      <c r="A674" s="18" t="s">
        <v>539</v>
      </c>
      <c r="B674" t="s">
        <v>516</v>
      </c>
      <c r="C674" s="18" t="str">
        <f t="shared" si="13"/>
        <v xml:space="preserve">CCD_CRUISE_DELIM_V.PRIM_SVY_CAT_NAME_CD_LIST, </v>
      </c>
    </row>
    <row r="675" spans="1:3" x14ac:dyDescent="0.25">
      <c r="A675" s="18" t="s">
        <v>539</v>
      </c>
      <c r="B675" t="s">
        <v>517</v>
      </c>
      <c r="C675" s="18" t="str">
        <f t="shared" ref="C675:C739" si="14">CONCATENATE(A675, ".", B675, ", ")</f>
        <v xml:space="preserve">CCD_CRUISE_DELIM_V.PRIM_SVY_CAT_NAME_SCD_LIST, </v>
      </c>
    </row>
    <row r="676" spans="1:3" x14ac:dyDescent="0.25">
      <c r="A676" s="18" t="s">
        <v>539</v>
      </c>
      <c r="B676" t="s">
        <v>518</v>
      </c>
      <c r="C676" s="18" t="str">
        <f t="shared" si="14"/>
        <v xml:space="preserve">CCD_CRUISE_DELIM_V.PRIM_SVY_CAT_NAME_RC_LIST, </v>
      </c>
    </row>
    <row r="677" spans="1:3" x14ac:dyDescent="0.25">
      <c r="A677" s="18" t="s">
        <v>539</v>
      </c>
      <c r="B677" t="s">
        <v>519</v>
      </c>
      <c r="C677" s="18" t="str">
        <f t="shared" si="14"/>
        <v xml:space="preserve">CCD_CRUISE_DELIM_V.PRIM_SVY_CAT_NAME_BR_LIST, </v>
      </c>
    </row>
    <row r="678" spans="1:3" x14ac:dyDescent="0.25">
      <c r="A678" s="18" t="s">
        <v>539</v>
      </c>
      <c r="B678" t="s">
        <v>520</v>
      </c>
      <c r="C678" s="18" t="str">
        <f t="shared" si="14"/>
        <v xml:space="preserve">CCD_CRUISE_DELIM_V.NUM_SEC_SVY_CATS, </v>
      </c>
    </row>
    <row r="679" spans="1:3" x14ac:dyDescent="0.25">
      <c r="A679" s="18" t="s">
        <v>539</v>
      </c>
      <c r="B679" t="s">
        <v>521</v>
      </c>
      <c r="C679" s="18" t="str">
        <f t="shared" si="14"/>
        <v xml:space="preserve">CCD_CRUISE_DELIM_V.SEC_SVY_CAT_NAME_CD_LIST, </v>
      </c>
    </row>
    <row r="680" spans="1:3" x14ac:dyDescent="0.25">
      <c r="A680" s="18" t="s">
        <v>539</v>
      </c>
      <c r="B680" t="s">
        <v>522</v>
      </c>
      <c r="C680" s="18" t="str">
        <f t="shared" si="14"/>
        <v xml:space="preserve">CCD_CRUISE_DELIM_V.SEC_SVY_CAT_NAME_SCD_LIST, </v>
      </c>
    </row>
    <row r="681" spans="1:3" x14ac:dyDescent="0.25">
      <c r="A681" s="18" t="s">
        <v>539</v>
      </c>
      <c r="B681" t="s">
        <v>523</v>
      </c>
      <c r="C681" s="18" t="str">
        <f t="shared" si="14"/>
        <v xml:space="preserve">CCD_CRUISE_DELIM_V.SEC_SVY_CAT_NAME_RC_LIST, </v>
      </c>
    </row>
    <row r="682" spans="1:3" x14ac:dyDescent="0.25">
      <c r="A682" s="18" t="s">
        <v>539</v>
      </c>
      <c r="B682" t="s">
        <v>524</v>
      </c>
      <c r="C682" s="18" t="str">
        <f t="shared" si="14"/>
        <v xml:space="preserve">CCD_CRUISE_DELIM_V.SEC_SVY_CAT_NAME_BR_LIST, </v>
      </c>
    </row>
    <row r="683" spans="1:3" x14ac:dyDescent="0.25">
      <c r="A683" s="18" t="s">
        <v>539</v>
      </c>
      <c r="B683" t="s">
        <v>525</v>
      </c>
      <c r="C683" s="18" t="str">
        <f t="shared" si="14"/>
        <v xml:space="preserve">CCD_CRUISE_DELIM_V.NUM_EXP_SPP, </v>
      </c>
    </row>
    <row r="684" spans="1:3" x14ac:dyDescent="0.25">
      <c r="A684" s="18" t="s">
        <v>539</v>
      </c>
      <c r="B684" t="s">
        <v>526</v>
      </c>
      <c r="C684" s="18" t="str">
        <f t="shared" si="14"/>
        <v xml:space="preserve">CCD_CRUISE_DELIM_V.EXP_SPP_NAME_CD_LIST, </v>
      </c>
    </row>
    <row r="685" spans="1:3" x14ac:dyDescent="0.25">
      <c r="A685" s="18" t="s">
        <v>539</v>
      </c>
      <c r="B685" t="s">
        <v>527</v>
      </c>
      <c r="C685" s="18" t="str">
        <f t="shared" si="14"/>
        <v xml:space="preserve">CCD_CRUISE_DELIM_V.EXP_SPP_NAME_SCD_LIST, </v>
      </c>
    </row>
    <row r="686" spans="1:3" x14ac:dyDescent="0.25">
      <c r="A686" s="18" t="s">
        <v>539</v>
      </c>
      <c r="B686" t="s">
        <v>528</v>
      </c>
      <c r="C686" s="18" t="str">
        <f t="shared" si="14"/>
        <v xml:space="preserve">CCD_CRUISE_DELIM_V.EXP_SPP_NAME_RC_LIST, </v>
      </c>
    </row>
    <row r="687" spans="1:3" x14ac:dyDescent="0.25">
      <c r="A687" s="18" t="s">
        <v>539</v>
      </c>
      <c r="B687" t="s">
        <v>529</v>
      </c>
      <c r="C687" s="18" t="str">
        <f t="shared" si="14"/>
        <v xml:space="preserve">CCD_CRUISE_DELIM_V.EXP_SPP_NAME_BR_LIST, </v>
      </c>
    </row>
    <row r="688" spans="1:3" x14ac:dyDescent="0.25">
      <c r="A688" s="18" t="s">
        <v>539</v>
      </c>
      <c r="B688" t="s">
        <v>530</v>
      </c>
      <c r="C688" s="18" t="str">
        <f t="shared" si="14"/>
        <v xml:space="preserve">CCD_CRUISE_DELIM_V.NUM_SPP_OTH, </v>
      </c>
    </row>
    <row r="689" spans="1:3" x14ac:dyDescent="0.25">
      <c r="A689" s="18" t="s">
        <v>539</v>
      </c>
      <c r="B689" t="s">
        <v>531</v>
      </c>
      <c r="C689" s="18" t="str">
        <f t="shared" si="14"/>
        <v xml:space="preserve">CCD_CRUISE_DELIM_V.OTH_SPP_CNAME_CD_LIST, </v>
      </c>
    </row>
    <row r="690" spans="1:3" x14ac:dyDescent="0.25">
      <c r="A690" s="18" t="s">
        <v>539</v>
      </c>
      <c r="B690" t="s">
        <v>532</v>
      </c>
      <c r="C690" s="18" t="str">
        <f t="shared" si="14"/>
        <v xml:space="preserve">CCD_CRUISE_DELIM_V.OTH_SPP_CNAME_SCD_LIST, </v>
      </c>
    </row>
    <row r="691" spans="1:3" x14ac:dyDescent="0.25">
      <c r="A691" s="18" t="s">
        <v>539</v>
      </c>
      <c r="B691" t="s">
        <v>533</v>
      </c>
      <c r="C691" s="18" t="str">
        <f t="shared" si="14"/>
        <v xml:space="preserve">CCD_CRUISE_DELIM_V.OTH_SPP_CNAME_RC_LIST, </v>
      </c>
    </row>
    <row r="692" spans="1:3" x14ac:dyDescent="0.25">
      <c r="A692" s="18" t="s">
        <v>539</v>
      </c>
      <c r="B692" t="s">
        <v>534</v>
      </c>
      <c r="C692" s="18" t="str">
        <f t="shared" si="14"/>
        <v xml:space="preserve">CCD_CRUISE_DELIM_V.OTH_SPP_CNAME_BR_LIST, </v>
      </c>
    </row>
    <row r="693" spans="1:3" x14ac:dyDescent="0.25">
      <c r="A693" s="18" t="s">
        <v>539</v>
      </c>
      <c r="B693" t="s">
        <v>535</v>
      </c>
      <c r="C693" s="18" t="str">
        <f t="shared" si="14"/>
        <v xml:space="preserve">CCD_CRUISE_DELIM_V.OTH_SPP_SNAME_CD_LIST, </v>
      </c>
    </row>
    <row r="694" spans="1:3" x14ac:dyDescent="0.25">
      <c r="A694" s="18" t="s">
        <v>539</v>
      </c>
      <c r="B694" t="s">
        <v>536</v>
      </c>
      <c r="C694" s="18" t="str">
        <f t="shared" si="14"/>
        <v xml:space="preserve">CCD_CRUISE_DELIM_V.OTH_SPP_SNAME_SCD_LIST, </v>
      </c>
    </row>
    <row r="695" spans="1:3" x14ac:dyDescent="0.25">
      <c r="A695" s="18" t="s">
        <v>539</v>
      </c>
      <c r="B695" t="s">
        <v>537</v>
      </c>
      <c r="C695" s="18" t="str">
        <f t="shared" si="14"/>
        <v xml:space="preserve">CCD_CRUISE_DELIM_V.OTH_SPP_SNAME_RC_LIST, </v>
      </c>
    </row>
    <row r="696" spans="1:3" x14ac:dyDescent="0.25">
      <c r="A696" s="18" t="s">
        <v>539</v>
      </c>
      <c r="B696" t="s">
        <v>538</v>
      </c>
      <c r="C696" s="18" t="str">
        <f t="shared" si="14"/>
        <v xml:space="preserve">CCD_CRUISE_DELIM_V.OTH_SPP_SNAME_BR_LIST, </v>
      </c>
    </row>
    <row r="697" spans="1:3" x14ac:dyDescent="0.25">
      <c r="A697" t="s">
        <v>444</v>
      </c>
      <c r="B697" t="s">
        <v>125</v>
      </c>
      <c r="C697" s="18" t="str">
        <f t="shared" si="14"/>
        <v xml:space="preserve">CCD_LEG_DELIM_V.CRUISE_LEG_ID, </v>
      </c>
    </row>
    <row r="698" spans="1:3" x14ac:dyDescent="0.25">
      <c r="A698" s="18" t="s">
        <v>444</v>
      </c>
      <c r="B698" t="s">
        <v>237</v>
      </c>
      <c r="C698" s="18" t="str">
        <f t="shared" si="14"/>
        <v xml:space="preserve">CCD_LEG_DELIM_V.LEG_NAME, </v>
      </c>
    </row>
    <row r="699" spans="1:3" x14ac:dyDescent="0.25">
      <c r="A699" s="18" t="s">
        <v>444</v>
      </c>
      <c r="B699" t="s">
        <v>238</v>
      </c>
      <c r="C699" s="18" t="str">
        <f t="shared" si="14"/>
        <v xml:space="preserve">CCD_LEG_DELIM_V.LEG_START_DATE, </v>
      </c>
    </row>
    <row r="700" spans="1:3" x14ac:dyDescent="0.25">
      <c r="A700" s="18" t="s">
        <v>444</v>
      </c>
      <c r="B700" t="s">
        <v>239</v>
      </c>
      <c r="C700" s="18" t="str">
        <f t="shared" si="14"/>
        <v xml:space="preserve">CCD_LEG_DELIM_V.FORMAT_LEG_START_DATE, </v>
      </c>
    </row>
    <row r="701" spans="1:3" x14ac:dyDescent="0.25">
      <c r="A701" s="18" t="s">
        <v>444</v>
      </c>
      <c r="B701" t="s">
        <v>240</v>
      </c>
      <c r="C701" s="18" t="str">
        <f t="shared" si="14"/>
        <v xml:space="preserve">CCD_LEG_DELIM_V.LEG_END_DATE, </v>
      </c>
    </row>
    <row r="702" spans="1:3" x14ac:dyDescent="0.25">
      <c r="A702" s="18" t="s">
        <v>444</v>
      </c>
      <c r="B702" t="s">
        <v>241</v>
      </c>
      <c r="C702" s="18" t="str">
        <f t="shared" si="14"/>
        <v xml:space="preserve">CCD_LEG_DELIM_V.FORMAT_LEG_END_DATE, </v>
      </c>
    </row>
    <row r="703" spans="1:3" x14ac:dyDescent="0.25">
      <c r="A703" s="18" t="s">
        <v>444</v>
      </c>
      <c r="B703" t="s">
        <v>243</v>
      </c>
      <c r="C703" s="18" t="str">
        <f t="shared" si="14"/>
        <v xml:space="preserve">CCD_LEG_DELIM_V.LEG_DAS, </v>
      </c>
    </row>
    <row r="704" spans="1:3" x14ac:dyDescent="0.25">
      <c r="A704" s="18" t="s">
        <v>444</v>
      </c>
      <c r="B704" t="s">
        <v>242</v>
      </c>
      <c r="C704" s="18" t="str">
        <f t="shared" si="14"/>
        <v xml:space="preserve">CCD_LEG_DELIM_V.LEG_YEAR, </v>
      </c>
    </row>
    <row r="705" spans="1:3" x14ac:dyDescent="0.25">
      <c r="A705" s="18" t="s">
        <v>444</v>
      </c>
      <c r="B705" t="s">
        <v>244</v>
      </c>
      <c r="C705" s="18" t="str">
        <f t="shared" si="14"/>
        <v xml:space="preserve">CCD_LEG_DELIM_V.LEG_FISC_YEAR, </v>
      </c>
    </row>
    <row r="706" spans="1:3" x14ac:dyDescent="0.25">
      <c r="A706" s="18" t="s">
        <v>444</v>
      </c>
      <c r="B706" t="s">
        <v>245</v>
      </c>
      <c r="C706" s="18" t="str">
        <f t="shared" si="14"/>
        <v xml:space="preserve">CCD_LEG_DELIM_V.LEG_DESC, </v>
      </c>
    </row>
    <row r="707" spans="1:3" x14ac:dyDescent="0.25">
      <c r="A707" s="18" t="s">
        <v>444</v>
      </c>
      <c r="B707" t="s">
        <v>246</v>
      </c>
      <c r="C707" s="18" t="str">
        <f t="shared" si="14"/>
        <v xml:space="preserve">CCD_LEG_DELIM_V.TZ_NAME, </v>
      </c>
    </row>
    <row r="708" spans="1:3" x14ac:dyDescent="0.25">
      <c r="A708" s="18" t="s">
        <v>444</v>
      </c>
      <c r="B708" t="s">
        <v>203</v>
      </c>
      <c r="C708" s="18" t="str">
        <f t="shared" si="14"/>
        <v xml:space="preserve">CCD_LEG_DELIM_V.CRUISE_ID, </v>
      </c>
    </row>
    <row r="709" spans="1:3" x14ac:dyDescent="0.25">
      <c r="A709" s="18" t="s">
        <v>444</v>
      </c>
      <c r="B709" t="s">
        <v>247</v>
      </c>
      <c r="C709" s="18" t="str">
        <f t="shared" si="14"/>
        <v xml:space="preserve">CCD_LEG_DELIM_V.VESSEL_ID, </v>
      </c>
    </row>
    <row r="710" spans="1:3" x14ac:dyDescent="0.25">
      <c r="A710" s="18" t="s">
        <v>444</v>
      </c>
      <c r="B710" t="s">
        <v>248</v>
      </c>
      <c r="C710" s="18" t="str">
        <f t="shared" si="14"/>
        <v xml:space="preserve">CCD_LEG_DELIM_V.VESSEL_NAME, </v>
      </c>
    </row>
    <row r="711" spans="1:3" x14ac:dyDescent="0.25">
      <c r="A711" s="18" t="s">
        <v>444</v>
      </c>
      <c r="B711" t="s">
        <v>249</v>
      </c>
      <c r="C711" s="18" t="str">
        <f t="shared" si="14"/>
        <v xml:space="preserve">CCD_LEG_DELIM_V.VESSEL_DESC, </v>
      </c>
    </row>
    <row r="712" spans="1:3" x14ac:dyDescent="0.25">
      <c r="A712" s="18" t="s">
        <v>444</v>
      </c>
      <c r="B712" t="s">
        <v>92</v>
      </c>
      <c r="C712" s="18" t="str">
        <f t="shared" si="14"/>
        <v xml:space="preserve">CCD_LEG_DELIM_V.PLAT_TYPE_ID, </v>
      </c>
    </row>
    <row r="713" spans="1:3" x14ac:dyDescent="0.25">
      <c r="A713" s="18" t="s">
        <v>444</v>
      </c>
      <c r="B713" t="s">
        <v>250</v>
      </c>
      <c r="C713" s="18" t="str">
        <f t="shared" si="14"/>
        <v xml:space="preserve">CCD_LEG_DELIM_V.PLAT_TYPE_NAME, </v>
      </c>
    </row>
    <row r="714" spans="1:3" x14ac:dyDescent="0.25">
      <c r="A714" s="18" t="s">
        <v>444</v>
      </c>
      <c r="B714" t="s">
        <v>251</v>
      </c>
      <c r="C714" s="18" t="str">
        <f t="shared" si="14"/>
        <v xml:space="preserve">CCD_LEG_DELIM_V.PLAT_TYPE_DESC, </v>
      </c>
    </row>
    <row r="715" spans="1:3" x14ac:dyDescent="0.25">
      <c r="A715" s="18" t="s">
        <v>444</v>
      </c>
      <c r="B715" t="s">
        <v>415</v>
      </c>
      <c r="C715" s="18" t="str">
        <f t="shared" si="14"/>
        <v xml:space="preserve">CCD_LEG_DELIM_V.NUM_REG_ECOSYSTEMS, </v>
      </c>
    </row>
    <row r="716" spans="1:3" x14ac:dyDescent="0.25">
      <c r="A716" s="18" t="s">
        <v>444</v>
      </c>
      <c r="B716" t="s">
        <v>416</v>
      </c>
      <c r="C716" s="18" t="str">
        <f t="shared" si="14"/>
        <v xml:space="preserve">CCD_LEG_DELIM_V.REG_ECOSYSTEM_CD_LIST, </v>
      </c>
    </row>
    <row r="717" spans="1:3" x14ac:dyDescent="0.25">
      <c r="A717" s="18" t="s">
        <v>444</v>
      </c>
      <c r="B717" t="s">
        <v>417</v>
      </c>
      <c r="C717" s="18" t="str">
        <f t="shared" si="14"/>
        <v xml:space="preserve">CCD_LEG_DELIM_V.REG_ECOSYSTEM_SCD_LIST, </v>
      </c>
    </row>
    <row r="718" spans="1:3" x14ac:dyDescent="0.25">
      <c r="A718" s="18" t="s">
        <v>444</v>
      </c>
      <c r="B718" t="s">
        <v>418</v>
      </c>
      <c r="C718" s="18" t="str">
        <f t="shared" si="14"/>
        <v xml:space="preserve">CCD_LEG_DELIM_V.REG_ECOSYSTEM_RC_LIST, </v>
      </c>
    </row>
    <row r="719" spans="1:3" x14ac:dyDescent="0.25">
      <c r="A719" s="18" t="s">
        <v>444</v>
      </c>
      <c r="B719" t="s">
        <v>419</v>
      </c>
      <c r="C719" s="18" t="str">
        <f t="shared" si="14"/>
        <v xml:space="preserve">CCD_LEG_DELIM_V.REG_ECOSYSTEM_BR_LIST, </v>
      </c>
    </row>
    <row r="720" spans="1:3" x14ac:dyDescent="0.25">
      <c r="A720" s="18" t="s">
        <v>444</v>
      </c>
      <c r="B720" t="s">
        <v>420</v>
      </c>
      <c r="C720" s="18" t="str">
        <f t="shared" si="14"/>
        <v xml:space="preserve">CCD_LEG_DELIM_V.NUM_GEAR, </v>
      </c>
    </row>
    <row r="721" spans="1:3" x14ac:dyDescent="0.25">
      <c r="A721" s="18" t="s">
        <v>444</v>
      </c>
      <c r="B721" t="s">
        <v>421</v>
      </c>
      <c r="C721" s="18" t="str">
        <f t="shared" si="14"/>
        <v xml:space="preserve">CCD_LEG_DELIM_V.GEAR_NAME_CD_LIST, </v>
      </c>
    </row>
    <row r="722" spans="1:3" x14ac:dyDescent="0.25">
      <c r="A722" s="18" t="s">
        <v>444</v>
      </c>
      <c r="B722" t="s">
        <v>422</v>
      </c>
      <c r="C722" s="18" t="str">
        <f t="shared" si="14"/>
        <v xml:space="preserve">CCD_LEG_DELIM_V.GEAR_NAME_SCD_LIST, </v>
      </c>
    </row>
    <row r="723" spans="1:3" x14ac:dyDescent="0.25">
      <c r="A723" s="18" t="s">
        <v>444</v>
      </c>
      <c r="B723" t="s">
        <v>423</v>
      </c>
      <c r="C723" s="18" t="str">
        <f t="shared" si="14"/>
        <v xml:space="preserve">CCD_LEG_DELIM_V.GEAR_NAME_RC_LIST, </v>
      </c>
    </row>
    <row r="724" spans="1:3" x14ac:dyDescent="0.25">
      <c r="A724" s="18" t="s">
        <v>444</v>
      </c>
      <c r="B724" t="s">
        <v>424</v>
      </c>
      <c r="C724" s="18" t="str">
        <f t="shared" si="14"/>
        <v xml:space="preserve">CCD_LEG_DELIM_V.GEAR_NAME_BR_LIST, </v>
      </c>
    </row>
    <row r="725" spans="1:3" x14ac:dyDescent="0.25">
      <c r="A725" s="18" t="s">
        <v>444</v>
      </c>
      <c r="B725" t="s">
        <v>425</v>
      </c>
      <c r="C725" s="18" t="str">
        <f t="shared" si="14"/>
        <v xml:space="preserve">CCD_LEG_DELIM_V.NUM_REGIONS, </v>
      </c>
    </row>
    <row r="726" spans="1:3" x14ac:dyDescent="0.25">
      <c r="A726" s="18" t="s">
        <v>444</v>
      </c>
      <c r="B726" t="s">
        <v>426</v>
      </c>
      <c r="C726" s="18" t="str">
        <f t="shared" si="14"/>
        <v xml:space="preserve">CCD_LEG_DELIM_V.REGION_CODE_CD_LIST, </v>
      </c>
    </row>
    <row r="727" spans="1:3" x14ac:dyDescent="0.25">
      <c r="A727" s="18" t="s">
        <v>444</v>
      </c>
      <c r="B727" t="s">
        <v>427</v>
      </c>
      <c r="C727" s="18" t="str">
        <f t="shared" si="14"/>
        <v xml:space="preserve">CCD_LEG_DELIM_V.REGION_CODE_SCD_LIST, </v>
      </c>
    </row>
    <row r="728" spans="1:3" x14ac:dyDescent="0.25">
      <c r="A728" s="18" t="s">
        <v>444</v>
      </c>
      <c r="B728" t="s">
        <v>428</v>
      </c>
      <c r="C728" s="18" t="str">
        <f t="shared" si="14"/>
        <v xml:space="preserve">CCD_LEG_DELIM_V.REGION_CODE_RC_LIST, </v>
      </c>
    </row>
    <row r="729" spans="1:3" x14ac:dyDescent="0.25">
      <c r="A729" s="18" t="s">
        <v>444</v>
      </c>
      <c r="B729" t="s">
        <v>429</v>
      </c>
      <c r="C729" s="18" t="str">
        <f t="shared" si="14"/>
        <v xml:space="preserve">CCD_LEG_DELIM_V.REGION_CODE_BR_LIST, </v>
      </c>
    </row>
    <row r="730" spans="1:3" x14ac:dyDescent="0.25">
      <c r="A730" s="18" t="s">
        <v>444</v>
      </c>
      <c r="B730" t="s">
        <v>430</v>
      </c>
      <c r="C730" s="18" t="str">
        <f t="shared" si="14"/>
        <v xml:space="preserve">CCD_LEG_DELIM_V.REGION_NAME_CD_LIST, </v>
      </c>
    </row>
    <row r="731" spans="1:3" x14ac:dyDescent="0.25">
      <c r="A731" s="18" t="s">
        <v>444</v>
      </c>
      <c r="B731" t="s">
        <v>431</v>
      </c>
      <c r="C731" s="18" t="str">
        <f t="shared" si="14"/>
        <v xml:space="preserve">CCD_LEG_DELIM_V.REGION_NAME_SCD_LIST, </v>
      </c>
    </row>
    <row r="732" spans="1:3" x14ac:dyDescent="0.25">
      <c r="A732" s="18" t="s">
        <v>444</v>
      </c>
      <c r="B732" t="s">
        <v>432</v>
      </c>
      <c r="C732" s="18" t="str">
        <f t="shared" si="14"/>
        <v xml:space="preserve">CCD_LEG_DELIM_V.REGION_NAME_RC_LIST, </v>
      </c>
    </row>
    <row r="733" spans="1:3" x14ac:dyDescent="0.25">
      <c r="A733" s="18" t="s">
        <v>444</v>
      </c>
      <c r="B733" t="s">
        <v>433</v>
      </c>
      <c r="C733" s="18" t="str">
        <f t="shared" si="14"/>
        <v xml:space="preserve">CCD_LEG_DELIM_V.REGION_NAME_BR_LIST, </v>
      </c>
    </row>
    <row r="734" spans="1:3" x14ac:dyDescent="0.25">
      <c r="A734" s="18" t="s">
        <v>444</v>
      </c>
      <c r="B734" t="s">
        <v>434</v>
      </c>
      <c r="C734" s="18" t="str">
        <f t="shared" si="14"/>
        <v xml:space="preserve">CCD_LEG_DELIM_V.NUM_LEG_ALIASES, </v>
      </c>
    </row>
    <row r="735" spans="1:3" x14ac:dyDescent="0.25">
      <c r="A735" s="18" t="s">
        <v>444</v>
      </c>
      <c r="B735" t="s">
        <v>435</v>
      </c>
      <c r="C735" s="18" t="str">
        <f t="shared" si="14"/>
        <v xml:space="preserve">CCD_LEG_DELIM_V.LEG_ALIAS_CD_LIST, </v>
      </c>
    </row>
    <row r="736" spans="1:3" x14ac:dyDescent="0.25">
      <c r="A736" s="18" t="s">
        <v>444</v>
      </c>
      <c r="B736" t="s">
        <v>436</v>
      </c>
      <c r="C736" s="18" t="str">
        <f t="shared" si="14"/>
        <v xml:space="preserve">CCD_LEG_DELIM_V.LEG_ALIAS_SCD_LIST, </v>
      </c>
    </row>
    <row r="737" spans="1:3" x14ac:dyDescent="0.25">
      <c r="A737" s="18" t="s">
        <v>444</v>
      </c>
      <c r="B737" t="s">
        <v>437</v>
      </c>
      <c r="C737" s="18" t="str">
        <f t="shared" si="14"/>
        <v xml:space="preserve">CCD_LEG_DELIM_V.LEG_ALIAS_RC_LIST, </v>
      </c>
    </row>
    <row r="738" spans="1:3" x14ac:dyDescent="0.25">
      <c r="A738" s="18" t="s">
        <v>444</v>
      </c>
      <c r="B738" t="s">
        <v>438</v>
      </c>
      <c r="C738" s="18" t="str">
        <f t="shared" si="14"/>
        <v xml:space="preserve">CCD_LEG_DELIM_V.LEG_ALIAS_BR_LIST, </v>
      </c>
    </row>
    <row r="739" spans="1:3" x14ac:dyDescent="0.25">
      <c r="A739" s="18" t="s">
        <v>444</v>
      </c>
      <c r="B739" t="s">
        <v>439</v>
      </c>
      <c r="C739" s="18" t="str">
        <f t="shared" si="14"/>
        <v xml:space="preserve">CCD_LEG_DELIM_V.NUM_DATA_SETS, </v>
      </c>
    </row>
    <row r="740" spans="1:3" x14ac:dyDescent="0.25">
      <c r="A740" s="18" t="s">
        <v>444</v>
      </c>
      <c r="B740" t="s">
        <v>440</v>
      </c>
      <c r="C740" s="18" t="str">
        <f t="shared" ref="C740:C743" si="15">CONCATENATE(A740, ".", B740, ", ")</f>
        <v xml:space="preserve">CCD_LEG_DELIM_V.DATA_SET_NAME_CD_LIST, </v>
      </c>
    </row>
    <row r="741" spans="1:3" x14ac:dyDescent="0.25">
      <c r="A741" s="18" t="s">
        <v>444</v>
      </c>
      <c r="B741" t="s">
        <v>441</v>
      </c>
      <c r="C741" s="18" t="str">
        <f t="shared" si="15"/>
        <v xml:space="preserve">CCD_LEG_DELIM_V.DATA_SET_NAME_SCD_LIST, </v>
      </c>
    </row>
    <row r="742" spans="1:3" x14ac:dyDescent="0.25">
      <c r="A742" s="18" t="s">
        <v>444</v>
      </c>
      <c r="B742" t="s">
        <v>442</v>
      </c>
      <c r="C742" s="18" t="str">
        <f t="shared" si="15"/>
        <v xml:space="preserve">CCD_LEG_DELIM_V.DATA_SET_NAME_RC_LIST, </v>
      </c>
    </row>
    <row r="743" spans="1:3" x14ac:dyDescent="0.25">
      <c r="A743" s="18" t="s">
        <v>444</v>
      </c>
      <c r="B743" t="s">
        <v>443</v>
      </c>
      <c r="C743" s="18" t="str">
        <f t="shared" si="15"/>
        <v xml:space="preserve">CCD_LEG_DELIM_V.DATA_SET_NAME_BR_LIST, </v>
      </c>
    </row>
    <row r="754" spans="1:3" x14ac:dyDescent="0.25">
      <c r="A754" t="s">
        <v>539</v>
      </c>
      <c r="B754" t="s">
        <v>203</v>
      </c>
      <c r="C754" s="18" t="str">
        <f t="shared" ref="C754:C817" si="16">CONCATENATE(A754, ".", B754, ", ")</f>
        <v xml:space="preserve">CCD_CRUISE_DELIM_V.CRUISE_ID, </v>
      </c>
    </row>
    <row r="755" spans="1:3" x14ac:dyDescent="0.25">
      <c r="A755" s="18" t="s">
        <v>539</v>
      </c>
      <c r="B755" t="s">
        <v>204</v>
      </c>
      <c r="C755" s="18" t="str">
        <f t="shared" si="16"/>
        <v xml:space="preserve">CCD_CRUISE_DELIM_V.CRUISE_NAME, </v>
      </c>
    </row>
    <row r="756" spans="1:3" x14ac:dyDescent="0.25">
      <c r="A756" s="18" t="s">
        <v>539</v>
      </c>
      <c r="B756" t="s">
        <v>205</v>
      </c>
      <c r="C756" s="18" t="str">
        <f t="shared" si="16"/>
        <v xml:space="preserve">CCD_CRUISE_DELIM_V.CRUISE_NOTES, </v>
      </c>
    </row>
    <row r="757" spans="1:3" x14ac:dyDescent="0.25">
      <c r="A757" s="18" t="s">
        <v>539</v>
      </c>
      <c r="B757" t="s">
        <v>408</v>
      </c>
      <c r="C757" s="18" t="str">
        <f t="shared" si="16"/>
        <v xml:space="preserve">CCD_CRUISE_DELIM_V.CRUISE_DESC, </v>
      </c>
    </row>
    <row r="758" spans="1:3" x14ac:dyDescent="0.25">
      <c r="A758" s="18" t="s">
        <v>539</v>
      </c>
      <c r="B758" t="s">
        <v>409</v>
      </c>
      <c r="C758" s="18" t="str">
        <f t="shared" si="16"/>
        <v xml:space="preserve">CCD_CRUISE_DELIM_V.OBJ_BASED_METRICS, </v>
      </c>
    </row>
    <row r="759" spans="1:3" x14ac:dyDescent="0.25">
      <c r="A759" s="18" t="s">
        <v>539</v>
      </c>
      <c r="B759" t="s">
        <v>117</v>
      </c>
      <c r="C759" s="18" t="str">
        <f t="shared" si="16"/>
        <v xml:space="preserve">CCD_CRUISE_DELIM_V.SCI_CENTER_DIV_ID, </v>
      </c>
    </row>
    <row r="760" spans="1:3" x14ac:dyDescent="0.25">
      <c r="A760" s="18" t="s">
        <v>539</v>
      </c>
      <c r="B760" t="s">
        <v>410</v>
      </c>
      <c r="C760" s="18" t="str">
        <f t="shared" si="16"/>
        <v xml:space="preserve">CCD_CRUISE_DELIM_V.SCI_CENTER_DIV_CODE, </v>
      </c>
    </row>
    <row r="761" spans="1:3" x14ac:dyDescent="0.25">
      <c r="A761" s="18" t="s">
        <v>539</v>
      </c>
      <c r="B761" t="s">
        <v>411</v>
      </c>
      <c r="C761" s="18" t="str">
        <f t="shared" si="16"/>
        <v xml:space="preserve">CCD_CRUISE_DELIM_V.SCI_CENTER_DIV_NAME, </v>
      </c>
    </row>
    <row r="762" spans="1:3" x14ac:dyDescent="0.25">
      <c r="A762" s="18" t="s">
        <v>539</v>
      </c>
      <c r="B762" t="s">
        <v>412</v>
      </c>
      <c r="C762" s="18" t="str">
        <f t="shared" si="16"/>
        <v xml:space="preserve">CCD_CRUISE_DELIM_V.SCI_CENTER_DIV_DESC, </v>
      </c>
    </row>
    <row r="763" spans="1:3" x14ac:dyDescent="0.25">
      <c r="A763" s="18" t="s">
        <v>539</v>
      </c>
      <c r="B763" t="s">
        <v>106</v>
      </c>
      <c r="C763" s="18" t="str">
        <f t="shared" si="16"/>
        <v xml:space="preserve">CCD_CRUISE_DELIM_V.SCI_CENTER_ID, </v>
      </c>
    </row>
    <row r="764" spans="1:3" x14ac:dyDescent="0.25">
      <c r="A764" s="18" t="s">
        <v>539</v>
      </c>
      <c r="B764" t="s">
        <v>206</v>
      </c>
      <c r="C764" s="18" t="str">
        <f t="shared" si="16"/>
        <v xml:space="preserve">CCD_CRUISE_DELIM_V.SCI_CENTER_NAME, </v>
      </c>
    </row>
    <row r="765" spans="1:3" x14ac:dyDescent="0.25">
      <c r="A765" s="18" t="s">
        <v>539</v>
      </c>
      <c r="B765" t="s">
        <v>207</v>
      </c>
      <c r="C765" s="18" t="str">
        <f t="shared" si="16"/>
        <v xml:space="preserve">CCD_CRUISE_DELIM_V.SCI_CENTER_DESC, </v>
      </c>
    </row>
    <row r="766" spans="1:3" x14ac:dyDescent="0.25">
      <c r="A766" s="18" t="s">
        <v>539</v>
      </c>
      <c r="B766" t="s">
        <v>208</v>
      </c>
      <c r="C766" s="18" t="str">
        <f t="shared" si="16"/>
        <v xml:space="preserve">CCD_CRUISE_DELIM_V.STD_SVY_NAME_ID, </v>
      </c>
    </row>
    <row r="767" spans="1:3" x14ac:dyDescent="0.25">
      <c r="A767" s="18" t="s">
        <v>539</v>
      </c>
      <c r="B767" t="s">
        <v>209</v>
      </c>
      <c r="C767" s="18" t="str">
        <f t="shared" si="16"/>
        <v xml:space="preserve">CCD_CRUISE_DELIM_V.STD_SVY_NAME, </v>
      </c>
    </row>
    <row r="768" spans="1:3" x14ac:dyDescent="0.25">
      <c r="A768" s="18" t="s">
        <v>539</v>
      </c>
      <c r="B768" t="s">
        <v>210</v>
      </c>
      <c r="C768" s="18" t="str">
        <f t="shared" si="16"/>
        <v xml:space="preserve">CCD_CRUISE_DELIM_V.STD_SVY_DESC, </v>
      </c>
    </row>
    <row r="769" spans="1:3" x14ac:dyDescent="0.25">
      <c r="A769" s="18" t="s">
        <v>539</v>
      </c>
      <c r="B769" t="s">
        <v>211</v>
      </c>
      <c r="C769" s="18" t="str">
        <f t="shared" si="16"/>
        <v xml:space="preserve">CCD_CRUISE_DELIM_V.SVY_FREQ_ID, </v>
      </c>
    </row>
    <row r="770" spans="1:3" x14ac:dyDescent="0.25">
      <c r="A770" s="18" t="s">
        <v>539</v>
      </c>
      <c r="B770" t="s">
        <v>212</v>
      </c>
      <c r="C770" s="18" t="str">
        <f t="shared" si="16"/>
        <v xml:space="preserve">CCD_CRUISE_DELIM_V.SVY_FREQ_NAME, </v>
      </c>
    </row>
    <row r="771" spans="1:3" x14ac:dyDescent="0.25">
      <c r="A771" s="18" t="s">
        <v>539</v>
      </c>
      <c r="B771" t="s">
        <v>213</v>
      </c>
      <c r="C771" s="18" t="str">
        <f t="shared" si="16"/>
        <v xml:space="preserve">CCD_CRUISE_DELIM_V.SVY_FREQ_DESC, </v>
      </c>
    </row>
    <row r="772" spans="1:3" x14ac:dyDescent="0.25">
      <c r="A772" s="18" t="s">
        <v>539</v>
      </c>
      <c r="B772" t="s">
        <v>214</v>
      </c>
      <c r="C772" s="18" t="str">
        <f t="shared" si="16"/>
        <v xml:space="preserve">CCD_CRUISE_DELIM_V.STD_SVY_NAME_OTH, </v>
      </c>
    </row>
    <row r="773" spans="1:3" x14ac:dyDescent="0.25">
      <c r="A773" s="18" t="s">
        <v>539</v>
      </c>
      <c r="B773" t="s">
        <v>215</v>
      </c>
      <c r="C773" s="18" t="str">
        <f t="shared" si="16"/>
        <v xml:space="preserve">CCD_CRUISE_DELIM_V.STD_SVY_NAME_VAL, </v>
      </c>
    </row>
    <row r="774" spans="1:3" x14ac:dyDescent="0.25">
      <c r="A774" s="18" t="s">
        <v>539</v>
      </c>
      <c r="B774" t="s">
        <v>216</v>
      </c>
      <c r="C774" s="18" t="str">
        <f t="shared" si="16"/>
        <v xml:space="preserve">CCD_CRUISE_DELIM_V.SVY_TYPE_ID, </v>
      </c>
    </row>
    <row r="775" spans="1:3" x14ac:dyDescent="0.25">
      <c r="A775" s="18" t="s">
        <v>539</v>
      </c>
      <c r="B775" t="s">
        <v>217</v>
      </c>
      <c r="C775" s="18" t="str">
        <f t="shared" si="16"/>
        <v xml:space="preserve">CCD_CRUISE_DELIM_V.SVY_TYPE_NAME, </v>
      </c>
    </row>
    <row r="776" spans="1:3" x14ac:dyDescent="0.25">
      <c r="A776" s="18" t="s">
        <v>539</v>
      </c>
      <c r="B776" t="s">
        <v>218</v>
      </c>
      <c r="C776" s="18" t="str">
        <f t="shared" si="16"/>
        <v xml:space="preserve">CCD_CRUISE_DELIM_V.SVY_TYPE_DESC, </v>
      </c>
    </row>
    <row r="777" spans="1:3" x14ac:dyDescent="0.25">
      <c r="A777" s="18" t="s">
        <v>539</v>
      </c>
      <c r="B777" t="s">
        <v>219</v>
      </c>
      <c r="C777" s="18" t="str">
        <f t="shared" si="16"/>
        <v xml:space="preserve">CCD_CRUISE_DELIM_V.CRUISE_URL, </v>
      </c>
    </row>
    <row r="778" spans="1:3" x14ac:dyDescent="0.25">
      <c r="A778" s="18" t="s">
        <v>539</v>
      </c>
      <c r="B778" t="s">
        <v>220</v>
      </c>
      <c r="C778" s="18" t="str">
        <f t="shared" si="16"/>
        <v xml:space="preserve">CCD_CRUISE_DELIM_V.CRUISE_CONT_EMAIL, </v>
      </c>
    </row>
    <row r="779" spans="1:3" x14ac:dyDescent="0.25">
      <c r="A779" s="18" t="s">
        <v>539</v>
      </c>
      <c r="B779" t="s">
        <v>413</v>
      </c>
      <c r="C779" s="18" t="str">
        <f t="shared" si="16"/>
        <v xml:space="preserve">CCD_CRUISE_DELIM_V.PTA_ISS_ID, </v>
      </c>
    </row>
    <row r="780" spans="1:3" x14ac:dyDescent="0.25">
      <c r="A780" s="18" t="s">
        <v>539</v>
      </c>
      <c r="B780" t="s">
        <v>221</v>
      </c>
      <c r="C780" s="18" t="str">
        <f t="shared" si="16"/>
        <v xml:space="preserve">CCD_CRUISE_DELIM_V.NUM_LEGS, </v>
      </c>
    </row>
    <row r="781" spans="1:3" x14ac:dyDescent="0.25">
      <c r="A781" s="18" t="s">
        <v>539</v>
      </c>
      <c r="B781" t="s">
        <v>222</v>
      </c>
      <c r="C781" s="18" t="str">
        <f t="shared" si="16"/>
        <v xml:space="preserve">CCD_CRUISE_DELIM_V.CRUISE_START_DATE, </v>
      </c>
    </row>
    <row r="782" spans="1:3" x14ac:dyDescent="0.25">
      <c r="A782" s="18" t="s">
        <v>539</v>
      </c>
      <c r="B782" t="s">
        <v>223</v>
      </c>
      <c r="C782" s="18" t="str">
        <f t="shared" si="16"/>
        <v xml:space="preserve">CCD_CRUISE_DELIM_V.FORMAT_CRUISE_START_DATE, </v>
      </c>
    </row>
    <row r="783" spans="1:3" x14ac:dyDescent="0.25">
      <c r="A783" s="18" t="s">
        <v>539</v>
      </c>
      <c r="B783" t="s">
        <v>224</v>
      </c>
      <c r="C783" s="18" t="str">
        <f t="shared" si="16"/>
        <v xml:space="preserve">CCD_CRUISE_DELIM_V.CRUISE_END_DATE, </v>
      </c>
    </row>
    <row r="784" spans="1:3" x14ac:dyDescent="0.25">
      <c r="A784" s="18" t="s">
        <v>539</v>
      </c>
      <c r="B784" t="s">
        <v>225</v>
      </c>
      <c r="C784" s="18" t="str">
        <f t="shared" si="16"/>
        <v xml:space="preserve">CCD_CRUISE_DELIM_V.FORMAT_CRUISE_END_DATE, </v>
      </c>
    </row>
    <row r="785" spans="1:3" x14ac:dyDescent="0.25">
      <c r="A785" s="18" t="s">
        <v>539</v>
      </c>
      <c r="B785" t="s">
        <v>226</v>
      </c>
      <c r="C785" s="18" t="str">
        <f t="shared" si="16"/>
        <v xml:space="preserve">CCD_CRUISE_DELIM_V.CRUISE_DAS, </v>
      </c>
    </row>
    <row r="786" spans="1:3" x14ac:dyDescent="0.25">
      <c r="A786" s="18" t="s">
        <v>539</v>
      </c>
      <c r="B786" t="s">
        <v>414</v>
      </c>
      <c r="C786" s="18" t="str">
        <f t="shared" si="16"/>
        <v xml:space="preserve">CCD_CRUISE_DELIM_V.CRUISE_LEN_DAYS, </v>
      </c>
    </row>
    <row r="787" spans="1:3" x14ac:dyDescent="0.25">
      <c r="A787" s="18" t="s">
        <v>539</v>
      </c>
      <c r="B787" t="s">
        <v>227</v>
      </c>
      <c r="C787" s="18" t="str">
        <f t="shared" si="16"/>
        <v xml:space="preserve">CCD_CRUISE_DELIM_V.CRUISE_YEAR, </v>
      </c>
    </row>
    <row r="788" spans="1:3" x14ac:dyDescent="0.25">
      <c r="A788" s="18" t="s">
        <v>539</v>
      </c>
      <c r="B788" t="s">
        <v>228</v>
      </c>
      <c r="C788" s="18" t="str">
        <f t="shared" si="16"/>
        <v xml:space="preserve">CCD_CRUISE_DELIM_V.CRUISE_FISC_YEAR, </v>
      </c>
    </row>
    <row r="789" spans="1:3" x14ac:dyDescent="0.25">
      <c r="A789" s="18" t="s">
        <v>539</v>
      </c>
      <c r="B789" t="s">
        <v>229</v>
      </c>
      <c r="C789" s="18" t="str">
        <f t="shared" si="16"/>
        <v xml:space="preserve">CCD_CRUISE_DELIM_V.LEG_NAME_CD_LIST, </v>
      </c>
    </row>
    <row r="790" spans="1:3" x14ac:dyDescent="0.25">
      <c r="A790" s="18" t="s">
        <v>539</v>
      </c>
      <c r="B790" t="s">
        <v>230</v>
      </c>
      <c r="C790" s="18" t="str">
        <f t="shared" si="16"/>
        <v xml:space="preserve">CCD_CRUISE_DELIM_V.LEG_NAME_SCD_LIST, </v>
      </c>
    </row>
    <row r="791" spans="1:3" x14ac:dyDescent="0.25">
      <c r="A791" s="18" t="s">
        <v>539</v>
      </c>
      <c r="B791" t="s">
        <v>231</v>
      </c>
      <c r="C791" s="18" t="str">
        <f t="shared" si="16"/>
        <v xml:space="preserve">CCD_CRUISE_DELIM_V.LEG_NAME_RC_LIST, </v>
      </c>
    </row>
    <row r="792" spans="1:3" x14ac:dyDescent="0.25">
      <c r="A792" s="18" t="s">
        <v>539</v>
      </c>
      <c r="B792" t="s">
        <v>232</v>
      </c>
      <c r="C792" s="18" t="str">
        <f t="shared" si="16"/>
        <v xml:space="preserve">CCD_CRUISE_DELIM_V.LEG_NAME_BR_LIST, </v>
      </c>
    </row>
    <row r="793" spans="1:3" x14ac:dyDescent="0.25">
      <c r="A793" s="18" t="s">
        <v>539</v>
      </c>
      <c r="B793" t="s">
        <v>233</v>
      </c>
      <c r="C793" s="18" t="str">
        <f t="shared" si="16"/>
        <v xml:space="preserve">CCD_CRUISE_DELIM_V.LEG_NAME_DATES_CD_LIST, </v>
      </c>
    </row>
    <row r="794" spans="1:3" x14ac:dyDescent="0.25">
      <c r="A794" s="18" t="s">
        <v>539</v>
      </c>
      <c r="B794" t="s">
        <v>234</v>
      </c>
      <c r="C794" s="18" t="str">
        <f t="shared" si="16"/>
        <v xml:space="preserve">CCD_CRUISE_DELIM_V.LEG_NAME_DATES_SCD_LIST, </v>
      </c>
    </row>
    <row r="795" spans="1:3" x14ac:dyDescent="0.25">
      <c r="A795" s="18" t="s">
        <v>539</v>
      </c>
      <c r="B795" t="s">
        <v>235</v>
      </c>
      <c r="C795" s="18" t="str">
        <f t="shared" si="16"/>
        <v xml:space="preserve">CCD_CRUISE_DELIM_V.LEG_NAME_DATES_RC_LIST, </v>
      </c>
    </row>
    <row r="796" spans="1:3" x14ac:dyDescent="0.25">
      <c r="A796" s="18" t="s">
        <v>539</v>
      </c>
      <c r="B796" t="s">
        <v>236</v>
      </c>
      <c r="C796" s="18" t="str">
        <f t="shared" si="16"/>
        <v xml:space="preserve">CCD_CRUISE_DELIM_V.LEG_NAME_DATES_BR_LIST, </v>
      </c>
    </row>
    <row r="797" spans="1:3" x14ac:dyDescent="0.25">
      <c r="A797" s="18" t="s">
        <v>539</v>
      </c>
      <c r="B797" t="s">
        <v>495</v>
      </c>
      <c r="C797" s="18" t="str">
        <f t="shared" si="16"/>
        <v xml:space="preserve">CCD_CRUISE_DELIM_V.LEG_VESS_NAME_DATES_CD_LIST, </v>
      </c>
    </row>
    <row r="798" spans="1:3" x14ac:dyDescent="0.25">
      <c r="A798" s="18" t="s">
        <v>539</v>
      </c>
      <c r="B798" t="s">
        <v>496</v>
      </c>
      <c r="C798" s="18" t="str">
        <f t="shared" si="16"/>
        <v xml:space="preserve">CCD_CRUISE_DELIM_V.LEG_VESS_NAME_DATES_SCD_LIST, </v>
      </c>
    </row>
    <row r="799" spans="1:3" x14ac:dyDescent="0.25">
      <c r="A799" s="18" t="s">
        <v>539</v>
      </c>
      <c r="B799" t="s">
        <v>497</v>
      </c>
      <c r="C799" s="18" t="str">
        <f t="shared" si="16"/>
        <v xml:space="preserve">CCD_CRUISE_DELIM_V.LEG_VESS_NAME_DATES_RC_LIST, </v>
      </c>
    </row>
    <row r="800" spans="1:3" x14ac:dyDescent="0.25">
      <c r="A800" s="18" t="s">
        <v>539</v>
      </c>
      <c r="B800" t="s">
        <v>498</v>
      </c>
      <c r="C800" s="18" t="str">
        <f t="shared" si="16"/>
        <v xml:space="preserve">CCD_CRUISE_DELIM_V.LEG_VESS_NAME_DATES_BR_LIST, </v>
      </c>
    </row>
    <row r="801" spans="1:3" x14ac:dyDescent="0.25">
      <c r="A801" s="18" t="s">
        <v>539</v>
      </c>
      <c r="B801" t="s">
        <v>500</v>
      </c>
      <c r="C801" s="18" t="str">
        <f t="shared" si="16"/>
        <v xml:space="preserve">CCD_CRUISE_DELIM_V.NUM_SPP_ESA, </v>
      </c>
    </row>
    <row r="802" spans="1:3" x14ac:dyDescent="0.25">
      <c r="A802" s="18" t="s">
        <v>539</v>
      </c>
      <c r="B802" t="s">
        <v>501</v>
      </c>
      <c r="C802" s="18" t="str">
        <f t="shared" si="16"/>
        <v xml:space="preserve">CCD_CRUISE_DELIM_V.SPP_ESA_NAME_CD_LIST, </v>
      </c>
    </row>
    <row r="803" spans="1:3" x14ac:dyDescent="0.25">
      <c r="A803" s="18" t="s">
        <v>539</v>
      </c>
      <c r="B803" t="s">
        <v>502</v>
      </c>
      <c r="C803" s="18" t="str">
        <f t="shared" si="16"/>
        <v xml:space="preserve">CCD_CRUISE_DELIM_V.SPP_ESA_NAME_SCD_LIST, </v>
      </c>
    </row>
    <row r="804" spans="1:3" x14ac:dyDescent="0.25">
      <c r="A804" s="18" t="s">
        <v>539</v>
      </c>
      <c r="B804" t="s">
        <v>503</v>
      </c>
      <c r="C804" s="18" t="str">
        <f t="shared" si="16"/>
        <v xml:space="preserve">CCD_CRUISE_DELIM_V.SPP_ESA_NAME_RC_LIST, </v>
      </c>
    </row>
    <row r="805" spans="1:3" x14ac:dyDescent="0.25">
      <c r="A805" s="18" t="s">
        <v>539</v>
      </c>
      <c r="B805" t="s">
        <v>504</v>
      </c>
      <c r="C805" s="18" t="str">
        <f t="shared" si="16"/>
        <v xml:space="preserve">CCD_CRUISE_DELIM_V.SPP_ESA_NAME_BR_LIST, </v>
      </c>
    </row>
    <row r="806" spans="1:3" x14ac:dyDescent="0.25">
      <c r="A806" s="18" t="s">
        <v>539</v>
      </c>
      <c r="B806" t="s">
        <v>505</v>
      </c>
      <c r="C806" s="18" t="str">
        <f t="shared" si="16"/>
        <v xml:space="preserve">CCD_CRUISE_DELIM_V.NUM_SPP_FSSI, </v>
      </c>
    </row>
    <row r="807" spans="1:3" x14ac:dyDescent="0.25">
      <c r="A807" s="18" t="s">
        <v>539</v>
      </c>
      <c r="B807" t="s">
        <v>506</v>
      </c>
      <c r="C807" s="18" t="str">
        <f t="shared" si="16"/>
        <v xml:space="preserve">CCD_CRUISE_DELIM_V.SPP_FSSI_NAME_CD_LIST, </v>
      </c>
    </row>
    <row r="808" spans="1:3" x14ac:dyDescent="0.25">
      <c r="A808" s="18" t="s">
        <v>539</v>
      </c>
      <c r="B808" t="s">
        <v>507</v>
      </c>
      <c r="C808" s="18" t="str">
        <f t="shared" si="16"/>
        <v xml:space="preserve">CCD_CRUISE_DELIM_V.SPP_FSSI_NAME_SCD_LIST, </v>
      </c>
    </row>
    <row r="809" spans="1:3" x14ac:dyDescent="0.25">
      <c r="A809" s="18" t="s">
        <v>539</v>
      </c>
      <c r="B809" t="s">
        <v>508</v>
      </c>
      <c r="C809" s="18" t="str">
        <f t="shared" si="16"/>
        <v xml:space="preserve">CCD_CRUISE_DELIM_V.SPP_FSSI_NAME_RC_LIST, </v>
      </c>
    </row>
    <row r="810" spans="1:3" x14ac:dyDescent="0.25">
      <c r="A810" s="18" t="s">
        <v>539</v>
      </c>
      <c r="B810" t="s">
        <v>509</v>
      </c>
      <c r="C810" s="18" t="str">
        <f t="shared" si="16"/>
        <v xml:space="preserve">CCD_CRUISE_DELIM_V.SPP_FSSI_NAME_BR_LIST, </v>
      </c>
    </row>
    <row r="811" spans="1:3" x14ac:dyDescent="0.25">
      <c r="A811" s="18" t="s">
        <v>539</v>
      </c>
      <c r="B811" t="s">
        <v>510</v>
      </c>
      <c r="C811" s="18" t="str">
        <f t="shared" si="16"/>
        <v xml:space="preserve">CCD_CRUISE_DELIM_V.NUM_SPP_MMPA, </v>
      </c>
    </row>
    <row r="812" spans="1:3" x14ac:dyDescent="0.25">
      <c r="A812" s="18" t="s">
        <v>539</v>
      </c>
      <c r="B812" t="s">
        <v>511</v>
      </c>
      <c r="C812" s="18" t="str">
        <f t="shared" si="16"/>
        <v xml:space="preserve">CCD_CRUISE_DELIM_V.SPP_MMPA_NAME_CD_LIST, </v>
      </c>
    </row>
    <row r="813" spans="1:3" x14ac:dyDescent="0.25">
      <c r="A813" s="18" t="s">
        <v>539</v>
      </c>
      <c r="B813" t="s">
        <v>512</v>
      </c>
      <c r="C813" s="18" t="str">
        <f t="shared" si="16"/>
        <v xml:space="preserve">CCD_CRUISE_DELIM_V.SPP_MMPA_NAME_SCD_LIST, </v>
      </c>
    </row>
    <row r="814" spans="1:3" x14ac:dyDescent="0.25">
      <c r="A814" s="18" t="s">
        <v>539</v>
      </c>
      <c r="B814" t="s">
        <v>513</v>
      </c>
      <c r="C814" s="18" t="str">
        <f t="shared" si="16"/>
        <v xml:space="preserve">CCD_CRUISE_DELIM_V.SPP_MMPA_NAME_RC_LIST, </v>
      </c>
    </row>
    <row r="815" spans="1:3" x14ac:dyDescent="0.25">
      <c r="A815" s="18" t="s">
        <v>539</v>
      </c>
      <c r="B815" t="s">
        <v>514</v>
      </c>
      <c r="C815" s="18" t="str">
        <f t="shared" si="16"/>
        <v xml:space="preserve">CCD_CRUISE_DELIM_V.SPP_MMPA_NAME_BR_LIST, </v>
      </c>
    </row>
    <row r="816" spans="1:3" x14ac:dyDescent="0.25">
      <c r="A816" s="18" t="s">
        <v>539</v>
      </c>
      <c r="B816" t="s">
        <v>515</v>
      </c>
      <c r="C816" s="18" t="str">
        <f t="shared" si="16"/>
        <v xml:space="preserve">CCD_CRUISE_DELIM_V.NUM_PRIM_SVY_CATS, </v>
      </c>
    </row>
    <row r="817" spans="1:3" x14ac:dyDescent="0.25">
      <c r="A817" s="18" t="s">
        <v>539</v>
      </c>
      <c r="B817" t="s">
        <v>516</v>
      </c>
      <c r="C817" s="18" t="str">
        <f t="shared" si="16"/>
        <v xml:space="preserve">CCD_CRUISE_DELIM_V.PRIM_SVY_CAT_NAME_CD_LIST, </v>
      </c>
    </row>
    <row r="818" spans="1:3" x14ac:dyDescent="0.25">
      <c r="A818" s="18" t="s">
        <v>539</v>
      </c>
      <c r="B818" t="s">
        <v>517</v>
      </c>
      <c r="C818" s="18" t="str">
        <f t="shared" ref="C818:C839" si="17">CONCATENATE(A818, ".", B818, ", ")</f>
        <v xml:space="preserve">CCD_CRUISE_DELIM_V.PRIM_SVY_CAT_NAME_SCD_LIST, </v>
      </c>
    </row>
    <row r="819" spans="1:3" x14ac:dyDescent="0.25">
      <c r="A819" s="18" t="s">
        <v>539</v>
      </c>
      <c r="B819" t="s">
        <v>518</v>
      </c>
      <c r="C819" s="18" t="str">
        <f t="shared" si="17"/>
        <v xml:space="preserve">CCD_CRUISE_DELIM_V.PRIM_SVY_CAT_NAME_RC_LIST, </v>
      </c>
    </row>
    <row r="820" spans="1:3" x14ac:dyDescent="0.25">
      <c r="A820" s="18" t="s">
        <v>539</v>
      </c>
      <c r="B820" t="s">
        <v>519</v>
      </c>
      <c r="C820" s="18" t="str">
        <f t="shared" si="17"/>
        <v xml:space="preserve">CCD_CRUISE_DELIM_V.PRIM_SVY_CAT_NAME_BR_LIST, </v>
      </c>
    </row>
    <row r="821" spans="1:3" x14ac:dyDescent="0.25">
      <c r="A821" s="18" t="s">
        <v>539</v>
      </c>
      <c r="B821" t="s">
        <v>520</v>
      </c>
      <c r="C821" s="18" t="str">
        <f t="shared" si="17"/>
        <v xml:space="preserve">CCD_CRUISE_DELIM_V.NUM_SEC_SVY_CATS, </v>
      </c>
    </row>
    <row r="822" spans="1:3" x14ac:dyDescent="0.25">
      <c r="A822" s="18" t="s">
        <v>539</v>
      </c>
      <c r="B822" t="s">
        <v>521</v>
      </c>
      <c r="C822" s="18" t="str">
        <f t="shared" si="17"/>
        <v xml:space="preserve">CCD_CRUISE_DELIM_V.SEC_SVY_CAT_NAME_CD_LIST, </v>
      </c>
    </row>
    <row r="823" spans="1:3" x14ac:dyDescent="0.25">
      <c r="A823" s="18" t="s">
        <v>539</v>
      </c>
      <c r="B823" t="s">
        <v>522</v>
      </c>
      <c r="C823" s="18" t="str">
        <f t="shared" si="17"/>
        <v xml:space="preserve">CCD_CRUISE_DELIM_V.SEC_SVY_CAT_NAME_SCD_LIST, </v>
      </c>
    </row>
    <row r="824" spans="1:3" x14ac:dyDescent="0.25">
      <c r="A824" s="18" t="s">
        <v>539</v>
      </c>
      <c r="B824" t="s">
        <v>523</v>
      </c>
      <c r="C824" s="18" t="str">
        <f t="shared" si="17"/>
        <v xml:space="preserve">CCD_CRUISE_DELIM_V.SEC_SVY_CAT_NAME_RC_LIST, </v>
      </c>
    </row>
    <row r="825" spans="1:3" x14ac:dyDescent="0.25">
      <c r="A825" s="18" t="s">
        <v>539</v>
      </c>
      <c r="B825" t="s">
        <v>524</v>
      </c>
      <c r="C825" s="18" t="str">
        <f t="shared" si="17"/>
        <v xml:space="preserve">CCD_CRUISE_DELIM_V.SEC_SVY_CAT_NAME_BR_LIST, </v>
      </c>
    </row>
    <row r="826" spans="1:3" x14ac:dyDescent="0.25">
      <c r="A826" s="18" t="s">
        <v>539</v>
      </c>
      <c r="B826" t="s">
        <v>525</v>
      </c>
      <c r="C826" s="18" t="str">
        <f t="shared" si="17"/>
        <v xml:space="preserve">CCD_CRUISE_DELIM_V.NUM_EXP_SPP, </v>
      </c>
    </row>
    <row r="827" spans="1:3" x14ac:dyDescent="0.25">
      <c r="A827" s="18" t="s">
        <v>539</v>
      </c>
      <c r="B827" t="s">
        <v>526</v>
      </c>
      <c r="C827" s="18" t="str">
        <f t="shared" si="17"/>
        <v xml:space="preserve">CCD_CRUISE_DELIM_V.EXP_SPP_NAME_CD_LIST, </v>
      </c>
    </row>
    <row r="828" spans="1:3" x14ac:dyDescent="0.25">
      <c r="A828" s="18" t="s">
        <v>539</v>
      </c>
      <c r="B828" t="s">
        <v>527</v>
      </c>
      <c r="C828" s="18" t="str">
        <f t="shared" si="17"/>
        <v xml:space="preserve">CCD_CRUISE_DELIM_V.EXP_SPP_NAME_SCD_LIST, </v>
      </c>
    </row>
    <row r="829" spans="1:3" x14ac:dyDescent="0.25">
      <c r="A829" s="18" t="s">
        <v>539</v>
      </c>
      <c r="B829" t="s">
        <v>528</v>
      </c>
      <c r="C829" s="18" t="str">
        <f t="shared" si="17"/>
        <v xml:space="preserve">CCD_CRUISE_DELIM_V.EXP_SPP_NAME_RC_LIST, </v>
      </c>
    </row>
    <row r="830" spans="1:3" x14ac:dyDescent="0.25">
      <c r="A830" s="18" t="s">
        <v>539</v>
      </c>
      <c r="B830" t="s">
        <v>529</v>
      </c>
      <c r="C830" s="18" t="str">
        <f t="shared" si="17"/>
        <v xml:space="preserve">CCD_CRUISE_DELIM_V.EXP_SPP_NAME_BR_LIST, </v>
      </c>
    </row>
    <row r="831" spans="1:3" x14ac:dyDescent="0.25">
      <c r="A831" s="18" t="s">
        <v>539</v>
      </c>
      <c r="B831" t="s">
        <v>530</v>
      </c>
      <c r="C831" s="18" t="str">
        <f t="shared" si="17"/>
        <v xml:space="preserve">CCD_CRUISE_DELIM_V.NUM_SPP_OTH, </v>
      </c>
    </row>
    <row r="832" spans="1:3" x14ac:dyDescent="0.25">
      <c r="A832" s="18" t="s">
        <v>539</v>
      </c>
      <c r="B832" t="s">
        <v>531</v>
      </c>
      <c r="C832" s="18" t="str">
        <f t="shared" si="17"/>
        <v xml:space="preserve">CCD_CRUISE_DELIM_V.OTH_SPP_CNAME_CD_LIST, </v>
      </c>
    </row>
    <row r="833" spans="1:3" x14ac:dyDescent="0.25">
      <c r="A833" s="18" t="s">
        <v>539</v>
      </c>
      <c r="B833" t="s">
        <v>532</v>
      </c>
      <c r="C833" s="18" t="str">
        <f t="shared" si="17"/>
        <v xml:space="preserve">CCD_CRUISE_DELIM_V.OTH_SPP_CNAME_SCD_LIST, </v>
      </c>
    </row>
    <row r="834" spans="1:3" x14ac:dyDescent="0.25">
      <c r="A834" s="18" t="s">
        <v>539</v>
      </c>
      <c r="B834" t="s">
        <v>533</v>
      </c>
      <c r="C834" s="18" t="str">
        <f t="shared" si="17"/>
        <v xml:space="preserve">CCD_CRUISE_DELIM_V.OTH_SPP_CNAME_RC_LIST, </v>
      </c>
    </row>
    <row r="835" spans="1:3" x14ac:dyDescent="0.25">
      <c r="A835" s="18" t="s">
        <v>539</v>
      </c>
      <c r="B835" t="s">
        <v>534</v>
      </c>
      <c r="C835" s="18" t="str">
        <f t="shared" si="17"/>
        <v xml:space="preserve">CCD_CRUISE_DELIM_V.OTH_SPP_CNAME_BR_LIST, </v>
      </c>
    </row>
    <row r="836" spans="1:3" x14ac:dyDescent="0.25">
      <c r="A836" s="18" t="s">
        <v>539</v>
      </c>
      <c r="B836" t="s">
        <v>535</v>
      </c>
      <c r="C836" s="18" t="str">
        <f t="shared" si="17"/>
        <v xml:space="preserve">CCD_CRUISE_DELIM_V.OTH_SPP_SNAME_CD_LIST, </v>
      </c>
    </row>
    <row r="837" spans="1:3" x14ac:dyDescent="0.25">
      <c r="A837" s="18" t="s">
        <v>539</v>
      </c>
      <c r="B837" t="s">
        <v>536</v>
      </c>
      <c r="C837" s="18" t="str">
        <f t="shared" si="17"/>
        <v xml:space="preserve">CCD_CRUISE_DELIM_V.OTH_SPP_SNAME_SCD_LIST, </v>
      </c>
    </row>
    <row r="838" spans="1:3" x14ac:dyDescent="0.25">
      <c r="A838" s="18" t="s">
        <v>539</v>
      </c>
      <c r="B838" t="s">
        <v>537</v>
      </c>
      <c r="C838" s="18" t="str">
        <f t="shared" si="17"/>
        <v xml:space="preserve">CCD_CRUISE_DELIM_V.OTH_SPP_SNAME_RC_LIST, </v>
      </c>
    </row>
    <row r="839" spans="1:3" x14ac:dyDescent="0.25">
      <c r="A839" s="18" t="s">
        <v>539</v>
      </c>
      <c r="B839" t="s">
        <v>538</v>
      </c>
      <c r="C839" s="18" t="str">
        <f t="shared" si="17"/>
        <v xml:space="preserve">CCD_CRUISE_DELIM_V.OTH_SPP_SNAME_BR_LIST, </v>
      </c>
    </row>
    <row r="848" spans="1:3" x14ac:dyDescent="0.25">
      <c r="A848" t="s">
        <v>553</v>
      </c>
      <c r="B848" t="s">
        <v>203</v>
      </c>
      <c r="C848" s="18" t="str">
        <f t="shared" ref="C848:C911" si="18">CONCATENATE(A848, ".", B848, ", ")</f>
        <v xml:space="preserve">CCD_CRUISE_SUMM_V.CRUISE_ID, </v>
      </c>
    </row>
    <row r="849" spans="1:3" x14ac:dyDescent="0.25">
      <c r="A849" s="18" t="s">
        <v>553</v>
      </c>
      <c r="B849" t="s">
        <v>204</v>
      </c>
      <c r="C849" s="18" t="str">
        <f t="shared" si="18"/>
        <v xml:space="preserve">CCD_CRUISE_SUMM_V.CRUISE_NAME, </v>
      </c>
    </row>
    <row r="850" spans="1:3" x14ac:dyDescent="0.25">
      <c r="A850" s="18" t="s">
        <v>553</v>
      </c>
      <c r="B850" t="s">
        <v>205</v>
      </c>
      <c r="C850" s="18" t="str">
        <f t="shared" si="18"/>
        <v xml:space="preserve">CCD_CRUISE_SUMM_V.CRUISE_NOTES, </v>
      </c>
    </row>
    <row r="851" spans="1:3" x14ac:dyDescent="0.25">
      <c r="A851" s="18" t="s">
        <v>553</v>
      </c>
      <c r="B851" t="s">
        <v>408</v>
      </c>
      <c r="C851" s="18" t="str">
        <f t="shared" si="18"/>
        <v xml:space="preserve">CCD_CRUISE_SUMM_V.CRUISE_DESC, </v>
      </c>
    </row>
    <row r="852" spans="1:3" x14ac:dyDescent="0.25">
      <c r="A852" s="18" t="s">
        <v>553</v>
      </c>
      <c r="B852" t="s">
        <v>409</v>
      </c>
      <c r="C852" s="18" t="str">
        <f t="shared" si="18"/>
        <v xml:space="preserve">CCD_CRUISE_SUMM_V.OBJ_BASED_METRICS, </v>
      </c>
    </row>
    <row r="853" spans="1:3" x14ac:dyDescent="0.25">
      <c r="A853" s="18" t="s">
        <v>553</v>
      </c>
      <c r="B853" t="s">
        <v>117</v>
      </c>
      <c r="C853" s="18" t="str">
        <f t="shared" si="18"/>
        <v xml:space="preserve">CCD_CRUISE_SUMM_V.SCI_CENTER_DIV_ID, </v>
      </c>
    </row>
    <row r="854" spans="1:3" x14ac:dyDescent="0.25">
      <c r="A854" s="18" t="s">
        <v>553</v>
      </c>
      <c r="B854" t="s">
        <v>410</v>
      </c>
      <c r="C854" s="18" t="str">
        <f t="shared" si="18"/>
        <v xml:space="preserve">CCD_CRUISE_SUMM_V.SCI_CENTER_DIV_CODE, </v>
      </c>
    </row>
    <row r="855" spans="1:3" x14ac:dyDescent="0.25">
      <c r="A855" s="18" t="s">
        <v>553</v>
      </c>
      <c r="B855" t="s">
        <v>411</v>
      </c>
      <c r="C855" s="18" t="str">
        <f t="shared" si="18"/>
        <v xml:space="preserve">CCD_CRUISE_SUMM_V.SCI_CENTER_DIV_NAME, </v>
      </c>
    </row>
    <row r="856" spans="1:3" x14ac:dyDescent="0.25">
      <c r="A856" s="18" t="s">
        <v>553</v>
      </c>
      <c r="B856" t="s">
        <v>412</v>
      </c>
      <c r="C856" s="18" t="str">
        <f t="shared" si="18"/>
        <v xml:space="preserve">CCD_CRUISE_SUMM_V.SCI_CENTER_DIV_DESC, </v>
      </c>
    </row>
    <row r="857" spans="1:3" x14ac:dyDescent="0.25">
      <c r="A857" s="18" t="s">
        <v>553</v>
      </c>
      <c r="B857" t="s">
        <v>106</v>
      </c>
      <c r="C857" s="18" t="str">
        <f t="shared" si="18"/>
        <v xml:space="preserve">CCD_CRUISE_SUMM_V.SCI_CENTER_ID, </v>
      </c>
    </row>
    <row r="858" spans="1:3" x14ac:dyDescent="0.25">
      <c r="A858" s="18" t="s">
        <v>553</v>
      </c>
      <c r="B858" t="s">
        <v>206</v>
      </c>
      <c r="C858" s="18" t="str">
        <f t="shared" si="18"/>
        <v xml:space="preserve">CCD_CRUISE_SUMM_V.SCI_CENTER_NAME, </v>
      </c>
    </row>
    <row r="859" spans="1:3" x14ac:dyDescent="0.25">
      <c r="A859" s="18" t="s">
        <v>553</v>
      </c>
      <c r="B859" t="s">
        <v>207</v>
      </c>
      <c r="C859" s="18" t="str">
        <f t="shared" si="18"/>
        <v xml:space="preserve">CCD_CRUISE_SUMM_V.SCI_CENTER_DESC, </v>
      </c>
    </row>
    <row r="860" spans="1:3" x14ac:dyDescent="0.25">
      <c r="A860" s="18" t="s">
        <v>553</v>
      </c>
      <c r="B860" t="s">
        <v>208</v>
      </c>
      <c r="C860" s="18" t="str">
        <f t="shared" si="18"/>
        <v xml:space="preserve">CCD_CRUISE_SUMM_V.STD_SVY_NAME_ID, </v>
      </c>
    </row>
    <row r="861" spans="1:3" x14ac:dyDescent="0.25">
      <c r="A861" s="18" t="s">
        <v>553</v>
      </c>
      <c r="B861" t="s">
        <v>209</v>
      </c>
      <c r="C861" s="18" t="str">
        <f t="shared" si="18"/>
        <v xml:space="preserve">CCD_CRUISE_SUMM_V.STD_SVY_NAME, </v>
      </c>
    </row>
    <row r="862" spans="1:3" x14ac:dyDescent="0.25">
      <c r="A862" s="18" t="s">
        <v>553</v>
      </c>
      <c r="B862" t="s">
        <v>210</v>
      </c>
      <c r="C862" s="18" t="str">
        <f t="shared" si="18"/>
        <v xml:space="preserve">CCD_CRUISE_SUMM_V.STD_SVY_DESC, </v>
      </c>
    </row>
    <row r="863" spans="1:3" x14ac:dyDescent="0.25">
      <c r="A863" s="18" t="s">
        <v>553</v>
      </c>
      <c r="B863" t="s">
        <v>211</v>
      </c>
      <c r="C863" s="18" t="str">
        <f t="shared" si="18"/>
        <v xml:space="preserve">CCD_CRUISE_SUMM_V.SVY_FREQ_ID, </v>
      </c>
    </row>
    <row r="864" spans="1:3" x14ac:dyDescent="0.25">
      <c r="A864" s="18" t="s">
        <v>553</v>
      </c>
      <c r="B864" t="s">
        <v>212</v>
      </c>
      <c r="C864" s="18" t="str">
        <f t="shared" si="18"/>
        <v xml:space="preserve">CCD_CRUISE_SUMM_V.SVY_FREQ_NAME, </v>
      </c>
    </row>
    <row r="865" spans="1:3" x14ac:dyDescent="0.25">
      <c r="A865" s="18" t="s">
        <v>553</v>
      </c>
      <c r="B865" t="s">
        <v>213</v>
      </c>
      <c r="C865" s="18" t="str">
        <f t="shared" si="18"/>
        <v xml:space="preserve">CCD_CRUISE_SUMM_V.SVY_FREQ_DESC, </v>
      </c>
    </row>
    <row r="866" spans="1:3" x14ac:dyDescent="0.25">
      <c r="A866" s="18" t="s">
        <v>553</v>
      </c>
      <c r="B866" t="s">
        <v>214</v>
      </c>
      <c r="C866" s="18" t="str">
        <f t="shared" si="18"/>
        <v xml:space="preserve">CCD_CRUISE_SUMM_V.STD_SVY_NAME_OTH, </v>
      </c>
    </row>
    <row r="867" spans="1:3" x14ac:dyDescent="0.25">
      <c r="A867" s="18" t="s">
        <v>553</v>
      </c>
      <c r="B867" t="s">
        <v>215</v>
      </c>
      <c r="C867" s="18" t="str">
        <f t="shared" si="18"/>
        <v xml:space="preserve">CCD_CRUISE_SUMM_V.STD_SVY_NAME_VAL, </v>
      </c>
    </row>
    <row r="868" spans="1:3" x14ac:dyDescent="0.25">
      <c r="A868" s="18" t="s">
        <v>553</v>
      </c>
      <c r="B868" t="s">
        <v>216</v>
      </c>
      <c r="C868" s="18" t="str">
        <f t="shared" si="18"/>
        <v xml:space="preserve">CCD_CRUISE_SUMM_V.SVY_TYPE_ID, </v>
      </c>
    </row>
    <row r="869" spans="1:3" x14ac:dyDescent="0.25">
      <c r="A869" s="18" t="s">
        <v>553</v>
      </c>
      <c r="B869" t="s">
        <v>217</v>
      </c>
      <c r="C869" s="18" t="str">
        <f t="shared" si="18"/>
        <v xml:space="preserve">CCD_CRUISE_SUMM_V.SVY_TYPE_NAME, </v>
      </c>
    </row>
    <row r="870" spans="1:3" x14ac:dyDescent="0.25">
      <c r="A870" s="18" t="s">
        <v>553</v>
      </c>
      <c r="B870" t="s">
        <v>218</v>
      </c>
      <c r="C870" s="18" t="str">
        <f t="shared" si="18"/>
        <v xml:space="preserve">CCD_CRUISE_SUMM_V.SVY_TYPE_DESC, </v>
      </c>
    </row>
    <row r="871" spans="1:3" x14ac:dyDescent="0.25">
      <c r="A871" s="18" t="s">
        <v>553</v>
      </c>
      <c r="B871" t="s">
        <v>219</v>
      </c>
      <c r="C871" s="18" t="str">
        <f t="shared" si="18"/>
        <v xml:space="preserve">CCD_CRUISE_SUMM_V.CRUISE_URL, </v>
      </c>
    </row>
    <row r="872" spans="1:3" x14ac:dyDescent="0.25">
      <c r="A872" s="18" t="s">
        <v>553</v>
      </c>
      <c r="B872" t="s">
        <v>220</v>
      </c>
      <c r="C872" s="18" t="str">
        <f t="shared" si="18"/>
        <v xml:space="preserve">CCD_CRUISE_SUMM_V.CRUISE_CONT_EMAIL, </v>
      </c>
    </row>
    <row r="873" spans="1:3" x14ac:dyDescent="0.25">
      <c r="A873" s="18" t="s">
        <v>553</v>
      </c>
      <c r="B873" t="s">
        <v>413</v>
      </c>
      <c r="C873" s="18" t="str">
        <f t="shared" si="18"/>
        <v xml:space="preserve">CCD_CRUISE_SUMM_V.PTA_ISS_ID, </v>
      </c>
    </row>
    <row r="874" spans="1:3" x14ac:dyDescent="0.25">
      <c r="A874" s="18" t="s">
        <v>553</v>
      </c>
      <c r="B874" t="s">
        <v>221</v>
      </c>
      <c r="C874" s="18" t="str">
        <f t="shared" si="18"/>
        <v xml:space="preserve">CCD_CRUISE_SUMM_V.NUM_LEGS, </v>
      </c>
    </row>
    <row r="875" spans="1:3" x14ac:dyDescent="0.25">
      <c r="A875" s="18" t="s">
        <v>553</v>
      </c>
      <c r="B875" t="s">
        <v>222</v>
      </c>
      <c r="C875" s="18" t="str">
        <f t="shared" si="18"/>
        <v xml:space="preserve">CCD_CRUISE_SUMM_V.CRUISE_START_DATE, </v>
      </c>
    </row>
    <row r="876" spans="1:3" x14ac:dyDescent="0.25">
      <c r="A876" s="18" t="s">
        <v>553</v>
      </c>
      <c r="B876" t="s">
        <v>223</v>
      </c>
      <c r="C876" s="18" t="str">
        <f t="shared" si="18"/>
        <v xml:space="preserve">CCD_CRUISE_SUMM_V.FORMAT_CRUISE_START_DATE, </v>
      </c>
    </row>
    <row r="877" spans="1:3" x14ac:dyDescent="0.25">
      <c r="A877" s="18" t="s">
        <v>553</v>
      </c>
      <c r="B877" t="s">
        <v>224</v>
      </c>
      <c r="C877" s="18" t="str">
        <f t="shared" si="18"/>
        <v xml:space="preserve">CCD_CRUISE_SUMM_V.CRUISE_END_DATE, </v>
      </c>
    </row>
    <row r="878" spans="1:3" x14ac:dyDescent="0.25">
      <c r="A878" s="18" t="s">
        <v>553</v>
      </c>
      <c r="B878" t="s">
        <v>225</v>
      </c>
      <c r="C878" s="18" t="str">
        <f t="shared" si="18"/>
        <v xml:space="preserve">CCD_CRUISE_SUMM_V.FORMAT_CRUISE_END_DATE, </v>
      </c>
    </row>
    <row r="879" spans="1:3" x14ac:dyDescent="0.25">
      <c r="A879" s="18" t="s">
        <v>553</v>
      </c>
      <c r="B879" t="s">
        <v>226</v>
      </c>
      <c r="C879" s="18" t="str">
        <f t="shared" si="18"/>
        <v xml:space="preserve">CCD_CRUISE_SUMM_V.CRUISE_DAS, </v>
      </c>
    </row>
    <row r="880" spans="1:3" x14ac:dyDescent="0.25">
      <c r="A880" s="18" t="s">
        <v>553</v>
      </c>
      <c r="B880" t="s">
        <v>414</v>
      </c>
      <c r="C880" s="18" t="str">
        <f t="shared" si="18"/>
        <v xml:space="preserve">CCD_CRUISE_SUMM_V.CRUISE_LEN_DAYS, </v>
      </c>
    </row>
    <row r="881" spans="1:3" x14ac:dyDescent="0.25">
      <c r="A881" s="18" t="s">
        <v>553</v>
      </c>
      <c r="B881" t="s">
        <v>227</v>
      </c>
      <c r="C881" s="18" t="str">
        <f t="shared" si="18"/>
        <v xml:space="preserve">CCD_CRUISE_SUMM_V.CRUISE_YEAR, </v>
      </c>
    </row>
    <row r="882" spans="1:3" x14ac:dyDescent="0.25">
      <c r="A882" s="18" t="s">
        <v>553</v>
      </c>
      <c r="B882" t="s">
        <v>228</v>
      </c>
      <c r="C882" s="18" t="str">
        <f t="shared" si="18"/>
        <v xml:space="preserve">CCD_CRUISE_SUMM_V.CRUISE_FISC_YEAR, </v>
      </c>
    </row>
    <row r="883" spans="1:3" x14ac:dyDescent="0.25">
      <c r="A883" s="18" t="s">
        <v>553</v>
      </c>
      <c r="B883" t="s">
        <v>229</v>
      </c>
      <c r="C883" s="18" t="str">
        <f t="shared" si="18"/>
        <v xml:space="preserve">CCD_CRUISE_SUMM_V.LEG_NAME_CD_LIST, </v>
      </c>
    </row>
    <row r="884" spans="1:3" x14ac:dyDescent="0.25">
      <c r="A884" s="18" t="s">
        <v>553</v>
      </c>
      <c r="B884" t="s">
        <v>230</v>
      </c>
      <c r="C884" s="18" t="str">
        <f t="shared" si="18"/>
        <v xml:space="preserve">CCD_CRUISE_SUMM_V.LEG_NAME_SCD_LIST, </v>
      </c>
    </row>
    <row r="885" spans="1:3" x14ac:dyDescent="0.25">
      <c r="A885" s="18" t="s">
        <v>553</v>
      </c>
      <c r="B885" t="s">
        <v>231</v>
      </c>
      <c r="C885" s="18" t="str">
        <f t="shared" si="18"/>
        <v xml:space="preserve">CCD_CRUISE_SUMM_V.LEG_NAME_RC_LIST, </v>
      </c>
    </row>
    <row r="886" spans="1:3" x14ac:dyDescent="0.25">
      <c r="A886" s="18" t="s">
        <v>553</v>
      </c>
      <c r="B886" t="s">
        <v>232</v>
      </c>
      <c r="C886" s="18" t="str">
        <f t="shared" si="18"/>
        <v xml:space="preserve">CCD_CRUISE_SUMM_V.LEG_NAME_BR_LIST, </v>
      </c>
    </row>
    <row r="887" spans="1:3" x14ac:dyDescent="0.25">
      <c r="A887" s="18" t="s">
        <v>553</v>
      </c>
      <c r="B887" t="s">
        <v>233</v>
      </c>
      <c r="C887" s="18" t="str">
        <f t="shared" si="18"/>
        <v xml:space="preserve">CCD_CRUISE_SUMM_V.LEG_NAME_DATES_CD_LIST, </v>
      </c>
    </row>
    <row r="888" spans="1:3" x14ac:dyDescent="0.25">
      <c r="A888" s="18" t="s">
        <v>553</v>
      </c>
      <c r="B888" t="s">
        <v>234</v>
      </c>
      <c r="C888" s="18" t="str">
        <f t="shared" si="18"/>
        <v xml:space="preserve">CCD_CRUISE_SUMM_V.LEG_NAME_DATES_SCD_LIST, </v>
      </c>
    </row>
    <row r="889" spans="1:3" x14ac:dyDescent="0.25">
      <c r="A889" s="18" t="s">
        <v>553</v>
      </c>
      <c r="B889" t="s">
        <v>235</v>
      </c>
      <c r="C889" s="18" t="str">
        <f t="shared" si="18"/>
        <v xml:space="preserve">CCD_CRUISE_SUMM_V.LEG_NAME_DATES_RC_LIST, </v>
      </c>
    </row>
    <row r="890" spans="1:3" x14ac:dyDescent="0.25">
      <c r="A890" s="18" t="s">
        <v>553</v>
      </c>
      <c r="B890" t="s">
        <v>236</v>
      </c>
      <c r="C890" s="18" t="str">
        <f t="shared" si="18"/>
        <v xml:space="preserve">CCD_CRUISE_SUMM_V.LEG_NAME_DATES_BR_LIST, </v>
      </c>
    </row>
    <row r="891" spans="1:3" x14ac:dyDescent="0.25">
      <c r="A891" s="18" t="s">
        <v>553</v>
      </c>
      <c r="B891" t="s">
        <v>495</v>
      </c>
      <c r="C891" s="18" t="str">
        <f t="shared" si="18"/>
        <v xml:space="preserve">CCD_CRUISE_SUMM_V.LEG_VESS_NAME_DATES_CD_LIST, </v>
      </c>
    </row>
    <row r="892" spans="1:3" x14ac:dyDescent="0.25">
      <c r="A892" s="18" t="s">
        <v>553</v>
      </c>
      <c r="B892" t="s">
        <v>496</v>
      </c>
      <c r="C892" s="18" t="str">
        <f t="shared" si="18"/>
        <v xml:space="preserve">CCD_CRUISE_SUMM_V.LEG_VESS_NAME_DATES_SCD_LIST, </v>
      </c>
    </row>
    <row r="893" spans="1:3" x14ac:dyDescent="0.25">
      <c r="A893" s="18" t="s">
        <v>553</v>
      </c>
      <c r="B893" t="s">
        <v>497</v>
      </c>
      <c r="C893" s="18" t="str">
        <f t="shared" si="18"/>
        <v xml:space="preserve">CCD_CRUISE_SUMM_V.LEG_VESS_NAME_DATES_RC_LIST, </v>
      </c>
    </row>
    <row r="894" spans="1:3" x14ac:dyDescent="0.25">
      <c r="A894" s="18" t="s">
        <v>553</v>
      </c>
      <c r="B894" t="s">
        <v>498</v>
      </c>
      <c r="C894" s="18" t="str">
        <f t="shared" si="18"/>
        <v xml:space="preserve">CCD_CRUISE_SUMM_V.LEG_VESS_NAME_DATES_BR_LIST, </v>
      </c>
    </row>
    <row r="895" spans="1:3" x14ac:dyDescent="0.25">
      <c r="A895" s="18" t="s">
        <v>553</v>
      </c>
      <c r="B895" t="s">
        <v>500</v>
      </c>
      <c r="C895" s="18" t="str">
        <f t="shared" si="18"/>
        <v xml:space="preserve">CCD_CRUISE_SUMM_V.NUM_SPP_ESA, </v>
      </c>
    </row>
    <row r="896" spans="1:3" x14ac:dyDescent="0.25">
      <c r="A896" s="18" t="s">
        <v>553</v>
      </c>
      <c r="B896" t="s">
        <v>501</v>
      </c>
      <c r="C896" s="18" t="str">
        <f t="shared" si="18"/>
        <v xml:space="preserve">CCD_CRUISE_SUMM_V.SPP_ESA_NAME_CD_LIST, </v>
      </c>
    </row>
    <row r="897" spans="1:3" x14ac:dyDescent="0.25">
      <c r="A897" s="18" t="s">
        <v>553</v>
      </c>
      <c r="B897" t="s">
        <v>502</v>
      </c>
      <c r="C897" s="18" t="str">
        <f t="shared" si="18"/>
        <v xml:space="preserve">CCD_CRUISE_SUMM_V.SPP_ESA_NAME_SCD_LIST, </v>
      </c>
    </row>
    <row r="898" spans="1:3" x14ac:dyDescent="0.25">
      <c r="A898" s="18" t="s">
        <v>553</v>
      </c>
      <c r="B898" t="s">
        <v>503</v>
      </c>
      <c r="C898" s="18" t="str">
        <f t="shared" si="18"/>
        <v xml:space="preserve">CCD_CRUISE_SUMM_V.SPP_ESA_NAME_RC_LIST, </v>
      </c>
    </row>
    <row r="899" spans="1:3" x14ac:dyDescent="0.25">
      <c r="A899" s="18" t="s">
        <v>553</v>
      </c>
      <c r="B899" t="s">
        <v>504</v>
      </c>
      <c r="C899" s="18" t="str">
        <f t="shared" si="18"/>
        <v xml:space="preserve">CCD_CRUISE_SUMM_V.SPP_ESA_NAME_BR_LIST, </v>
      </c>
    </row>
    <row r="900" spans="1:3" x14ac:dyDescent="0.25">
      <c r="A900" s="18" t="s">
        <v>553</v>
      </c>
      <c r="B900" t="s">
        <v>505</v>
      </c>
      <c r="C900" s="18" t="str">
        <f t="shared" si="18"/>
        <v xml:space="preserve">CCD_CRUISE_SUMM_V.NUM_SPP_FSSI, </v>
      </c>
    </row>
    <row r="901" spans="1:3" x14ac:dyDescent="0.25">
      <c r="A901" s="18" t="s">
        <v>553</v>
      </c>
      <c r="B901" t="s">
        <v>506</v>
      </c>
      <c r="C901" s="18" t="str">
        <f t="shared" si="18"/>
        <v xml:space="preserve">CCD_CRUISE_SUMM_V.SPP_FSSI_NAME_CD_LIST, </v>
      </c>
    </row>
    <row r="902" spans="1:3" x14ac:dyDescent="0.25">
      <c r="A902" s="18" t="s">
        <v>553</v>
      </c>
      <c r="B902" t="s">
        <v>507</v>
      </c>
      <c r="C902" s="18" t="str">
        <f t="shared" si="18"/>
        <v xml:space="preserve">CCD_CRUISE_SUMM_V.SPP_FSSI_NAME_SCD_LIST, </v>
      </c>
    </row>
    <row r="903" spans="1:3" x14ac:dyDescent="0.25">
      <c r="A903" s="18" t="s">
        <v>553</v>
      </c>
      <c r="B903" t="s">
        <v>508</v>
      </c>
      <c r="C903" s="18" t="str">
        <f t="shared" si="18"/>
        <v xml:space="preserve">CCD_CRUISE_SUMM_V.SPP_FSSI_NAME_RC_LIST, </v>
      </c>
    </row>
    <row r="904" spans="1:3" x14ac:dyDescent="0.25">
      <c r="A904" s="18" t="s">
        <v>553</v>
      </c>
      <c r="B904" t="s">
        <v>509</v>
      </c>
      <c r="C904" s="18" t="str">
        <f t="shared" si="18"/>
        <v xml:space="preserve">CCD_CRUISE_SUMM_V.SPP_FSSI_NAME_BR_LIST, </v>
      </c>
    </row>
    <row r="905" spans="1:3" x14ac:dyDescent="0.25">
      <c r="A905" s="18" t="s">
        <v>553</v>
      </c>
      <c r="B905" t="s">
        <v>510</v>
      </c>
      <c r="C905" s="18" t="str">
        <f t="shared" si="18"/>
        <v xml:space="preserve">CCD_CRUISE_SUMM_V.NUM_SPP_MMPA, </v>
      </c>
    </row>
    <row r="906" spans="1:3" x14ac:dyDescent="0.25">
      <c r="A906" s="18" t="s">
        <v>553</v>
      </c>
      <c r="B906" t="s">
        <v>511</v>
      </c>
      <c r="C906" s="18" t="str">
        <f t="shared" si="18"/>
        <v xml:space="preserve">CCD_CRUISE_SUMM_V.SPP_MMPA_NAME_CD_LIST, </v>
      </c>
    </row>
    <row r="907" spans="1:3" x14ac:dyDescent="0.25">
      <c r="A907" s="18" t="s">
        <v>553</v>
      </c>
      <c r="B907" t="s">
        <v>512</v>
      </c>
      <c r="C907" s="18" t="str">
        <f t="shared" si="18"/>
        <v xml:space="preserve">CCD_CRUISE_SUMM_V.SPP_MMPA_NAME_SCD_LIST, </v>
      </c>
    </row>
    <row r="908" spans="1:3" x14ac:dyDescent="0.25">
      <c r="A908" s="18" t="s">
        <v>553</v>
      </c>
      <c r="B908" t="s">
        <v>513</v>
      </c>
      <c r="C908" s="18" t="str">
        <f t="shared" si="18"/>
        <v xml:space="preserve">CCD_CRUISE_SUMM_V.SPP_MMPA_NAME_RC_LIST, </v>
      </c>
    </row>
    <row r="909" spans="1:3" x14ac:dyDescent="0.25">
      <c r="A909" s="18" t="s">
        <v>553</v>
      </c>
      <c r="B909" t="s">
        <v>514</v>
      </c>
      <c r="C909" s="18" t="str">
        <f t="shared" si="18"/>
        <v xml:space="preserve">CCD_CRUISE_SUMM_V.SPP_MMPA_NAME_BR_LIST, </v>
      </c>
    </row>
    <row r="910" spans="1:3" x14ac:dyDescent="0.25">
      <c r="A910" s="18" t="s">
        <v>553</v>
      </c>
      <c r="B910" t="s">
        <v>515</v>
      </c>
      <c r="C910" s="18" t="str">
        <f t="shared" si="18"/>
        <v xml:space="preserve">CCD_CRUISE_SUMM_V.NUM_PRIM_SVY_CATS, </v>
      </c>
    </row>
    <row r="911" spans="1:3" x14ac:dyDescent="0.25">
      <c r="A911" s="18" t="s">
        <v>553</v>
      </c>
      <c r="B911" t="s">
        <v>516</v>
      </c>
      <c r="C911" s="18" t="str">
        <f t="shared" si="18"/>
        <v xml:space="preserve">CCD_CRUISE_SUMM_V.PRIM_SVY_CAT_NAME_CD_LIST, </v>
      </c>
    </row>
    <row r="912" spans="1:3" x14ac:dyDescent="0.25">
      <c r="A912" s="18" t="s">
        <v>553</v>
      </c>
      <c r="B912" t="s">
        <v>517</v>
      </c>
      <c r="C912" s="18" t="str">
        <f t="shared" ref="C912:C957" si="19">CONCATENATE(A912, ".", B912, ", ")</f>
        <v xml:space="preserve">CCD_CRUISE_SUMM_V.PRIM_SVY_CAT_NAME_SCD_LIST, </v>
      </c>
    </row>
    <row r="913" spans="1:3" x14ac:dyDescent="0.25">
      <c r="A913" s="18" t="s">
        <v>553</v>
      </c>
      <c r="B913" t="s">
        <v>518</v>
      </c>
      <c r="C913" s="18" t="str">
        <f t="shared" si="19"/>
        <v xml:space="preserve">CCD_CRUISE_SUMM_V.PRIM_SVY_CAT_NAME_RC_LIST, </v>
      </c>
    </row>
    <row r="914" spans="1:3" x14ac:dyDescent="0.25">
      <c r="A914" s="18" t="s">
        <v>553</v>
      </c>
      <c r="B914" t="s">
        <v>519</v>
      </c>
      <c r="C914" s="18" t="str">
        <f t="shared" si="19"/>
        <v xml:space="preserve">CCD_CRUISE_SUMM_V.PRIM_SVY_CAT_NAME_BR_LIST, </v>
      </c>
    </row>
    <row r="915" spans="1:3" x14ac:dyDescent="0.25">
      <c r="A915" s="18" t="s">
        <v>553</v>
      </c>
      <c r="B915" t="s">
        <v>520</v>
      </c>
      <c r="C915" s="18" t="str">
        <f t="shared" si="19"/>
        <v xml:space="preserve">CCD_CRUISE_SUMM_V.NUM_SEC_SVY_CATS, </v>
      </c>
    </row>
    <row r="916" spans="1:3" x14ac:dyDescent="0.25">
      <c r="A916" s="18" t="s">
        <v>553</v>
      </c>
      <c r="B916" t="s">
        <v>521</v>
      </c>
      <c r="C916" s="18" t="str">
        <f t="shared" si="19"/>
        <v xml:space="preserve">CCD_CRUISE_SUMM_V.SEC_SVY_CAT_NAME_CD_LIST, </v>
      </c>
    </row>
    <row r="917" spans="1:3" x14ac:dyDescent="0.25">
      <c r="A917" s="18" t="s">
        <v>553</v>
      </c>
      <c r="B917" t="s">
        <v>522</v>
      </c>
      <c r="C917" s="18" t="str">
        <f t="shared" si="19"/>
        <v xml:space="preserve">CCD_CRUISE_SUMM_V.SEC_SVY_CAT_NAME_SCD_LIST, </v>
      </c>
    </row>
    <row r="918" spans="1:3" x14ac:dyDescent="0.25">
      <c r="A918" s="18" t="s">
        <v>553</v>
      </c>
      <c r="B918" t="s">
        <v>523</v>
      </c>
      <c r="C918" s="18" t="str">
        <f t="shared" si="19"/>
        <v xml:space="preserve">CCD_CRUISE_SUMM_V.SEC_SVY_CAT_NAME_RC_LIST, </v>
      </c>
    </row>
    <row r="919" spans="1:3" x14ac:dyDescent="0.25">
      <c r="A919" s="18" t="s">
        <v>553</v>
      </c>
      <c r="B919" t="s">
        <v>524</v>
      </c>
      <c r="C919" s="18" t="str">
        <f t="shared" si="19"/>
        <v xml:space="preserve">CCD_CRUISE_SUMM_V.SEC_SVY_CAT_NAME_BR_LIST, </v>
      </c>
    </row>
    <row r="920" spans="1:3" x14ac:dyDescent="0.25">
      <c r="A920" s="18" t="s">
        <v>553</v>
      </c>
      <c r="B920" t="s">
        <v>525</v>
      </c>
      <c r="C920" s="18" t="str">
        <f t="shared" si="19"/>
        <v xml:space="preserve">CCD_CRUISE_SUMM_V.NUM_EXP_SPP, </v>
      </c>
    </row>
    <row r="921" spans="1:3" x14ac:dyDescent="0.25">
      <c r="A921" s="18" t="s">
        <v>553</v>
      </c>
      <c r="B921" t="s">
        <v>526</v>
      </c>
      <c r="C921" s="18" t="str">
        <f t="shared" si="19"/>
        <v xml:space="preserve">CCD_CRUISE_SUMM_V.EXP_SPP_NAME_CD_LIST, </v>
      </c>
    </row>
    <row r="922" spans="1:3" x14ac:dyDescent="0.25">
      <c r="A922" s="18" t="s">
        <v>553</v>
      </c>
      <c r="B922" t="s">
        <v>527</v>
      </c>
      <c r="C922" s="18" t="str">
        <f t="shared" si="19"/>
        <v xml:space="preserve">CCD_CRUISE_SUMM_V.EXP_SPP_NAME_SCD_LIST, </v>
      </c>
    </row>
    <row r="923" spans="1:3" x14ac:dyDescent="0.25">
      <c r="A923" s="18" t="s">
        <v>553</v>
      </c>
      <c r="B923" t="s">
        <v>528</v>
      </c>
      <c r="C923" s="18" t="str">
        <f t="shared" si="19"/>
        <v xml:space="preserve">CCD_CRUISE_SUMM_V.EXP_SPP_NAME_RC_LIST, </v>
      </c>
    </row>
    <row r="924" spans="1:3" x14ac:dyDescent="0.25">
      <c r="A924" s="18" t="s">
        <v>553</v>
      </c>
      <c r="B924" t="s">
        <v>529</v>
      </c>
      <c r="C924" s="18" t="str">
        <f t="shared" si="19"/>
        <v xml:space="preserve">CCD_CRUISE_SUMM_V.EXP_SPP_NAME_BR_LIST, </v>
      </c>
    </row>
    <row r="925" spans="1:3" x14ac:dyDescent="0.25">
      <c r="A925" s="18" t="s">
        <v>553</v>
      </c>
      <c r="B925" t="s">
        <v>530</v>
      </c>
      <c r="C925" s="18" t="str">
        <f t="shared" si="19"/>
        <v xml:space="preserve">CCD_CRUISE_SUMM_V.NUM_SPP_OTH, </v>
      </c>
    </row>
    <row r="926" spans="1:3" x14ac:dyDescent="0.25">
      <c r="A926" s="18" t="s">
        <v>553</v>
      </c>
      <c r="B926" t="s">
        <v>531</v>
      </c>
      <c r="C926" s="18" t="str">
        <f t="shared" si="19"/>
        <v xml:space="preserve">CCD_CRUISE_SUMM_V.OTH_SPP_CNAME_CD_LIST, </v>
      </c>
    </row>
    <row r="927" spans="1:3" x14ac:dyDescent="0.25">
      <c r="A927" s="18" t="s">
        <v>553</v>
      </c>
      <c r="B927" t="s">
        <v>532</v>
      </c>
      <c r="C927" s="18" t="str">
        <f t="shared" si="19"/>
        <v xml:space="preserve">CCD_CRUISE_SUMM_V.OTH_SPP_CNAME_SCD_LIST, </v>
      </c>
    </row>
    <row r="928" spans="1:3" x14ac:dyDescent="0.25">
      <c r="A928" s="18" t="s">
        <v>553</v>
      </c>
      <c r="B928" t="s">
        <v>533</v>
      </c>
      <c r="C928" s="18" t="str">
        <f t="shared" si="19"/>
        <v xml:space="preserve">CCD_CRUISE_SUMM_V.OTH_SPP_CNAME_RC_LIST, </v>
      </c>
    </row>
    <row r="929" spans="1:3" x14ac:dyDescent="0.25">
      <c r="A929" s="18" t="s">
        <v>553</v>
      </c>
      <c r="B929" t="s">
        <v>534</v>
      </c>
      <c r="C929" s="18" t="str">
        <f t="shared" si="19"/>
        <v xml:space="preserve">CCD_CRUISE_SUMM_V.OTH_SPP_CNAME_BR_LIST, </v>
      </c>
    </row>
    <row r="930" spans="1:3" x14ac:dyDescent="0.25">
      <c r="A930" s="18" t="s">
        <v>553</v>
      </c>
      <c r="B930" t="s">
        <v>535</v>
      </c>
      <c r="C930" s="18" t="str">
        <f t="shared" si="19"/>
        <v xml:space="preserve">CCD_CRUISE_SUMM_V.OTH_SPP_SNAME_CD_LIST, </v>
      </c>
    </row>
    <row r="931" spans="1:3" x14ac:dyDescent="0.25">
      <c r="A931" s="18" t="s">
        <v>553</v>
      </c>
      <c r="B931" t="s">
        <v>536</v>
      </c>
      <c r="C931" s="18" t="str">
        <f t="shared" si="19"/>
        <v xml:space="preserve">CCD_CRUISE_SUMM_V.OTH_SPP_SNAME_SCD_LIST, </v>
      </c>
    </row>
    <row r="932" spans="1:3" x14ac:dyDescent="0.25">
      <c r="A932" s="18" t="s">
        <v>553</v>
      </c>
      <c r="B932" t="s">
        <v>537</v>
      </c>
      <c r="C932" s="18" t="str">
        <f t="shared" si="19"/>
        <v xml:space="preserve">CCD_CRUISE_SUMM_V.OTH_SPP_SNAME_RC_LIST, </v>
      </c>
    </row>
    <row r="933" spans="1:3" x14ac:dyDescent="0.25">
      <c r="A933" s="18" t="s">
        <v>553</v>
      </c>
      <c r="B933" t="s">
        <v>538</v>
      </c>
      <c r="C933" s="18" t="str">
        <f t="shared" si="19"/>
        <v xml:space="preserve">CCD_CRUISE_SUMM_V.OTH_SPP_SNAME_BR_LIST, </v>
      </c>
    </row>
    <row r="934" spans="1:3" x14ac:dyDescent="0.25">
      <c r="A934" s="18" t="s">
        <v>553</v>
      </c>
      <c r="B934" t="s">
        <v>425</v>
      </c>
      <c r="C934" s="18" t="str">
        <f t="shared" si="19"/>
        <v xml:space="preserve">CCD_CRUISE_SUMM_V.NUM_REGIONS, </v>
      </c>
    </row>
    <row r="935" spans="1:3" x14ac:dyDescent="0.25">
      <c r="A935" s="18" t="s">
        <v>553</v>
      </c>
      <c r="B935" t="s">
        <v>426</v>
      </c>
      <c r="C935" s="18" t="str">
        <f t="shared" si="19"/>
        <v xml:space="preserve">CCD_CRUISE_SUMM_V.REGION_CODE_CD_LIST, </v>
      </c>
    </row>
    <row r="936" spans="1:3" x14ac:dyDescent="0.25">
      <c r="A936" s="18" t="s">
        <v>553</v>
      </c>
      <c r="B936" t="s">
        <v>427</v>
      </c>
      <c r="C936" s="18" t="str">
        <f t="shared" si="19"/>
        <v xml:space="preserve">CCD_CRUISE_SUMM_V.REGION_CODE_SCD_LIST, </v>
      </c>
    </row>
    <row r="937" spans="1:3" x14ac:dyDescent="0.25">
      <c r="A937" s="18" t="s">
        <v>553</v>
      </c>
      <c r="B937" t="s">
        <v>428</v>
      </c>
      <c r="C937" s="18" t="str">
        <f t="shared" si="19"/>
        <v xml:space="preserve">CCD_CRUISE_SUMM_V.REGION_CODE_RC_LIST, </v>
      </c>
    </row>
    <row r="938" spans="1:3" x14ac:dyDescent="0.25">
      <c r="A938" s="18" t="s">
        <v>553</v>
      </c>
      <c r="B938" t="s">
        <v>429</v>
      </c>
      <c r="C938" s="18" t="str">
        <f t="shared" si="19"/>
        <v xml:space="preserve">CCD_CRUISE_SUMM_V.REGION_CODE_BR_LIST, </v>
      </c>
    </row>
    <row r="939" spans="1:3" x14ac:dyDescent="0.25">
      <c r="A939" s="18" t="s">
        <v>553</v>
      </c>
      <c r="B939" t="s">
        <v>430</v>
      </c>
      <c r="C939" s="18" t="str">
        <f t="shared" si="19"/>
        <v xml:space="preserve">CCD_CRUISE_SUMM_V.REGION_NAME_CD_LIST, </v>
      </c>
    </row>
    <row r="940" spans="1:3" x14ac:dyDescent="0.25">
      <c r="A940" s="18" t="s">
        <v>553</v>
      </c>
      <c r="B940" t="s">
        <v>431</v>
      </c>
      <c r="C940" s="18" t="str">
        <f t="shared" si="19"/>
        <v xml:space="preserve">CCD_CRUISE_SUMM_V.REGION_NAME_SCD_LIST, </v>
      </c>
    </row>
    <row r="941" spans="1:3" x14ac:dyDescent="0.25">
      <c r="A941" s="18" t="s">
        <v>553</v>
      </c>
      <c r="B941" t="s">
        <v>432</v>
      </c>
      <c r="C941" s="18" t="str">
        <f t="shared" si="19"/>
        <v xml:space="preserve">CCD_CRUISE_SUMM_V.REGION_NAME_RC_LIST, </v>
      </c>
    </row>
    <row r="942" spans="1:3" x14ac:dyDescent="0.25">
      <c r="A942" s="18" t="s">
        <v>553</v>
      </c>
      <c r="B942" t="s">
        <v>433</v>
      </c>
      <c r="C942" s="18" t="str">
        <f t="shared" si="19"/>
        <v xml:space="preserve">CCD_CRUISE_SUMM_V.REGION_NAME_BR_LIST, </v>
      </c>
    </row>
    <row r="943" spans="1:3" x14ac:dyDescent="0.25">
      <c r="A943" s="18" t="s">
        <v>553</v>
      </c>
      <c r="B943" t="s">
        <v>540</v>
      </c>
      <c r="C943" s="18" t="str">
        <f t="shared" si="19"/>
        <v xml:space="preserve">CCD_CRUISE_SUMM_V.NUM_ECOSYSTEMS, </v>
      </c>
    </row>
    <row r="944" spans="1:3" x14ac:dyDescent="0.25">
      <c r="A944" s="18" t="s">
        <v>553</v>
      </c>
      <c r="B944" t="s">
        <v>541</v>
      </c>
      <c r="C944" s="18" t="str">
        <f t="shared" si="19"/>
        <v xml:space="preserve">CCD_CRUISE_SUMM_V.ECOSYSTEM_CD_LIST, </v>
      </c>
    </row>
    <row r="945" spans="1:3" x14ac:dyDescent="0.25">
      <c r="A945" s="18" t="s">
        <v>553</v>
      </c>
      <c r="B945" t="s">
        <v>542</v>
      </c>
      <c r="C945" s="18" t="str">
        <f t="shared" si="19"/>
        <v xml:space="preserve">CCD_CRUISE_SUMM_V.ECOSYSTEM_SCD_LIST, </v>
      </c>
    </row>
    <row r="946" spans="1:3" x14ac:dyDescent="0.25">
      <c r="A946" s="18" t="s">
        <v>553</v>
      </c>
      <c r="B946" t="s">
        <v>543</v>
      </c>
      <c r="C946" s="18" t="str">
        <f t="shared" si="19"/>
        <v xml:space="preserve">CCD_CRUISE_SUMM_V.ECOSYSTEM_RC_LIST, </v>
      </c>
    </row>
    <row r="947" spans="1:3" x14ac:dyDescent="0.25">
      <c r="A947" s="18" t="s">
        <v>553</v>
      </c>
      <c r="B947" t="s">
        <v>544</v>
      </c>
      <c r="C947" s="18" t="str">
        <f t="shared" si="19"/>
        <v xml:space="preserve">CCD_CRUISE_SUMM_V.ECOSYSTEM_BR_LIST, </v>
      </c>
    </row>
    <row r="948" spans="1:3" x14ac:dyDescent="0.25">
      <c r="A948" s="18" t="s">
        <v>553</v>
      </c>
      <c r="B948" t="s">
        <v>420</v>
      </c>
      <c r="C948" s="18" t="str">
        <f t="shared" si="19"/>
        <v xml:space="preserve">CCD_CRUISE_SUMM_V.NUM_GEAR, </v>
      </c>
    </row>
    <row r="949" spans="1:3" x14ac:dyDescent="0.25">
      <c r="A949" s="18" t="s">
        <v>553</v>
      </c>
      <c r="B949" t="s">
        <v>545</v>
      </c>
      <c r="C949" s="18" t="str">
        <f t="shared" si="19"/>
        <v xml:space="preserve">CCD_CRUISE_SUMM_V.GEAR_CD_LIST, </v>
      </c>
    </row>
    <row r="950" spans="1:3" x14ac:dyDescent="0.25">
      <c r="A950" s="18" t="s">
        <v>553</v>
      </c>
      <c r="B950" t="s">
        <v>546</v>
      </c>
      <c r="C950" s="18" t="str">
        <f t="shared" si="19"/>
        <v xml:space="preserve">CCD_CRUISE_SUMM_V.GEAR_SCD_LIST, </v>
      </c>
    </row>
    <row r="951" spans="1:3" x14ac:dyDescent="0.25">
      <c r="A951" s="18" t="s">
        <v>553</v>
      </c>
      <c r="B951" t="s">
        <v>547</v>
      </c>
      <c r="C951" s="18" t="str">
        <f t="shared" si="19"/>
        <v xml:space="preserve">CCD_CRUISE_SUMM_V.GEAR_RC_LIST, </v>
      </c>
    </row>
    <row r="952" spans="1:3" x14ac:dyDescent="0.25">
      <c r="A952" s="18" t="s">
        <v>553</v>
      </c>
      <c r="B952" t="s">
        <v>548</v>
      </c>
      <c r="C952" s="18" t="str">
        <f t="shared" si="19"/>
        <v xml:space="preserve">CCD_CRUISE_SUMM_V.GEAR_BR_LIST, </v>
      </c>
    </row>
    <row r="953" spans="1:3" x14ac:dyDescent="0.25">
      <c r="A953" s="18" t="s">
        <v>553</v>
      </c>
      <c r="B953" t="s">
        <v>439</v>
      </c>
      <c r="C953" s="18" t="str">
        <f t="shared" si="19"/>
        <v xml:space="preserve">CCD_CRUISE_SUMM_V.NUM_DATA_SETS, </v>
      </c>
    </row>
    <row r="954" spans="1:3" x14ac:dyDescent="0.25">
      <c r="A954" s="18" t="s">
        <v>553</v>
      </c>
      <c r="B954" t="s">
        <v>549</v>
      </c>
      <c r="C954" s="18" t="str">
        <f t="shared" si="19"/>
        <v xml:space="preserve">CCD_CRUISE_SUMM_V.DATA_SET_CD_LIST, </v>
      </c>
    </row>
    <row r="955" spans="1:3" x14ac:dyDescent="0.25">
      <c r="A955" s="18" t="s">
        <v>553</v>
      </c>
      <c r="B955" t="s">
        <v>550</v>
      </c>
      <c r="C955" s="18" t="str">
        <f t="shared" si="19"/>
        <v xml:space="preserve">CCD_CRUISE_SUMM_V.DATA_SET_SCD_LIST, </v>
      </c>
    </row>
    <row r="956" spans="1:3" x14ac:dyDescent="0.25">
      <c r="A956" s="18" t="s">
        <v>553</v>
      </c>
      <c r="B956" t="s">
        <v>551</v>
      </c>
      <c r="C956" s="18" t="str">
        <f t="shared" si="19"/>
        <v xml:space="preserve">CCD_CRUISE_SUMM_V.DATA_SET_RC_LIST, </v>
      </c>
    </row>
    <row r="957" spans="1:3" x14ac:dyDescent="0.25">
      <c r="A957" s="18" t="s">
        <v>553</v>
      </c>
      <c r="B957" t="s">
        <v>552</v>
      </c>
      <c r="C957" s="18" t="str">
        <f t="shared" si="19"/>
        <v xml:space="preserve">CCD_CRUISE_SUMM_V.DATA_SET_BR_LIST, </v>
      </c>
    </row>
    <row r="967" spans="1:3" x14ac:dyDescent="0.25">
      <c r="A967" t="s">
        <v>499</v>
      </c>
      <c r="B967" t="s">
        <v>203</v>
      </c>
      <c r="C967" s="18" t="str">
        <f t="shared" ref="C967:C1013" si="20">CONCATENATE(A967, ".", B967, ", ")</f>
        <v xml:space="preserve">CCD_CRUISE_AGG_V.CRUISE_ID, </v>
      </c>
    </row>
    <row r="968" spans="1:3" x14ac:dyDescent="0.25">
      <c r="A968" s="18" t="s">
        <v>499</v>
      </c>
      <c r="B968" t="s">
        <v>204</v>
      </c>
      <c r="C968" s="18" t="str">
        <f t="shared" si="20"/>
        <v xml:space="preserve">CCD_CRUISE_AGG_V.CRUISE_NAME, </v>
      </c>
    </row>
    <row r="969" spans="1:3" x14ac:dyDescent="0.25">
      <c r="A969" s="18" t="s">
        <v>499</v>
      </c>
      <c r="B969" t="s">
        <v>205</v>
      </c>
      <c r="C969" s="18" t="str">
        <f t="shared" si="20"/>
        <v xml:space="preserve">CCD_CRUISE_AGG_V.CRUISE_NOTES, </v>
      </c>
    </row>
    <row r="970" spans="1:3" x14ac:dyDescent="0.25">
      <c r="A970" s="18" t="s">
        <v>499</v>
      </c>
      <c r="B970" t="s">
        <v>408</v>
      </c>
      <c r="C970" s="18" t="str">
        <f t="shared" si="20"/>
        <v xml:space="preserve">CCD_CRUISE_AGG_V.CRUISE_DESC, </v>
      </c>
    </row>
    <row r="971" spans="1:3" x14ac:dyDescent="0.25">
      <c r="A971" s="18" t="s">
        <v>499</v>
      </c>
      <c r="B971" t="s">
        <v>409</v>
      </c>
      <c r="C971" s="18" t="str">
        <f t="shared" si="20"/>
        <v xml:space="preserve">CCD_CRUISE_AGG_V.OBJ_BASED_METRICS, </v>
      </c>
    </row>
    <row r="972" spans="1:3" x14ac:dyDescent="0.25">
      <c r="A972" s="18" t="s">
        <v>499</v>
      </c>
      <c r="B972" t="s">
        <v>117</v>
      </c>
      <c r="C972" s="18" t="str">
        <f t="shared" si="20"/>
        <v xml:space="preserve">CCD_CRUISE_AGG_V.SCI_CENTER_DIV_ID, </v>
      </c>
    </row>
    <row r="973" spans="1:3" x14ac:dyDescent="0.25">
      <c r="A973" s="18" t="s">
        <v>499</v>
      </c>
      <c r="B973" t="s">
        <v>410</v>
      </c>
      <c r="C973" s="18" t="str">
        <f t="shared" si="20"/>
        <v xml:space="preserve">CCD_CRUISE_AGG_V.SCI_CENTER_DIV_CODE, </v>
      </c>
    </row>
    <row r="974" spans="1:3" x14ac:dyDescent="0.25">
      <c r="A974" s="18" t="s">
        <v>499</v>
      </c>
      <c r="B974" t="s">
        <v>411</v>
      </c>
      <c r="C974" s="18" t="str">
        <f t="shared" si="20"/>
        <v xml:space="preserve">CCD_CRUISE_AGG_V.SCI_CENTER_DIV_NAME, </v>
      </c>
    </row>
    <row r="975" spans="1:3" x14ac:dyDescent="0.25">
      <c r="A975" s="18" t="s">
        <v>499</v>
      </c>
      <c r="B975" t="s">
        <v>412</v>
      </c>
      <c r="C975" s="18" t="str">
        <f t="shared" si="20"/>
        <v xml:space="preserve">CCD_CRUISE_AGG_V.SCI_CENTER_DIV_DESC, </v>
      </c>
    </row>
    <row r="976" spans="1:3" x14ac:dyDescent="0.25">
      <c r="A976" s="18" t="s">
        <v>499</v>
      </c>
      <c r="B976" t="s">
        <v>106</v>
      </c>
      <c r="C976" s="18" t="str">
        <f t="shared" si="20"/>
        <v xml:space="preserve">CCD_CRUISE_AGG_V.SCI_CENTER_ID, </v>
      </c>
    </row>
    <row r="977" spans="1:3" x14ac:dyDescent="0.25">
      <c r="A977" s="18" t="s">
        <v>499</v>
      </c>
      <c r="B977" t="s">
        <v>206</v>
      </c>
      <c r="C977" s="18" t="str">
        <f t="shared" si="20"/>
        <v xml:space="preserve">CCD_CRUISE_AGG_V.SCI_CENTER_NAME, </v>
      </c>
    </row>
    <row r="978" spans="1:3" x14ac:dyDescent="0.25">
      <c r="A978" s="18" t="s">
        <v>499</v>
      </c>
      <c r="B978" t="s">
        <v>207</v>
      </c>
      <c r="C978" s="18" t="str">
        <f t="shared" si="20"/>
        <v xml:space="preserve">CCD_CRUISE_AGG_V.SCI_CENTER_DESC, </v>
      </c>
    </row>
    <row r="979" spans="1:3" x14ac:dyDescent="0.25">
      <c r="A979" s="18" t="s">
        <v>499</v>
      </c>
      <c r="B979" t="s">
        <v>208</v>
      </c>
      <c r="C979" s="18" t="str">
        <f t="shared" si="20"/>
        <v xml:space="preserve">CCD_CRUISE_AGG_V.STD_SVY_NAME_ID, </v>
      </c>
    </row>
    <row r="980" spans="1:3" x14ac:dyDescent="0.25">
      <c r="A980" s="18" t="s">
        <v>499</v>
      </c>
      <c r="B980" t="s">
        <v>209</v>
      </c>
      <c r="C980" s="18" t="str">
        <f t="shared" si="20"/>
        <v xml:space="preserve">CCD_CRUISE_AGG_V.STD_SVY_NAME, </v>
      </c>
    </row>
    <row r="981" spans="1:3" x14ac:dyDescent="0.25">
      <c r="A981" s="18" t="s">
        <v>499</v>
      </c>
      <c r="B981" t="s">
        <v>210</v>
      </c>
      <c r="C981" s="18" t="str">
        <f t="shared" si="20"/>
        <v xml:space="preserve">CCD_CRUISE_AGG_V.STD_SVY_DESC, </v>
      </c>
    </row>
    <row r="982" spans="1:3" x14ac:dyDescent="0.25">
      <c r="A982" s="18" t="s">
        <v>499</v>
      </c>
      <c r="B982" t="s">
        <v>211</v>
      </c>
      <c r="C982" s="18" t="str">
        <f t="shared" si="20"/>
        <v xml:space="preserve">CCD_CRUISE_AGG_V.SVY_FREQ_ID, </v>
      </c>
    </row>
    <row r="983" spans="1:3" x14ac:dyDescent="0.25">
      <c r="A983" s="18" t="s">
        <v>499</v>
      </c>
      <c r="B983" t="s">
        <v>212</v>
      </c>
      <c r="C983" s="18" t="str">
        <f t="shared" si="20"/>
        <v xml:space="preserve">CCD_CRUISE_AGG_V.SVY_FREQ_NAME, </v>
      </c>
    </row>
    <row r="984" spans="1:3" x14ac:dyDescent="0.25">
      <c r="A984" s="18" t="s">
        <v>499</v>
      </c>
      <c r="B984" t="s">
        <v>213</v>
      </c>
      <c r="C984" s="18" t="str">
        <f t="shared" si="20"/>
        <v xml:space="preserve">CCD_CRUISE_AGG_V.SVY_FREQ_DESC, </v>
      </c>
    </row>
    <row r="985" spans="1:3" x14ac:dyDescent="0.25">
      <c r="A985" s="18" t="s">
        <v>499</v>
      </c>
      <c r="B985" t="s">
        <v>214</v>
      </c>
      <c r="C985" s="18" t="str">
        <f t="shared" si="20"/>
        <v xml:space="preserve">CCD_CRUISE_AGG_V.STD_SVY_NAME_OTH, </v>
      </c>
    </row>
    <row r="986" spans="1:3" x14ac:dyDescent="0.25">
      <c r="A986" s="18" t="s">
        <v>499</v>
      </c>
      <c r="B986" t="s">
        <v>215</v>
      </c>
      <c r="C986" s="18" t="str">
        <f t="shared" si="20"/>
        <v xml:space="preserve">CCD_CRUISE_AGG_V.STD_SVY_NAME_VAL, </v>
      </c>
    </row>
    <row r="987" spans="1:3" x14ac:dyDescent="0.25">
      <c r="A987" s="18" t="s">
        <v>499</v>
      </c>
      <c r="B987" t="s">
        <v>216</v>
      </c>
      <c r="C987" s="18" t="str">
        <f t="shared" si="20"/>
        <v xml:space="preserve">CCD_CRUISE_AGG_V.SVY_TYPE_ID, </v>
      </c>
    </row>
    <row r="988" spans="1:3" x14ac:dyDescent="0.25">
      <c r="A988" s="18" t="s">
        <v>499</v>
      </c>
      <c r="B988" t="s">
        <v>217</v>
      </c>
      <c r="C988" s="18" t="str">
        <f t="shared" si="20"/>
        <v xml:space="preserve">CCD_CRUISE_AGG_V.SVY_TYPE_NAME, </v>
      </c>
    </row>
    <row r="989" spans="1:3" x14ac:dyDescent="0.25">
      <c r="A989" s="18" t="s">
        <v>499</v>
      </c>
      <c r="B989" t="s">
        <v>218</v>
      </c>
      <c r="C989" s="18" t="str">
        <f t="shared" si="20"/>
        <v xml:space="preserve">CCD_CRUISE_AGG_V.SVY_TYPE_DESC, </v>
      </c>
    </row>
    <row r="990" spans="1:3" x14ac:dyDescent="0.25">
      <c r="A990" s="18" t="s">
        <v>499</v>
      </c>
      <c r="B990" t="s">
        <v>219</v>
      </c>
      <c r="C990" s="18" t="str">
        <f t="shared" si="20"/>
        <v xml:space="preserve">CCD_CRUISE_AGG_V.CRUISE_URL, </v>
      </c>
    </row>
    <row r="991" spans="1:3" x14ac:dyDescent="0.25">
      <c r="A991" s="18" t="s">
        <v>499</v>
      </c>
      <c r="B991" t="s">
        <v>220</v>
      </c>
      <c r="C991" s="18" t="str">
        <f t="shared" si="20"/>
        <v xml:space="preserve">CCD_CRUISE_AGG_V.CRUISE_CONT_EMAIL, </v>
      </c>
    </row>
    <row r="992" spans="1:3" x14ac:dyDescent="0.25">
      <c r="A992" s="18" t="s">
        <v>499</v>
      </c>
      <c r="B992" t="s">
        <v>413</v>
      </c>
      <c r="C992" s="18" t="str">
        <f t="shared" si="20"/>
        <v xml:space="preserve">CCD_CRUISE_AGG_V.PTA_ISS_ID, </v>
      </c>
    </row>
    <row r="993" spans="1:3" x14ac:dyDescent="0.25">
      <c r="A993" s="18" t="s">
        <v>499</v>
      </c>
      <c r="B993" t="s">
        <v>221</v>
      </c>
      <c r="C993" s="18" t="str">
        <f t="shared" si="20"/>
        <v xml:space="preserve">CCD_CRUISE_AGG_V.NUM_LEGS, </v>
      </c>
    </row>
    <row r="994" spans="1:3" x14ac:dyDescent="0.25">
      <c r="A994" s="18" t="s">
        <v>499</v>
      </c>
      <c r="B994" t="s">
        <v>222</v>
      </c>
      <c r="C994" s="18" t="str">
        <f t="shared" si="20"/>
        <v xml:space="preserve">CCD_CRUISE_AGG_V.CRUISE_START_DATE, </v>
      </c>
    </row>
    <row r="995" spans="1:3" x14ac:dyDescent="0.25">
      <c r="A995" s="18" t="s">
        <v>499</v>
      </c>
      <c r="B995" t="s">
        <v>223</v>
      </c>
      <c r="C995" s="18" t="str">
        <f t="shared" si="20"/>
        <v xml:space="preserve">CCD_CRUISE_AGG_V.FORMAT_CRUISE_START_DATE, </v>
      </c>
    </row>
    <row r="996" spans="1:3" x14ac:dyDescent="0.25">
      <c r="A996" s="18" t="s">
        <v>499</v>
      </c>
      <c r="B996" t="s">
        <v>224</v>
      </c>
      <c r="C996" s="18" t="str">
        <f t="shared" si="20"/>
        <v xml:space="preserve">CCD_CRUISE_AGG_V.CRUISE_END_DATE, </v>
      </c>
    </row>
    <row r="997" spans="1:3" x14ac:dyDescent="0.25">
      <c r="A997" s="18" t="s">
        <v>499</v>
      </c>
      <c r="B997" t="s">
        <v>225</v>
      </c>
      <c r="C997" s="18" t="str">
        <f t="shared" si="20"/>
        <v xml:space="preserve">CCD_CRUISE_AGG_V.FORMAT_CRUISE_END_DATE, </v>
      </c>
    </row>
    <row r="998" spans="1:3" x14ac:dyDescent="0.25">
      <c r="A998" s="18" t="s">
        <v>499</v>
      </c>
      <c r="B998" t="s">
        <v>226</v>
      </c>
      <c r="C998" s="18" t="str">
        <f t="shared" si="20"/>
        <v xml:space="preserve">CCD_CRUISE_AGG_V.CRUISE_DAS, </v>
      </c>
    </row>
    <row r="999" spans="1:3" x14ac:dyDescent="0.25">
      <c r="A999" s="18" t="s">
        <v>499</v>
      </c>
      <c r="B999" t="s">
        <v>414</v>
      </c>
      <c r="C999" s="18" t="str">
        <f t="shared" si="20"/>
        <v xml:space="preserve">CCD_CRUISE_AGG_V.CRUISE_LEN_DAYS, </v>
      </c>
    </row>
    <row r="1000" spans="1:3" x14ac:dyDescent="0.25">
      <c r="A1000" s="18" t="s">
        <v>499</v>
      </c>
      <c r="B1000" t="s">
        <v>227</v>
      </c>
      <c r="C1000" s="18" t="str">
        <f t="shared" si="20"/>
        <v xml:space="preserve">CCD_CRUISE_AGG_V.CRUISE_YEAR, </v>
      </c>
    </row>
    <row r="1001" spans="1:3" x14ac:dyDescent="0.25">
      <c r="A1001" s="18" t="s">
        <v>499</v>
      </c>
      <c r="B1001" t="s">
        <v>228</v>
      </c>
      <c r="C1001" s="18" t="str">
        <f t="shared" si="20"/>
        <v xml:space="preserve">CCD_CRUISE_AGG_V.CRUISE_FISC_YEAR, </v>
      </c>
    </row>
    <row r="1002" spans="1:3" x14ac:dyDescent="0.25">
      <c r="A1002" s="18" t="s">
        <v>499</v>
      </c>
      <c r="B1002" t="s">
        <v>229</v>
      </c>
      <c r="C1002" s="18" t="str">
        <f t="shared" si="20"/>
        <v xml:space="preserve">CCD_CRUISE_AGG_V.LEG_NAME_CD_LIST, </v>
      </c>
    </row>
    <row r="1003" spans="1:3" x14ac:dyDescent="0.25">
      <c r="A1003" s="18" t="s">
        <v>499</v>
      </c>
      <c r="B1003" t="s">
        <v>230</v>
      </c>
      <c r="C1003" s="18" t="str">
        <f t="shared" si="20"/>
        <v xml:space="preserve">CCD_CRUISE_AGG_V.LEG_NAME_SCD_LIST, </v>
      </c>
    </row>
    <row r="1004" spans="1:3" x14ac:dyDescent="0.25">
      <c r="A1004" s="18" t="s">
        <v>499</v>
      </c>
      <c r="B1004" t="s">
        <v>231</v>
      </c>
      <c r="C1004" s="18" t="str">
        <f t="shared" si="20"/>
        <v xml:space="preserve">CCD_CRUISE_AGG_V.LEG_NAME_RC_LIST, </v>
      </c>
    </row>
    <row r="1005" spans="1:3" x14ac:dyDescent="0.25">
      <c r="A1005" s="18" t="s">
        <v>499</v>
      </c>
      <c r="B1005" t="s">
        <v>232</v>
      </c>
      <c r="C1005" s="18" t="str">
        <f t="shared" si="20"/>
        <v xml:space="preserve">CCD_CRUISE_AGG_V.LEG_NAME_BR_LIST, </v>
      </c>
    </row>
    <row r="1006" spans="1:3" x14ac:dyDescent="0.25">
      <c r="A1006" s="18" t="s">
        <v>499</v>
      </c>
      <c r="B1006" t="s">
        <v>233</v>
      </c>
      <c r="C1006" s="18" t="str">
        <f t="shared" si="20"/>
        <v xml:space="preserve">CCD_CRUISE_AGG_V.LEG_NAME_DATES_CD_LIST, </v>
      </c>
    </row>
    <row r="1007" spans="1:3" x14ac:dyDescent="0.25">
      <c r="A1007" s="18" t="s">
        <v>499</v>
      </c>
      <c r="B1007" t="s">
        <v>234</v>
      </c>
      <c r="C1007" s="18" t="str">
        <f t="shared" si="20"/>
        <v xml:space="preserve">CCD_CRUISE_AGG_V.LEG_NAME_DATES_SCD_LIST, </v>
      </c>
    </row>
    <row r="1008" spans="1:3" x14ac:dyDescent="0.25">
      <c r="A1008" s="18" t="s">
        <v>499</v>
      </c>
      <c r="B1008" t="s">
        <v>235</v>
      </c>
      <c r="C1008" s="18" t="str">
        <f t="shared" si="20"/>
        <v xml:space="preserve">CCD_CRUISE_AGG_V.LEG_NAME_DATES_RC_LIST, </v>
      </c>
    </row>
    <row r="1009" spans="1:3" x14ac:dyDescent="0.25">
      <c r="A1009" s="18" t="s">
        <v>499</v>
      </c>
      <c r="B1009" t="s">
        <v>236</v>
      </c>
      <c r="C1009" s="18" t="str">
        <f t="shared" si="20"/>
        <v xml:space="preserve">CCD_CRUISE_AGG_V.LEG_NAME_DATES_BR_LIST, </v>
      </c>
    </row>
    <row r="1010" spans="1:3" x14ac:dyDescent="0.25">
      <c r="A1010" s="18" t="s">
        <v>499</v>
      </c>
      <c r="B1010" t="s">
        <v>495</v>
      </c>
      <c r="C1010" s="18" t="str">
        <f t="shared" si="20"/>
        <v xml:space="preserve">CCD_CRUISE_AGG_V.LEG_VESS_NAME_DATES_CD_LIST, </v>
      </c>
    </row>
    <row r="1011" spans="1:3" x14ac:dyDescent="0.25">
      <c r="A1011" s="18" t="s">
        <v>499</v>
      </c>
      <c r="B1011" t="s">
        <v>496</v>
      </c>
      <c r="C1011" s="18" t="str">
        <f t="shared" si="20"/>
        <v xml:space="preserve">CCD_CRUISE_AGG_V.LEG_VESS_NAME_DATES_SCD_LIST, </v>
      </c>
    </row>
    <row r="1012" spans="1:3" x14ac:dyDescent="0.25">
      <c r="A1012" s="18" t="s">
        <v>499</v>
      </c>
      <c r="B1012" t="s">
        <v>497</v>
      </c>
      <c r="C1012" s="18" t="str">
        <f t="shared" si="20"/>
        <v xml:space="preserve">CCD_CRUISE_AGG_V.LEG_VESS_NAME_DATES_RC_LIST, </v>
      </c>
    </row>
    <row r="1013" spans="1:3" x14ac:dyDescent="0.25">
      <c r="A1013" s="18" t="s">
        <v>499</v>
      </c>
      <c r="B1013" t="s">
        <v>498</v>
      </c>
      <c r="C1013" s="18" t="str">
        <f t="shared" si="20"/>
        <v xml:space="preserve">CCD_CRUISE_AGG_V.LEG_VESS_NAME_DATES_BR_LIST, </v>
      </c>
    </row>
    <row r="1021" spans="1:3" x14ac:dyDescent="0.25">
      <c r="A1021" t="s">
        <v>202</v>
      </c>
      <c r="B1021" t="s">
        <v>203</v>
      </c>
      <c r="C1021" s="18" t="str">
        <f t="shared" ref="C1021:C1084" si="21">CONCATENATE(A1021, ".", B1021, ", ")</f>
        <v xml:space="preserve">CCD_CRUISE_LEG_DATA_SETS_V.CRUISE_ID, </v>
      </c>
    </row>
    <row r="1022" spans="1:3" x14ac:dyDescent="0.25">
      <c r="A1022" s="18" t="s">
        <v>202</v>
      </c>
      <c r="B1022" t="s">
        <v>204</v>
      </c>
      <c r="C1022" s="18" t="str">
        <f t="shared" si="21"/>
        <v xml:space="preserve">CCD_CRUISE_LEG_DATA_SETS_V.CRUISE_NAME, </v>
      </c>
    </row>
    <row r="1023" spans="1:3" x14ac:dyDescent="0.25">
      <c r="A1023" s="18" t="s">
        <v>202</v>
      </c>
      <c r="B1023" t="s">
        <v>205</v>
      </c>
      <c r="C1023" s="18" t="str">
        <f t="shared" si="21"/>
        <v xml:space="preserve">CCD_CRUISE_LEG_DATA_SETS_V.CRUISE_NOTES, </v>
      </c>
    </row>
    <row r="1024" spans="1:3" x14ac:dyDescent="0.25">
      <c r="A1024" s="18" t="s">
        <v>202</v>
      </c>
      <c r="B1024" t="s">
        <v>408</v>
      </c>
      <c r="C1024" s="18" t="str">
        <f t="shared" si="21"/>
        <v xml:space="preserve">CCD_CRUISE_LEG_DATA_SETS_V.CRUISE_DESC, </v>
      </c>
    </row>
    <row r="1025" spans="1:3" x14ac:dyDescent="0.25">
      <c r="A1025" s="18" t="s">
        <v>202</v>
      </c>
      <c r="B1025" t="s">
        <v>409</v>
      </c>
      <c r="C1025" s="18" t="str">
        <f t="shared" si="21"/>
        <v xml:space="preserve">CCD_CRUISE_LEG_DATA_SETS_V.OBJ_BASED_METRICS, </v>
      </c>
    </row>
    <row r="1026" spans="1:3" x14ac:dyDescent="0.25">
      <c r="A1026" s="18" t="s">
        <v>202</v>
      </c>
      <c r="B1026" t="s">
        <v>117</v>
      </c>
      <c r="C1026" s="18" t="str">
        <f t="shared" si="21"/>
        <v xml:space="preserve">CCD_CRUISE_LEG_DATA_SETS_V.SCI_CENTER_DIV_ID, </v>
      </c>
    </row>
    <row r="1027" spans="1:3" x14ac:dyDescent="0.25">
      <c r="A1027" s="18" t="s">
        <v>202</v>
      </c>
      <c r="B1027" t="s">
        <v>410</v>
      </c>
      <c r="C1027" s="18" t="str">
        <f t="shared" si="21"/>
        <v xml:space="preserve">CCD_CRUISE_LEG_DATA_SETS_V.SCI_CENTER_DIV_CODE, </v>
      </c>
    </row>
    <row r="1028" spans="1:3" x14ac:dyDescent="0.25">
      <c r="A1028" s="18" t="s">
        <v>202</v>
      </c>
      <c r="B1028" t="s">
        <v>411</v>
      </c>
      <c r="C1028" s="18" t="str">
        <f t="shared" si="21"/>
        <v xml:space="preserve">CCD_CRUISE_LEG_DATA_SETS_V.SCI_CENTER_DIV_NAME, </v>
      </c>
    </row>
    <row r="1029" spans="1:3" x14ac:dyDescent="0.25">
      <c r="A1029" s="18" t="s">
        <v>202</v>
      </c>
      <c r="B1029" t="s">
        <v>412</v>
      </c>
      <c r="C1029" s="18" t="str">
        <f t="shared" si="21"/>
        <v xml:space="preserve">CCD_CRUISE_LEG_DATA_SETS_V.SCI_CENTER_DIV_DESC, </v>
      </c>
    </row>
    <row r="1030" spans="1:3" x14ac:dyDescent="0.25">
      <c r="A1030" s="18" t="s">
        <v>202</v>
      </c>
      <c r="B1030" t="s">
        <v>106</v>
      </c>
      <c r="C1030" s="18" t="str">
        <f t="shared" si="21"/>
        <v xml:space="preserve">CCD_CRUISE_LEG_DATA_SETS_V.SCI_CENTER_ID, </v>
      </c>
    </row>
    <row r="1031" spans="1:3" x14ac:dyDescent="0.25">
      <c r="A1031" s="18" t="s">
        <v>202</v>
      </c>
      <c r="B1031" t="s">
        <v>206</v>
      </c>
      <c r="C1031" s="18" t="str">
        <f t="shared" si="21"/>
        <v xml:space="preserve">CCD_CRUISE_LEG_DATA_SETS_V.SCI_CENTER_NAME, </v>
      </c>
    </row>
    <row r="1032" spans="1:3" x14ac:dyDescent="0.25">
      <c r="A1032" s="18" t="s">
        <v>202</v>
      </c>
      <c r="B1032" t="s">
        <v>207</v>
      </c>
      <c r="C1032" s="18" t="str">
        <f t="shared" si="21"/>
        <v xml:space="preserve">CCD_CRUISE_LEG_DATA_SETS_V.SCI_CENTER_DESC, </v>
      </c>
    </row>
    <row r="1033" spans="1:3" x14ac:dyDescent="0.25">
      <c r="A1033" s="18" t="s">
        <v>202</v>
      </c>
      <c r="B1033" t="s">
        <v>208</v>
      </c>
      <c r="C1033" s="18" t="str">
        <f t="shared" si="21"/>
        <v xml:space="preserve">CCD_CRUISE_LEG_DATA_SETS_V.STD_SVY_NAME_ID, </v>
      </c>
    </row>
    <row r="1034" spans="1:3" x14ac:dyDescent="0.25">
      <c r="A1034" s="18" t="s">
        <v>202</v>
      </c>
      <c r="B1034" t="s">
        <v>209</v>
      </c>
      <c r="C1034" s="18" t="str">
        <f t="shared" si="21"/>
        <v xml:space="preserve">CCD_CRUISE_LEG_DATA_SETS_V.STD_SVY_NAME, </v>
      </c>
    </row>
    <row r="1035" spans="1:3" x14ac:dyDescent="0.25">
      <c r="A1035" s="18" t="s">
        <v>202</v>
      </c>
      <c r="B1035" t="s">
        <v>210</v>
      </c>
      <c r="C1035" s="18" t="str">
        <f t="shared" si="21"/>
        <v xml:space="preserve">CCD_CRUISE_LEG_DATA_SETS_V.STD_SVY_DESC, </v>
      </c>
    </row>
    <row r="1036" spans="1:3" x14ac:dyDescent="0.25">
      <c r="A1036" s="18" t="s">
        <v>202</v>
      </c>
      <c r="B1036" t="s">
        <v>211</v>
      </c>
      <c r="C1036" s="18" t="str">
        <f t="shared" si="21"/>
        <v xml:space="preserve">CCD_CRUISE_LEG_DATA_SETS_V.SVY_FREQ_ID, </v>
      </c>
    </row>
    <row r="1037" spans="1:3" x14ac:dyDescent="0.25">
      <c r="A1037" s="18" t="s">
        <v>202</v>
      </c>
      <c r="B1037" t="s">
        <v>212</v>
      </c>
      <c r="C1037" s="18" t="str">
        <f t="shared" si="21"/>
        <v xml:space="preserve">CCD_CRUISE_LEG_DATA_SETS_V.SVY_FREQ_NAME, </v>
      </c>
    </row>
    <row r="1038" spans="1:3" x14ac:dyDescent="0.25">
      <c r="A1038" s="18" t="s">
        <v>202</v>
      </c>
      <c r="B1038" t="s">
        <v>213</v>
      </c>
      <c r="C1038" s="18" t="str">
        <f t="shared" si="21"/>
        <v xml:space="preserve">CCD_CRUISE_LEG_DATA_SETS_V.SVY_FREQ_DESC, </v>
      </c>
    </row>
    <row r="1039" spans="1:3" x14ac:dyDescent="0.25">
      <c r="A1039" s="18" t="s">
        <v>202</v>
      </c>
      <c r="B1039" t="s">
        <v>214</v>
      </c>
      <c r="C1039" s="18" t="str">
        <f t="shared" si="21"/>
        <v xml:space="preserve">CCD_CRUISE_LEG_DATA_SETS_V.STD_SVY_NAME_OTH, </v>
      </c>
    </row>
    <row r="1040" spans="1:3" x14ac:dyDescent="0.25">
      <c r="A1040" s="18" t="s">
        <v>202</v>
      </c>
      <c r="B1040" t="s">
        <v>215</v>
      </c>
      <c r="C1040" s="18" t="str">
        <f t="shared" si="21"/>
        <v xml:space="preserve">CCD_CRUISE_LEG_DATA_SETS_V.STD_SVY_NAME_VAL, </v>
      </c>
    </row>
    <row r="1041" spans="1:3" x14ac:dyDescent="0.25">
      <c r="A1041" s="18" t="s">
        <v>202</v>
      </c>
      <c r="B1041" t="s">
        <v>216</v>
      </c>
      <c r="C1041" s="18" t="str">
        <f t="shared" si="21"/>
        <v xml:space="preserve">CCD_CRUISE_LEG_DATA_SETS_V.SVY_TYPE_ID, </v>
      </c>
    </row>
    <row r="1042" spans="1:3" x14ac:dyDescent="0.25">
      <c r="A1042" s="18" t="s">
        <v>202</v>
      </c>
      <c r="B1042" t="s">
        <v>217</v>
      </c>
      <c r="C1042" s="18" t="str">
        <f t="shared" si="21"/>
        <v xml:space="preserve">CCD_CRUISE_LEG_DATA_SETS_V.SVY_TYPE_NAME, </v>
      </c>
    </row>
    <row r="1043" spans="1:3" x14ac:dyDescent="0.25">
      <c r="A1043" s="18" t="s">
        <v>202</v>
      </c>
      <c r="B1043" t="s">
        <v>218</v>
      </c>
      <c r="C1043" s="18" t="str">
        <f t="shared" si="21"/>
        <v xml:space="preserve">CCD_CRUISE_LEG_DATA_SETS_V.SVY_TYPE_DESC, </v>
      </c>
    </row>
    <row r="1044" spans="1:3" x14ac:dyDescent="0.25">
      <c r="A1044" s="18" t="s">
        <v>202</v>
      </c>
      <c r="B1044" t="s">
        <v>219</v>
      </c>
      <c r="C1044" s="18" t="str">
        <f t="shared" si="21"/>
        <v xml:space="preserve">CCD_CRUISE_LEG_DATA_SETS_V.CRUISE_URL, </v>
      </c>
    </row>
    <row r="1045" spans="1:3" x14ac:dyDescent="0.25">
      <c r="A1045" s="18" t="s">
        <v>202</v>
      </c>
      <c r="B1045" t="s">
        <v>220</v>
      </c>
      <c r="C1045" s="18" t="str">
        <f t="shared" si="21"/>
        <v xml:space="preserve">CCD_CRUISE_LEG_DATA_SETS_V.CRUISE_CONT_EMAIL, </v>
      </c>
    </row>
    <row r="1046" spans="1:3" x14ac:dyDescent="0.25">
      <c r="A1046" s="18" t="s">
        <v>202</v>
      </c>
      <c r="B1046" t="s">
        <v>413</v>
      </c>
      <c r="C1046" s="18" t="str">
        <f t="shared" si="21"/>
        <v xml:space="preserve">CCD_CRUISE_LEG_DATA_SETS_V.PTA_ISS_ID, </v>
      </c>
    </row>
    <row r="1047" spans="1:3" x14ac:dyDescent="0.25">
      <c r="A1047" s="18" t="s">
        <v>202</v>
      </c>
      <c r="B1047" t="s">
        <v>221</v>
      </c>
      <c r="C1047" s="18" t="str">
        <f t="shared" si="21"/>
        <v xml:space="preserve">CCD_CRUISE_LEG_DATA_SETS_V.NUM_LEGS, </v>
      </c>
    </row>
    <row r="1048" spans="1:3" x14ac:dyDescent="0.25">
      <c r="A1048" s="18" t="s">
        <v>202</v>
      </c>
      <c r="B1048" t="s">
        <v>222</v>
      </c>
      <c r="C1048" s="18" t="str">
        <f t="shared" si="21"/>
        <v xml:space="preserve">CCD_CRUISE_LEG_DATA_SETS_V.CRUISE_START_DATE, </v>
      </c>
    </row>
    <row r="1049" spans="1:3" x14ac:dyDescent="0.25">
      <c r="A1049" s="18" t="s">
        <v>202</v>
      </c>
      <c r="B1049" t="s">
        <v>223</v>
      </c>
      <c r="C1049" s="18" t="str">
        <f t="shared" si="21"/>
        <v xml:space="preserve">CCD_CRUISE_LEG_DATA_SETS_V.FORMAT_CRUISE_START_DATE, </v>
      </c>
    </row>
    <row r="1050" spans="1:3" x14ac:dyDescent="0.25">
      <c r="A1050" s="18" t="s">
        <v>202</v>
      </c>
      <c r="B1050" t="s">
        <v>224</v>
      </c>
      <c r="C1050" s="18" t="str">
        <f t="shared" si="21"/>
        <v xml:space="preserve">CCD_CRUISE_LEG_DATA_SETS_V.CRUISE_END_DATE, </v>
      </c>
    </row>
    <row r="1051" spans="1:3" x14ac:dyDescent="0.25">
      <c r="A1051" s="18" t="s">
        <v>202</v>
      </c>
      <c r="B1051" t="s">
        <v>225</v>
      </c>
      <c r="C1051" s="18" t="str">
        <f t="shared" si="21"/>
        <v xml:space="preserve">CCD_CRUISE_LEG_DATA_SETS_V.FORMAT_CRUISE_END_DATE, </v>
      </c>
    </row>
    <row r="1052" spans="1:3" x14ac:dyDescent="0.25">
      <c r="A1052" s="18" t="s">
        <v>202</v>
      </c>
      <c r="B1052" t="s">
        <v>226</v>
      </c>
      <c r="C1052" s="18" t="str">
        <f t="shared" si="21"/>
        <v xml:space="preserve">CCD_CRUISE_LEG_DATA_SETS_V.CRUISE_DAS, </v>
      </c>
    </row>
    <row r="1053" spans="1:3" x14ac:dyDescent="0.25">
      <c r="A1053" s="18" t="s">
        <v>202</v>
      </c>
      <c r="B1053" t="s">
        <v>414</v>
      </c>
      <c r="C1053" s="18" t="str">
        <f t="shared" si="21"/>
        <v xml:space="preserve">CCD_CRUISE_LEG_DATA_SETS_V.CRUISE_LEN_DAYS, </v>
      </c>
    </row>
    <row r="1054" spans="1:3" x14ac:dyDescent="0.25">
      <c r="A1054" s="18" t="s">
        <v>202</v>
      </c>
      <c r="B1054" t="s">
        <v>227</v>
      </c>
      <c r="C1054" s="18" t="str">
        <f t="shared" si="21"/>
        <v xml:space="preserve">CCD_CRUISE_LEG_DATA_SETS_V.CRUISE_YEAR, </v>
      </c>
    </row>
    <row r="1055" spans="1:3" x14ac:dyDescent="0.25">
      <c r="A1055" s="18" t="s">
        <v>202</v>
      </c>
      <c r="B1055" t="s">
        <v>228</v>
      </c>
      <c r="C1055" s="18" t="str">
        <f t="shared" si="21"/>
        <v xml:space="preserve">CCD_CRUISE_LEG_DATA_SETS_V.CRUISE_FISC_YEAR, </v>
      </c>
    </row>
    <row r="1056" spans="1:3" x14ac:dyDescent="0.25">
      <c r="A1056" s="18" t="s">
        <v>202</v>
      </c>
      <c r="B1056" t="s">
        <v>229</v>
      </c>
      <c r="C1056" s="18" t="str">
        <f t="shared" si="21"/>
        <v xml:space="preserve">CCD_CRUISE_LEG_DATA_SETS_V.LEG_NAME_CD_LIST, </v>
      </c>
    </row>
    <row r="1057" spans="1:3" x14ac:dyDescent="0.25">
      <c r="A1057" s="18" t="s">
        <v>202</v>
      </c>
      <c r="B1057" t="s">
        <v>230</v>
      </c>
      <c r="C1057" s="18" t="str">
        <f t="shared" si="21"/>
        <v xml:space="preserve">CCD_CRUISE_LEG_DATA_SETS_V.LEG_NAME_SCD_LIST, </v>
      </c>
    </row>
    <row r="1058" spans="1:3" x14ac:dyDescent="0.25">
      <c r="A1058" s="18" t="s">
        <v>202</v>
      </c>
      <c r="B1058" t="s">
        <v>231</v>
      </c>
      <c r="C1058" s="18" t="str">
        <f t="shared" si="21"/>
        <v xml:space="preserve">CCD_CRUISE_LEG_DATA_SETS_V.LEG_NAME_RC_LIST, </v>
      </c>
    </row>
    <row r="1059" spans="1:3" x14ac:dyDescent="0.25">
      <c r="A1059" s="18" t="s">
        <v>202</v>
      </c>
      <c r="B1059" t="s">
        <v>232</v>
      </c>
      <c r="C1059" s="18" t="str">
        <f t="shared" si="21"/>
        <v xml:space="preserve">CCD_CRUISE_LEG_DATA_SETS_V.LEG_NAME_BR_LIST, </v>
      </c>
    </row>
    <row r="1060" spans="1:3" x14ac:dyDescent="0.25">
      <c r="A1060" s="18" t="s">
        <v>202</v>
      </c>
      <c r="B1060" t="s">
        <v>233</v>
      </c>
      <c r="C1060" s="18" t="str">
        <f t="shared" si="21"/>
        <v xml:space="preserve">CCD_CRUISE_LEG_DATA_SETS_V.LEG_NAME_DATES_CD_LIST, </v>
      </c>
    </row>
    <row r="1061" spans="1:3" x14ac:dyDescent="0.25">
      <c r="A1061" s="18" t="s">
        <v>202</v>
      </c>
      <c r="B1061" t="s">
        <v>234</v>
      </c>
      <c r="C1061" s="18" t="str">
        <f t="shared" si="21"/>
        <v xml:space="preserve">CCD_CRUISE_LEG_DATA_SETS_V.LEG_NAME_DATES_SCD_LIST, </v>
      </c>
    </row>
    <row r="1062" spans="1:3" x14ac:dyDescent="0.25">
      <c r="A1062" s="18" t="s">
        <v>202</v>
      </c>
      <c r="B1062" t="s">
        <v>235</v>
      </c>
      <c r="C1062" s="18" t="str">
        <f t="shared" si="21"/>
        <v xml:space="preserve">CCD_CRUISE_LEG_DATA_SETS_V.LEG_NAME_DATES_RC_LIST, </v>
      </c>
    </row>
    <row r="1063" spans="1:3" x14ac:dyDescent="0.25">
      <c r="A1063" s="18" t="s">
        <v>202</v>
      </c>
      <c r="B1063" t="s">
        <v>236</v>
      </c>
      <c r="C1063" s="18" t="str">
        <f t="shared" si="21"/>
        <v xml:space="preserve">CCD_CRUISE_LEG_DATA_SETS_V.LEG_NAME_DATES_BR_LIST, </v>
      </c>
    </row>
    <row r="1064" spans="1:3" x14ac:dyDescent="0.25">
      <c r="A1064" s="18" t="s">
        <v>202</v>
      </c>
      <c r="B1064" t="s">
        <v>495</v>
      </c>
      <c r="C1064" s="18" t="str">
        <f t="shared" si="21"/>
        <v xml:space="preserve">CCD_CRUISE_LEG_DATA_SETS_V.LEG_VESS_NAME_DATES_CD_LIST, </v>
      </c>
    </row>
    <row r="1065" spans="1:3" x14ac:dyDescent="0.25">
      <c r="A1065" s="18" t="s">
        <v>202</v>
      </c>
      <c r="B1065" t="s">
        <v>496</v>
      </c>
      <c r="C1065" s="18" t="str">
        <f t="shared" si="21"/>
        <v xml:space="preserve">CCD_CRUISE_LEG_DATA_SETS_V.LEG_VESS_NAME_DATES_SCD_LIST, </v>
      </c>
    </row>
    <row r="1066" spans="1:3" x14ac:dyDescent="0.25">
      <c r="A1066" s="18" t="s">
        <v>202</v>
      </c>
      <c r="B1066" t="s">
        <v>497</v>
      </c>
      <c r="C1066" s="18" t="str">
        <f t="shared" si="21"/>
        <v xml:space="preserve">CCD_CRUISE_LEG_DATA_SETS_V.LEG_VESS_NAME_DATES_RC_LIST, </v>
      </c>
    </row>
    <row r="1067" spans="1:3" x14ac:dyDescent="0.25">
      <c r="A1067" s="18" t="s">
        <v>202</v>
      </c>
      <c r="B1067" t="s">
        <v>498</v>
      </c>
      <c r="C1067" s="18" t="str">
        <f t="shared" si="21"/>
        <v xml:space="preserve">CCD_CRUISE_LEG_DATA_SETS_V.LEG_VESS_NAME_DATES_BR_LIST, </v>
      </c>
    </row>
    <row r="1068" spans="1:3" x14ac:dyDescent="0.25">
      <c r="A1068" s="18" t="s">
        <v>202</v>
      </c>
      <c r="B1068" t="s">
        <v>125</v>
      </c>
      <c r="C1068" s="18" t="str">
        <f t="shared" si="21"/>
        <v xml:space="preserve">CCD_CRUISE_LEG_DATA_SETS_V.CRUISE_LEG_ID, </v>
      </c>
    </row>
    <row r="1069" spans="1:3" x14ac:dyDescent="0.25">
      <c r="A1069" s="18" t="s">
        <v>202</v>
      </c>
      <c r="B1069" t="s">
        <v>237</v>
      </c>
      <c r="C1069" s="18" t="str">
        <f t="shared" si="21"/>
        <v xml:space="preserve">CCD_CRUISE_LEG_DATA_SETS_V.LEG_NAME, </v>
      </c>
    </row>
    <row r="1070" spans="1:3" x14ac:dyDescent="0.25">
      <c r="A1070" s="18" t="s">
        <v>202</v>
      </c>
      <c r="B1070" t="s">
        <v>238</v>
      </c>
      <c r="C1070" s="18" t="str">
        <f t="shared" si="21"/>
        <v xml:space="preserve">CCD_CRUISE_LEG_DATA_SETS_V.LEG_START_DATE, </v>
      </c>
    </row>
    <row r="1071" spans="1:3" x14ac:dyDescent="0.25">
      <c r="A1071" s="18" t="s">
        <v>202</v>
      </c>
      <c r="B1071" t="s">
        <v>239</v>
      </c>
      <c r="C1071" s="18" t="str">
        <f t="shared" si="21"/>
        <v xml:space="preserve">CCD_CRUISE_LEG_DATA_SETS_V.FORMAT_LEG_START_DATE, </v>
      </c>
    </row>
    <row r="1072" spans="1:3" x14ac:dyDescent="0.25">
      <c r="A1072" s="18" t="s">
        <v>202</v>
      </c>
      <c r="B1072" t="s">
        <v>240</v>
      </c>
      <c r="C1072" s="18" t="str">
        <f t="shared" si="21"/>
        <v xml:space="preserve">CCD_CRUISE_LEG_DATA_SETS_V.LEG_END_DATE, </v>
      </c>
    </row>
    <row r="1073" spans="1:3" x14ac:dyDescent="0.25">
      <c r="A1073" s="18" t="s">
        <v>202</v>
      </c>
      <c r="B1073" t="s">
        <v>241</v>
      </c>
      <c r="C1073" s="18" t="str">
        <f t="shared" si="21"/>
        <v xml:space="preserve">CCD_CRUISE_LEG_DATA_SETS_V.FORMAT_LEG_END_DATE, </v>
      </c>
    </row>
    <row r="1074" spans="1:3" x14ac:dyDescent="0.25">
      <c r="A1074" s="18" t="s">
        <v>202</v>
      </c>
      <c r="B1074" t="s">
        <v>243</v>
      </c>
      <c r="C1074" s="18" t="str">
        <f t="shared" si="21"/>
        <v xml:space="preserve">CCD_CRUISE_LEG_DATA_SETS_V.LEG_DAS, </v>
      </c>
    </row>
    <row r="1075" spans="1:3" x14ac:dyDescent="0.25">
      <c r="A1075" s="18" t="s">
        <v>202</v>
      </c>
      <c r="B1075" t="s">
        <v>242</v>
      </c>
      <c r="C1075" s="18" t="str">
        <f t="shared" si="21"/>
        <v xml:space="preserve">CCD_CRUISE_LEG_DATA_SETS_V.LEG_YEAR, </v>
      </c>
    </row>
    <row r="1076" spans="1:3" x14ac:dyDescent="0.25">
      <c r="A1076" s="18" t="s">
        <v>202</v>
      </c>
      <c r="B1076" t="s">
        <v>244</v>
      </c>
      <c r="C1076" s="18" t="str">
        <f t="shared" si="21"/>
        <v xml:space="preserve">CCD_CRUISE_LEG_DATA_SETS_V.LEG_FISC_YEAR, </v>
      </c>
    </row>
    <row r="1077" spans="1:3" x14ac:dyDescent="0.25">
      <c r="A1077" s="18" t="s">
        <v>202</v>
      </c>
      <c r="B1077" t="s">
        <v>245</v>
      </c>
      <c r="C1077" s="18" t="str">
        <f t="shared" si="21"/>
        <v xml:space="preserve">CCD_CRUISE_LEG_DATA_SETS_V.LEG_DESC, </v>
      </c>
    </row>
    <row r="1078" spans="1:3" x14ac:dyDescent="0.25">
      <c r="A1078" s="18" t="s">
        <v>202</v>
      </c>
      <c r="B1078" t="s">
        <v>246</v>
      </c>
      <c r="C1078" s="18" t="str">
        <f t="shared" si="21"/>
        <v xml:space="preserve">CCD_CRUISE_LEG_DATA_SETS_V.TZ_NAME, </v>
      </c>
    </row>
    <row r="1079" spans="1:3" x14ac:dyDescent="0.25">
      <c r="A1079" s="18" t="s">
        <v>202</v>
      </c>
      <c r="B1079" t="s">
        <v>247</v>
      </c>
      <c r="C1079" s="18" t="str">
        <f t="shared" si="21"/>
        <v xml:space="preserve">CCD_CRUISE_LEG_DATA_SETS_V.VESSEL_ID, </v>
      </c>
    </row>
    <row r="1080" spans="1:3" x14ac:dyDescent="0.25">
      <c r="A1080" s="18" t="s">
        <v>202</v>
      </c>
      <c r="B1080" t="s">
        <v>248</v>
      </c>
      <c r="C1080" s="18" t="str">
        <f t="shared" si="21"/>
        <v xml:space="preserve">CCD_CRUISE_LEG_DATA_SETS_V.VESSEL_NAME, </v>
      </c>
    </row>
    <row r="1081" spans="1:3" x14ac:dyDescent="0.25">
      <c r="A1081" s="18" t="s">
        <v>202</v>
      </c>
      <c r="B1081" t="s">
        <v>249</v>
      </c>
      <c r="C1081" s="18" t="str">
        <f t="shared" si="21"/>
        <v xml:space="preserve">CCD_CRUISE_LEG_DATA_SETS_V.VESSEL_DESC, </v>
      </c>
    </row>
    <row r="1082" spans="1:3" x14ac:dyDescent="0.25">
      <c r="A1082" s="18" t="s">
        <v>202</v>
      </c>
      <c r="B1082" t="s">
        <v>92</v>
      </c>
      <c r="C1082" s="18" t="str">
        <f t="shared" si="21"/>
        <v xml:space="preserve">CCD_CRUISE_LEG_DATA_SETS_V.PLAT_TYPE_ID, </v>
      </c>
    </row>
    <row r="1083" spans="1:3" x14ac:dyDescent="0.25">
      <c r="A1083" s="18" t="s">
        <v>202</v>
      </c>
      <c r="B1083" t="s">
        <v>250</v>
      </c>
      <c r="C1083" s="18" t="str">
        <f t="shared" si="21"/>
        <v xml:space="preserve">CCD_CRUISE_LEG_DATA_SETS_V.PLAT_TYPE_NAME, </v>
      </c>
    </row>
    <row r="1084" spans="1:3" x14ac:dyDescent="0.25">
      <c r="A1084" s="18" t="s">
        <v>202</v>
      </c>
      <c r="B1084" t="s">
        <v>251</v>
      </c>
      <c r="C1084" s="18" t="str">
        <f t="shared" si="21"/>
        <v xml:space="preserve">CCD_CRUISE_LEG_DATA_SETS_V.PLAT_TYPE_DESC, </v>
      </c>
    </row>
    <row r="1085" spans="1:3" x14ac:dyDescent="0.25">
      <c r="A1085" s="18" t="s">
        <v>202</v>
      </c>
      <c r="B1085" t="s">
        <v>415</v>
      </c>
      <c r="C1085" s="18" t="str">
        <f t="shared" ref="C1085:C1129" si="22">CONCATENATE(A1085, ".", B1085, ", ")</f>
        <v xml:space="preserve">CCD_CRUISE_LEG_DATA_SETS_V.NUM_REG_ECOSYSTEMS, </v>
      </c>
    </row>
    <row r="1086" spans="1:3" x14ac:dyDescent="0.25">
      <c r="A1086" s="18" t="s">
        <v>202</v>
      </c>
      <c r="B1086" t="s">
        <v>416</v>
      </c>
      <c r="C1086" s="18" t="str">
        <f t="shared" si="22"/>
        <v xml:space="preserve">CCD_CRUISE_LEG_DATA_SETS_V.REG_ECOSYSTEM_CD_LIST, </v>
      </c>
    </row>
    <row r="1087" spans="1:3" x14ac:dyDescent="0.25">
      <c r="A1087" s="18" t="s">
        <v>202</v>
      </c>
      <c r="B1087" t="s">
        <v>417</v>
      </c>
      <c r="C1087" s="18" t="str">
        <f t="shared" si="22"/>
        <v xml:space="preserve">CCD_CRUISE_LEG_DATA_SETS_V.REG_ECOSYSTEM_SCD_LIST, </v>
      </c>
    </row>
    <row r="1088" spans="1:3" x14ac:dyDescent="0.25">
      <c r="A1088" s="18" t="s">
        <v>202</v>
      </c>
      <c r="B1088" t="s">
        <v>418</v>
      </c>
      <c r="C1088" s="18" t="str">
        <f t="shared" si="22"/>
        <v xml:space="preserve">CCD_CRUISE_LEG_DATA_SETS_V.REG_ECOSYSTEM_RC_LIST, </v>
      </c>
    </row>
    <row r="1089" spans="1:3" x14ac:dyDescent="0.25">
      <c r="A1089" s="18" t="s">
        <v>202</v>
      </c>
      <c r="B1089" t="s">
        <v>419</v>
      </c>
      <c r="C1089" s="18" t="str">
        <f t="shared" si="22"/>
        <v xml:space="preserve">CCD_CRUISE_LEG_DATA_SETS_V.REG_ECOSYSTEM_BR_LIST, </v>
      </c>
    </row>
    <row r="1090" spans="1:3" x14ac:dyDescent="0.25">
      <c r="A1090" s="18" t="s">
        <v>202</v>
      </c>
      <c r="B1090" t="s">
        <v>420</v>
      </c>
      <c r="C1090" s="18" t="str">
        <f t="shared" si="22"/>
        <v xml:space="preserve">CCD_CRUISE_LEG_DATA_SETS_V.NUM_GEAR, </v>
      </c>
    </row>
    <row r="1091" spans="1:3" x14ac:dyDescent="0.25">
      <c r="A1091" s="18" t="s">
        <v>202</v>
      </c>
      <c r="B1091" t="s">
        <v>421</v>
      </c>
      <c r="C1091" s="18" t="str">
        <f t="shared" si="22"/>
        <v xml:space="preserve">CCD_CRUISE_LEG_DATA_SETS_V.GEAR_NAME_CD_LIST, </v>
      </c>
    </row>
    <row r="1092" spans="1:3" x14ac:dyDescent="0.25">
      <c r="A1092" s="18" t="s">
        <v>202</v>
      </c>
      <c r="B1092" t="s">
        <v>422</v>
      </c>
      <c r="C1092" s="18" t="str">
        <f t="shared" si="22"/>
        <v xml:space="preserve">CCD_CRUISE_LEG_DATA_SETS_V.GEAR_NAME_SCD_LIST, </v>
      </c>
    </row>
    <row r="1093" spans="1:3" x14ac:dyDescent="0.25">
      <c r="A1093" s="18" t="s">
        <v>202</v>
      </c>
      <c r="B1093" t="s">
        <v>423</v>
      </c>
      <c r="C1093" s="18" t="str">
        <f t="shared" si="22"/>
        <v xml:space="preserve">CCD_CRUISE_LEG_DATA_SETS_V.GEAR_NAME_RC_LIST, </v>
      </c>
    </row>
    <row r="1094" spans="1:3" x14ac:dyDescent="0.25">
      <c r="A1094" s="18" t="s">
        <v>202</v>
      </c>
      <c r="B1094" t="s">
        <v>424</v>
      </c>
      <c r="C1094" s="18" t="str">
        <f t="shared" si="22"/>
        <v xml:space="preserve">CCD_CRUISE_LEG_DATA_SETS_V.GEAR_NAME_BR_LIST, </v>
      </c>
    </row>
    <row r="1095" spans="1:3" x14ac:dyDescent="0.25">
      <c r="A1095" s="18" t="s">
        <v>202</v>
      </c>
      <c r="B1095" t="s">
        <v>425</v>
      </c>
      <c r="C1095" s="18" t="str">
        <f t="shared" si="22"/>
        <v xml:space="preserve">CCD_CRUISE_LEG_DATA_SETS_V.NUM_REGIONS, </v>
      </c>
    </row>
    <row r="1096" spans="1:3" x14ac:dyDescent="0.25">
      <c r="A1096" s="18" t="s">
        <v>202</v>
      </c>
      <c r="B1096" t="s">
        <v>426</v>
      </c>
      <c r="C1096" s="18" t="str">
        <f t="shared" si="22"/>
        <v xml:space="preserve">CCD_CRUISE_LEG_DATA_SETS_V.REGION_CODE_CD_LIST, </v>
      </c>
    </row>
    <row r="1097" spans="1:3" x14ac:dyDescent="0.25">
      <c r="A1097" s="18" t="s">
        <v>202</v>
      </c>
      <c r="B1097" t="s">
        <v>427</v>
      </c>
      <c r="C1097" s="18" t="str">
        <f t="shared" si="22"/>
        <v xml:space="preserve">CCD_CRUISE_LEG_DATA_SETS_V.REGION_CODE_SCD_LIST, </v>
      </c>
    </row>
    <row r="1098" spans="1:3" x14ac:dyDescent="0.25">
      <c r="A1098" s="18" t="s">
        <v>202</v>
      </c>
      <c r="B1098" t="s">
        <v>428</v>
      </c>
      <c r="C1098" s="18" t="str">
        <f t="shared" si="22"/>
        <v xml:space="preserve">CCD_CRUISE_LEG_DATA_SETS_V.REGION_CODE_RC_LIST, </v>
      </c>
    </row>
    <row r="1099" spans="1:3" x14ac:dyDescent="0.25">
      <c r="A1099" s="18" t="s">
        <v>202</v>
      </c>
      <c r="B1099" t="s">
        <v>429</v>
      </c>
      <c r="C1099" s="18" t="str">
        <f t="shared" si="22"/>
        <v xml:space="preserve">CCD_CRUISE_LEG_DATA_SETS_V.REGION_CODE_BR_LIST, </v>
      </c>
    </row>
    <row r="1100" spans="1:3" x14ac:dyDescent="0.25">
      <c r="A1100" s="18" t="s">
        <v>202</v>
      </c>
      <c r="B1100" t="s">
        <v>430</v>
      </c>
      <c r="C1100" s="18" t="str">
        <f t="shared" si="22"/>
        <v xml:space="preserve">CCD_CRUISE_LEG_DATA_SETS_V.REGION_NAME_CD_LIST, </v>
      </c>
    </row>
    <row r="1101" spans="1:3" x14ac:dyDescent="0.25">
      <c r="A1101" s="18" t="s">
        <v>202</v>
      </c>
      <c r="B1101" t="s">
        <v>431</v>
      </c>
      <c r="C1101" s="18" t="str">
        <f t="shared" si="22"/>
        <v xml:space="preserve">CCD_CRUISE_LEG_DATA_SETS_V.REGION_NAME_SCD_LIST, </v>
      </c>
    </row>
    <row r="1102" spans="1:3" x14ac:dyDescent="0.25">
      <c r="A1102" s="18" t="s">
        <v>202</v>
      </c>
      <c r="B1102" t="s">
        <v>432</v>
      </c>
      <c r="C1102" s="18" t="str">
        <f t="shared" si="22"/>
        <v xml:space="preserve">CCD_CRUISE_LEG_DATA_SETS_V.REGION_NAME_RC_LIST, </v>
      </c>
    </row>
    <row r="1103" spans="1:3" x14ac:dyDescent="0.25">
      <c r="A1103" s="18" t="s">
        <v>202</v>
      </c>
      <c r="B1103" t="s">
        <v>433</v>
      </c>
      <c r="C1103" s="18" t="str">
        <f t="shared" si="22"/>
        <v xml:space="preserve">CCD_CRUISE_LEG_DATA_SETS_V.REGION_NAME_BR_LIST, </v>
      </c>
    </row>
    <row r="1104" spans="1:3" x14ac:dyDescent="0.25">
      <c r="A1104" s="18" t="s">
        <v>202</v>
      </c>
      <c r="B1104" t="s">
        <v>434</v>
      </c>
      <c r="C1104" s="18" t="str">
        <f t="shared" si="22"/>
        <v xml:space="preserve">CCD_CRUISE_LEG_DATA_SETS_V.NUM_LEG_ALIASES, </v>
      </c>
    </row>
    <row r="1105" spans="1:3" x14ac:dyDescent="0.25">
      <c r="A1105" s="18" t="s">
        <v>202</v>
      </c>
      <c r="B1105" t="s">
        <v>435</v>
      </c>
      <c r="C1105" s="18" t="str">
        <f t="shared" si="22"/>
        <v xml:space="preserve">CCD_CRUISE_LEG_DATA_SETS_V.LEG_ALIAS_CD_LIST, </v>
      </c>
    </row>
    <row r="1106" spans="1:3" x14ac:dyDescent="0.25">
      <c r="A1106" s="18" t="s">
        <v>202</v>
      </c>
      <c r="B1106" t="s">
        <v>436</v>
      </c>
      <c r="C1106" s="18" t="str">
        <f t="shared" si="22"/>
        <v xml:space="preserve">CCD_CRUISE_LEG_DATA_SETS_V.LEG_ALIAS_SCD_LIST, </v>
      </c>
    </row>
    <row r="1107" spans="1:3" x14ac:dyDescent="0.25">
      <c r="A1107" s="18" t="s">
        <v>202</v>
      </c>
      <c r="B1107" t="s">
        <v>437</v>
      </c>
      <c r="C1107" s="18" t="str">
        <f t="shared" si="22"/>
        <v xml:space="preserve">CCD_CRUISE_LEG_DATA_SETS_V.LEG_ALIAS_RC_LIST, </v>
      </c>
    </row>
    <row r="1108" spans="1:3" x14ac:dyDescent="0.25">
      <c r="A1108" s="18" t="s">
        <v>202</v>
      </c>
      <c r="B1108" t="s">
        <v>438</v>
      </c>
      <c r="C1108" s="18" t="str">
        <f t="shared" si="22"/>
        <v xml:space="preserve">CCD_CRUISE_LEG_DATA_SETS_V.LEG_ALIAS_BR_LIST, </v>
      </c>
    </row>
    <row r="1109" spans="1:3" x14ac:dyDescent="0.25">
      <c r="A1109" s="18" t="s">
        <v>202</v>
      </c>
      <c r="B1109" t="s">
        <v>439</v>
      </c>
      <c r="C1109" s="18" t="str">
        <f t="shared" si="22"/>
        <v xml:space="preserve">CCD_CRUISE_LEG_DATA_SETS_V.NUM_DATA_SETS, </v>
      </c>
    </row>
    <row r="1110" spans="1:3" x14ac:dyDescent="0.25">
      <c r="A1110" s="18" t="s">
        <v>202</v>
      </c>
      <c r="B1110" t="s">
        <v>440</v>
      </c>
      <c r="C1110" s="18" t="str">
        <f t="shared" si="22"/>
        <v xml:space="preserve">CCD_CRUISE_LEG_DATA_SETS_V.DATA_SET_NAME_CD_LIST, </v>
      </c>
    </row>
    <row r="1111" spans="1:3" x14ac:dyDescent="0.25">
      <c r="A1111" s="18" t="s">
        <v>202</v>
      </c>
      <c r="B1111" t="s">
        <v>441</v>
      </c>
      <c r="C1111" s="18" t="str">
        <f t="shared" si="22"/>
        <v xml:space="preserve">CCD_CRUISE_LEG_DATA_SETS_V.DATA_SET_NAME_SCD_LIST, </v>
      </c>
    </row>
    <row r="1112" spans="1:3" x14ac:dyDescent="0.25">
      <c r="A1112" s="18" t="s">
        <v>202</v>
      </c>
      <c r="B1112" t="s">
        <v>442</v>
      </c>
      <c r="C1112" s="18" t="str">
        <f t="shared" si="22"/>
        <v xml:space="preserve">CCD_CRUISE_LEG_DATA_SETS_V.DATA_SET_NAME_RC_LIST, </v>
      </c>
    </row>
    <row r="1113" spans="1:3" x14ac:dyDescent="0.25">
      <c r="A1113" s="18" t="s">
        <v>202</v>
      </c>
      <c r="B1113" t="s">
        <v>443</v>
      </c>
      <c r="C1113" s="18" t="str">
        <f t="shared" si="22"/>
        <v xml:space="preserve">CCD_CRUISE_LEG_DATA_SETS_V.DATA_SET_NAME_BR_LIST, </v>
      </c>
    </row>
    <row r="1114" spans="1:3" x14ac:dyDescent="0.25">
      <c r="A1114" s="18" t="s">
        <v>202</v>
      </c>
      <c r="B1114" t="s">
        <v>124</v>
      </c>
      <c r="C1114" s="18" t="str">
        <f t="shared" si="22"/>
        <v xml:space="preserve">CCD_CRUISE_LEG_DATA_SETS_V.LEG_DATA_SET_ID, </v>
      </c>
    </row>
    <row r="1115" spans="1:3" x14ac:dyDescent="0.25">
      <c r="A1115" s="18" t="s">
        <v>202</v>
      </c>
      <c r="B1115" t="s">
        <v>126</v>
      </c>
      <c r="C1115" s="18" t="str">
        <f t="shared" si="22"/>
        <v xml:space="preserve">CCD_CRUISE_LEG_DATA_SETS_V.DATA_SET_ID, </v>
      </c>
    </row>
    <row r="1116" spans="1:3" x14ac:dyDescent="0.25">
      <c r="A1116" s="18" t="s">
        <v>202</v>
      </c>
      <c r="B1116" t="s">
        <v>127</v>
      </c>
      <c r="C1116" s="18" t="str">
        <f t="shared" si="22"/>
        <v xml:space="preserve">CCD_CRUISE_LEG_DATA_SETS_V.LEG_DATA_SET_NOTES, </v>
      </c>
    </row>
    <row r="1117" spans="1:3" x14ac:dyDescent="0.25">
      <c r="A1117" s="18" t="s">
        <v>202</v>
      </c>
      <c r="B1117" t="s">
        <v>135</v>
      </c>
      <c r="C1117" s="18" t="str">
        <f t="shared" si="22"/>
        <v xml:space="preserve">CCD_CRUISE_LEG_DATA_SETS_V.DATA_SET_NAME, </v>
      </c>
    </row>
    <row r="1118" spans="1:3" x14ac:dyDescent="0.25">
      <c r="A1118" s="18" t="s">
        <v>202</v>
      </c>
      <c r="B1118" t="s">
        <v>136</v>
      </c>
      <c r="C1118" s="18" t="str">
        <f t="shared" si="22"/>
        <v xml:space="preserve">CCD_CRUISE_LEG_DATA_SETS_V.DATA_SET_DESC, </v>
      </c>
    </row>
    <row r="1119" spans="1:3" x14ac:dyDescent="0.25">
      <c r="A1119" s="18" t="s">
        <v>202</v>
      </c>
      <c r="B1119" t="s">
        <v>137</v>
      </c>
      <c r="C1119" s="18" t="str">
        <f t="shared" si="22"/>
        <v xml:space="preserve">CCD_CRUISE_LEG_DATA_SETS_V.DATA_SET_INPORT_CAT_ID, </v>
      </c>
    </row>
    <row r="1120" spans="1:3" x14ac:dyDescent="0.25">
      <c r="A1120" s="18" t="s">
        <v>202</v>
      </c>
      <c r="B1120" t="s">
        <v>138</v>
      </c>
      <c r="C1120" s="18" t="str">
        <f t="shared" si="22"/>
        <v xml:space="preserve">CCD_CRUISE_LEG_DATA_SETS_V.DATA_SET_INPORT_URL, </v>
      </c>
    </row>
    <row r="1121" spans="1:3" x14ac:dyDescent="0.25">
      <c r="A1121" s="18" t="s">
        <v>202</v>
      </c>
      <c r="B1121" t="s">
        <v>139</v>
      </c>
      <c r="C1121" s="18" t="str">
        <f t="shared" si="22"/>
        <v xml:space="preserve">CCD_CRUISE_LEG_DATA_SETS_V.DATA_SET_TYPE_ID, </v>
      </c>
    </row>
    <row r="1122" spans="1:3" x14ac:dyDescent="0.25">
      <c r="A1122" s="18" t="s">
        <v>202</v>
      </c>
      <c r="B1122" t="s">
        <v>140</v>
      </c>
      <c r="C1122" s="18" t="str">
        <f t="shared" si="22"/>
        <v xml:space="preserve">CCD_CRUISE_LEG_DATA_SETS_V.DATA_SET_TYPE_NAME, </v>
      </c>
    </row>
    <row r="1123" spans="1:3" x14ac:dyDescent="0.25">
      <c r="A1123" s="18" t="s">
        <v>202</v>
      </c>
      <c r="B1123" t="s">
        <v>141</v>
      </c>
      <c r="C1123" s="18" t="str">
        <f t="shared" si="22"/>
        <v xml:space="preserve">CCD_CRUISE_LEG_DATA_SETS_V.DATA_SET_TYPE_DESC, </v>
      </c>
    </row>
    <row r="1124" spans="1:3" x14ac:dyDescent="0.25">
      <c r="A1124" s="18" t="s">
        <v>202</v>
      </c>
      <c r="B1124" t="s">
        <v>142</v>
      </c>
      <c r="C1124" s="18" t="str">
        <f t="shared" si="22"/>
        <v xml:space="preserve">CCD_CRUISE_LEG_DATA_SETS_V.DATA_SET_TYPE_DOC_URL, </v>
      </c>
    </row>
    <row r="1125" spans="1:3" x14ac:dyDescent="0.25">
      <c r="A1125" s="18" t="s">
        <v>202</v>
      </c>
      <c r="B1125" t="s">
        <v>143</v>
      </c>
      <c r="C1125" s="18" t="str">
        <f t="shared" si="22"/>
        <v xml:space="preserve">CCD_CRUISE_LEG_DATA_SETS_V.DATA_SET_STATUS_ID, </v>
      </c>
    </row>
    <row r="1126" spans="1:3" x14ac:dyDescent="0.25">
      <c r="A1126" s="18" t="s">
        <v>202</v>
      </c>
      <c r="B1126" t="s">
        <v>144</v>
      </c>
      <c r="C1126" s="18" t="str">
        <f t="shared" si="22"/>
        <v xml:space="preserve">CCD_CRUISE_LEG_DATA_SETS_V.STATUS_CODE, </v>
      </c>
    </row>
    <row r="1127" spans="1:3" x14ac:dyDescent="0.25">
      <c r="A1127" s="18" t="s">
        <v>202</v>
      </c>
      <c r="B1127" t="s">
        <v>145</v>
      </c>
      <c r="C1127" s="18" t="str">
        <f t="shared" si="22"/>
        <v xml:space="preserve">CCD_CRUISE_LEG_DATA_SETS_V.STATUS_NAME, </v>
      </c>
    </row>
    <row r="1128" spans="1:3" x14ac:dyDescent="0.25">
      <c r="A1128" s="18" t="s">
        <v>202</v>
      </c>
      <c r="B1128" t="s">
        <v>146</v>
      </c>
      <c r="C1128" s="18" t="str">
        <f t="shared" si="22"/>
        <v xml:space="preserve">CCD_CRUISE_LEG_DATA_SETS_V.STATUS_DESC, </v>
      </c>
    </row>
    <row r="1129" spans="1:3" x14ac:dyDescent="0.25">
      <c r="A1129" s="18" t="s">
        <v>202</v>
      </c>
      <c r="B1129" t="s">
        <v>147</v>
      </c>
      <c r="C1129" s="18" t="str">
        <f t="shared" si="22"/>
        <v xml:space="preserve">CCD_CRUISE_LEG_DATA_SETS_V.STATUS_COLOR, </v>
      </c>
    </row>
    <row r="1137" spans="1:3" x14ac:dyDescent="0.25">
      <c r="A1137" t="s">
        <v>499</v>
      </c>
      <c r="B1137" t="s">
        <v>203</v>
      </c>
      <c r="C1137" s="18" t="str">
        <f t="shared" ref="C1137:C1183" si="23">CONCATENATE(A1137, ".", B1137, ", ")</f>
        <v xml:space="preserve">CCD_CRUISE_AGG_V.CRUISE_ID, </v>
      </c>
    </row>
    <row r="1138" spans="1:3" x14ac:dyDescent="0.25">
      <c r="A1138" s="18" t="s">
        <v>499</v>
      </c>
      <c r="B1138" t="s">
        <v>204</v>
      </c>
      <c r="C1138" s="18" t="str">
        <f t="shared" si="23"/>
        <v xml:space="preserve">CCD_CRUISE_AGG_V.CRUISE_NAME, </v>
      </c>
    </row>
    <row r="1139" spans="1:3" x14ac:dyDescent="0.25">
      <c r="A1139" s="18" t="s">
        <v>499</v>
      </c>
      <c r="B1139" t="s">
        <v>205</v>
      </c>
      <c r="C1139" s="18" t="str">
        <f t="shared" si="23"/>
        <v xml:space="preserve">CCD_CRUISE_AGG_V.CRUISE_NOTES, </v>
      </c>
    </row>
    <row r="1140" spans="1:3" x14ac:dyDescent="0.25">
      <c r="A1140" s="18" t="s">
        <v>499</v>
      </c>
      <c r="B1140" t="s">
        <v>408</v>
      </c>
      <c r="C1140" s="18" t="str">
        <f t="shared" si="23"/>
        <v xml:space="preserve">CCD_CRUISE_AGG_V.CRUISE_DESC, </v>
      </c>
    </row>
    <row r="1141" spans="1:3" x14ac:dyDescent="0.25">
      <c r="A1141" s="18" t="s">
        <v>499</v>
      </c>
      <c r="B1141" t="s">
        <v>409</v>
      </c>
      <c r="C1141" s="18" t="str">
        <f t="shared" si="23"/>
        <v xml:space="preserve">CCD_CRUISE_AGG_V.OBJ_BASED_METRICS, </v>
      </c>
    </row>
    <row r="1142" spans="1:3" x14ac:dyDescent="0.25">
      <c r="A1142" s="18" t="s">
        <v>499</v>
      </c>
      <c r="B1142" t="s">
        <v>117</v>
      </c>
      <c r="C1142" s="18" t="str">
        <f t="shared" si="23"/>
        <v xml:space="preserve">CCD_CRUISE_AGG_V.SCI_CENTER_DIV_ID, </v>
      </c>
    </row>
    <row r="1143" spans="1:3" x14ac:dyDescent="0.25">
      <c r="A1143" s="18" t="s">
        <v>499</v>
      </c>
      <c r="B1143" t="s">
        <v>410</v>
      </c>
      <c r="C1143" s="18" t="str">
        <f t="shared" si="23"/>
        <v xml:space="preserve">CCD_CRUISE_AGG_V.SCI_CENTER_DIV_CODE, </v>
      </c>
    </row>
    <row r="1144" spans="1:3" x14ac:dyDescent="0.25">
      <c r="A1144" s="18" t="s">
        <v>499</v>
      </c>
      <c r="B1144" t="s">
        <v>411</v>
      </c>
      <c r="C1144" s="18" t="str">
        <f t="shared" si="23"/>
        <v xml:space="preserve">CCD_CRUISE_AGG_V.SCI_CENTER_DIV_NAME, </v>
      </c>
    </row>
    <row r="1145" spans="1:3" x14ac:dyDescent="0.25">
      <c r="A1145" s="18" t="s">
        <v>499</v>
      </c>
      <c r="B1145" t="s">
        <v>412</v>
      </c>
      <c r="C1145" s="18" t="str">
        <f t="shared" si="23"/>
        <v xml:space="preserve">CCD_CRUISE_AGG_V.SCI_CENTER_DIV_DESC, </v>
      </c>
    </row>
    <row r="1146" spans="1:3" x14ac:dyDescent="0.25">
      <c r="A1146" s="18" t="s">
        <v>499</v>
      </c>
      <c r="B1146" t="s">
        <v>106</v>
      </c>
      <c r="C1146" s="18" t="str">
        <f t="shared" si="23"/>
        <v xml:space="preserve">CCD_CRUISE_AGG_V.SCI_CENTER_ID, </v>
      </c>
    </row>
    <row r="1147" spans="1:3" x14ac:dyDescent="0.25">
      <c r="A1147" s="18" t="s">
        <v>499</v>
      </c>
      <c r="B1147" t="s">
        <v>206</v>
      </c>
      <c r="C1147" s="18" t="str">
        <f t="shared" si="23"/>
        <v xml:space="preserve">CCD_CRUISE_AGG_V.SCI_CENTER_NAME, </v>
      </c>
    </row>
    <row r="1148" spans="1:3" x14ac:dyDescent="0.25">
      <c r="A1148" s="18" t="s">
        <v>499</v>
      </c>
      <c r="B1148" t="s">
        <v>207</v>
      </c>
      <c r="C1148" s="18" t="str">
        <f t="shared" si="23"/>
        <v xml:space="preserve">CCD_CRUISE_AGG_V.SCI_CENTER_DESC, </v>
      </c>
    </row>
    <row r="1149" spans="1:3" x14ac:dyDescent="0.25">
      <c r="A1149" s="18" t="s">
        <v>499</v>
      </c>
      <c r="B1149" t="s">
        <v>208</v>
      </c>
      <c r="C1149" s="18" t="str">
        <f t="shared" si="23"/>
        <v xml:space="preserve">CCD_CRUISE_AGG_V.STD_SVY_NAME_ID, </v>
      </c>
    </row>
    <row r="1150" spans="1:3" x14ac:dyDescent="0.25">
      <c r="A1150" s="18" t="s">
        <v>499</v>
      </c>
      <c r="B1150" t="s">
        <v>209</v>
      </c>
      <c r="C1150" s="18" t="str">
        <f t="shared" si="23"/>
        <v xml:space="preserve">CCD_CRUISE_AGG_V.STD_SVY_NAME, </v>
      </c>
    </row>
    <row r="1151" spans="1:3" x14ac:dyDescent="0.25">
      <c r="A1151" s="18" t="s">
        <v>499</v>
      </c>
      <c r="B1151" t="s">
        <v>210</v>
      </c>
      <c r="C1151" s="18" t="str">
        <f t="shared" si="23"/>
        <v xml:space="preserve">CCD_CRUISE_AGG_V.STD_SVY_DESC, </v>
      </c>
    </row>
    <row r="1152" spans="1:3" x14ac:dyDescent="0.25">
      <c r="A1152" s="18" t="s">
        <v>499</v>
      </c>
      <c r="B1152" t="s">
        <v>211</v>
      </c>
      <c r="C1152" s="18" t="str">
        <f t="shared" si="23"/>
        <v xml:space="preserve">CCD_CRUISE_AGG_V.SVY_FREQ_ID, </v>
      </c>
    </row>
    <row r="1153" spans="1:3" x14ac:dyDescent="0.25">
      <c r="A1153" s="18" t="s">
        <v>499</v>
      </c>
      <c r="B1153" t="s">
        <v>212</v>
      </c>
      <c r="C1153" s="18" t="str">
        <f t="shared" si="23"/>
        <v xml:space="preserve">CCD_CRUISE_AGG_V.SVY_FREQ_NAME, </v>
      </c>
    </row>
    <row r="1154" spans="1:3" x14ac:dyDescent="0.25">
      <c r="A1154" s="18" t="s">
        <v>499</v>
      </c>
      <c r="B1154" t="s">
        <v>213</v>
      </c>
      <c r="C1154" s="18" t="str">
        <f t="shared" si="23"/>
        <v xml:space="preserve">CCD_CRUISE_AGG_V.SVY_FREQ_DESC, </v>
      </c>
    </row>
    <row r="1155" spans="1:3" x14ac:dyDescent="0.25">
      <c r="A1155" s="18" t="s">
        <v>499</v>
      </c>
      <c r="B1155" t="s">
        <v>214</v>
      </c>
      <c r="C1155" s="18" t="str">
        <f t="shared" si="23"/>
        <v xml:space="preserve">CCD_CRUISE_AGG_V.STD_SVY_NAME_OTH, </v>
      </c>
    </row>
    <row r="1156" spans="1:3" x14ac:dyDescent="0.25">
      <c r="A1156" s="18" t="s">
        <v>499</v>
      </c>
      <c r="B1156" t="s">
        <v>215</v>
      </c>
      <c r="C1156" s="18" t="str">
        <f t="shared" si="23"/>
        <v xml:space="preserve">CCD_CRUISE_AGG_V.STD_SVY_NAME_VAL, </v>
      </c>
    </row>
    <row r="1157" spans="1:3" x14ac:dyDescent="0.25">
      <c r="A1157" s="18" t="s">
        <v>499</v>
      </c>
      <c r="B1157" t="s">
        <v>216</v>
      </c>
      <c r="C1157" s="18" t="str">
        <f t="shared" si="23"/>
        <v xml:space="preserve">CCD_CRUISE_AGG_V.SVY_TYPE_ID, </v>
      </c>
    </row>
    <row r="1158" spans="1:3" x14ac:dyDescent="0.25">
      <c r="A1158" s="18" t="s">
        <v>499</v>
      </c>
      <c r="B1158" t="s">
        <v>217</v>
      </c>
      <c r="C1158" s="18" t="str">
        <f t="shared" si="23"/>
        <v xml:space="preserve">CCD_CRUISE_AGG_V.SVY_TYPE_NAME, </v>
      </c>
    </row>
    <row r="1159" spans="1:3" x14ac:dyDescent="0.25">
      <c r="A1159" s="18" t="s">
        <v>499</v>
      </c>
      <c r="B1159" t="s">
        <v>218</v>
      </c>
      <c r="C1159" s="18" t="str">
        <f t="shared" si="23"/>
        <v xml:space="preserve">CCD_CRUISE_AGG_V.SVY_TYPE_DESC, </v>
      </c>
    </row>
    <row r="1160" spans="1:3" x14ac:dyDescent="0.25">
      <c r="A1160" s="18" t="s">
        <v>499</v>
      </c>
      <c r="B1160" t="s">
        <v>219</v>
      </c>
      <c r="C1160" s="18" t="str">
        <f t="shared" si="23"/>
        <v xml:space="preserve">CCD_CRUISE_AGG_V.CRUISE_URL, </v>
      </c>
    </row>
    <row r="1161" spans="1:3" x14ac:dyDescent="0.25">
      <c r="A1161" s="18" t="s">
        <v>499</v>
      </c>
      <c r="B1161" t="s">
        <v>220</v>
      </c>
      <c r="C1161" s="18" t="str">
        <f t="shared" si="23"/>
        <v xml:space="preserve">CCD_CRUISE_AGG_V.CRUISE_CONT_EMAIL, </v>
      </c>
    </row>
    <row r="1162" spans="1:3" x14ac:dyDescent="0.25">
      <c r="A1162" s="18" t="s">
        <v>499</v>
      </c>
      <c r="B1162" t="s">
        <v>413</v>
      </c>
      <c r="C1162" s="18" t="str">
        <f t="shared" si="23"/>
        <v xml:space="preserve">CCD_CRUISE_AGG_V.PTA_ISS_ID, </v>
      </c>
    </row>
    <row r="1163" spans="1:3" x14ac:dyDescent="0.25">
      <c r="A1163" s="18" t="s">
        <v>499</v>
      </c>
      <c r="B1163" t="s">
        <v>221</v>
      </c>
      <c r="C1163" s="18" t="str">
        <f t="shared" si="23"/>
        <v xml:space="preserve">CCD_CRUISE_AGG_V.NUM_LEGS, </v>
      </c>
    </row>
    <row r="1164" spans="1:3" x14ac:dyDescent="0.25">
      <c r="A1164" s="18" t="s">
        <v>499</v>
      </c>
      <c r="B1164" t="s">
        <v>222</v>
      </c>
      <c r="C1164" s="18" t="str">
        <f t="shared" si="23"/>
        <v xml:space="preserve">CCD_CRUISE_AGG_V.CRUISE_START_DATE, </v>
      </c>
    </row>
    <row r="1165" spans="1:3" x14ac:dyDescent="0.25">
      <c r="A1165" s="18" t="s">
        <v>499</v>
      </c>
      <c r="B1165" t="s">
        <v>223</v>
      </c>
      <c r="C1165" s="18" t="str">
        <f t="shared" si="23"/>
        <v xml:space="preserve">CCD_CRUISE_AGG_V.FORMAT_CRUISE_START_DATE, </v>
      </c>
    </row>
    <row r="1166" spans="1:3" x14ac:dyDescent="0.25">
      <c r="A1166" s="18" t="s">
        <v>499</v>
      </c>
      <c r="B1166" t="s">
        <v>224</v>
      </c>
      <c r="C1166" s="18" t="str">
        <f t="shared" si="23"/>
        <v xml:space="preserve">CCD_CRUISE_AGG_V.CRUISE_END_DATE, </v>
      </c>
    </row>
    <row r="1167" spans="1:3" x14ac:dyDescent="0.25">
      <c r="A1167" s="18" t="s">
        <v>499</v>
      </c>
      <c r="B1167" t="s">
        <v>225</v>
      </c>
      <c r="C1167" s="18" t="str">
        <f t="shared" si="23"/>
        <v xml:space="preserve">CCD_CRUISE_AGG_V.FORMAT_CRUISE_END_DATE, </v>
      </c>
    </row>
    <row r="1168" spans="1:3" x14ac:dyDescent="0.25">
      <c r="A1168" s="18" t="s">
        <v>499</v>
      </c>
      <c r="B1168" t="s">
        <v>226</v>
      </c>
      <c r="C1168" s="18" t="str">
        <f t="shared" si="23"/>
        <v xml:space="preserve">CCD_CRUISE_AGG_V.CRUISE_DAS, </v>
      </c>
    </row>
    <row r="1169" spans="1:3" x14ac:dyDescent="0.25">
      <c r="A1169" s="18" t="s">
        <v>499</v>
      </c>
      <c r="B1169" t="s">
        <v>414</v>
      </c>
      <c r="C1169" s="18" t="str">
        <f t="shared" si="23"/>
        <v xml:space="preserve">CCD_CRUISE_AGG_V.CRUISE_LEN_DAYS, </v>
      </c>
    </row>
    <row r="1170" spans="1:3" x14ac:dyDescent="0.25">
      <c r="A1170" s="18" t="s">
        <v>499</v>
      </c>
      <c r="B1170" t="s">
        <v>227</v>
      </c>
      <c r="C1170" s="18" t="str">
        <f t="shared" si="23"/>
        <v xml:space="preserve">CCD_CRUISE_AGG_V.CRUISE_YEAR, </v>
      </c>
    </row>
    <row r="1171" spans="1:3" x14ac:dyDescent="0.25">
      <c r="A1171" s="18" t="s">
        <v>499</v>
      </c>
      <c r="B1171" t="s">
        <v>228</v>
      </c>
      <c r="C1171" s="18" t="str">
        <f t="shared" si="23"/>
        <v xml:space="preserve">CCD_CRUISE_AGG_V.CRUISE_FISC_YEAR, </v>
      </c>
    </row>
    <row r="1172" spans="1:3" x14ac:dyDescent="0.25">
      <c r="A1172" s="18" t="s">
        <v>499</v>
      </c>
      <c r="B1172" t="s">
        <v>229</v>
      </c>
      <c r="C1172" s="18" t="str">
        <f t="shared" si="23"/>
        <v xml:space="preserve">CCD_CRUISE_AGG_V.LEG_NAME_CD_LIST, </v>
      </c>
    </row>
    <row r="1173" spans="1:3" x14ac:dyDescent="0.25">
      <c r="A1173" s="18" t="s">
        <v>499</v>
      </c>
      <c r="B1173" t="s">
        <v>230</v>
      </c>
      <c r="C1173" s="18" t="str">
        <f t="shared" si="23"/>
        <v xml:space="preserve">CCD_CRUISE_AGG_V.LEG_NAME_SCD_LIST, </v>
      </c>
    </row>
    <row r="1174" spans="1:3" x14ac:dyDescent="0.25">
      <c r="A1174" s="18" t="s">
        <v>499</v>
      </c>
      <c r="B1174" t="s">
        <v>231</v>
      </c>
      <c r="C1174" s="18" t="str">
        <f t="shared" si="23"/>
        <v xml:space="preserve">CCD_CRUISE_AGG_V.LEG_NAME_RC_LIST, </v>
      </c>
    </row>
    <row r="1175" spans="1:3" x14ac:dyDescent="0.25">
      <c r="A1175" s="18" t="s">
        <v>499</v>
      </c>
      <c r="B1175" t="s">
        <v>232</v>
      </c>
      <c r="C1175" s="18" t="str">
        <f t="shared" si="23"/>
        <v xml:space="preserve">CCD_CRUISE_AGG_V.LEG_NAME_BR_LIST, </v>
      </c>
    </row>
    <row r="1176" spans="1:3" x14ac:dyDescent="0.25">
      <c r="A1176" s="18" t="s">
        <v>499</v>
      </c>
      <c r="B1176" t="s">
        <v>233</v>
      </c>
      <c r="C1176" s="18" t="str">
        <f t="shared" si="23"/>
        <v xml:space="preserve">CCD_CRUISE_AGG_V.LEG_NAME_DATES_CD_LIST, </v>
      </c>
    </row>
    <row r="1177" spans="1:3" x14ac:dyDescent="0.25">
      <c r="A1177" s="18" t="s">
        <v>499</v>
      </c>
      <c r="B1177" t="s">
        <v>234</v>
      </c>
      <c r="C1177" s="18" t="str">
        <f t="shared" si="23"/>
        <v xml:space="preserve">CCD_CRUISE_AGG_V.LEG_NAME_DATES_SCD_LIST, </v>
      </c>
    </row>
    <row r="1178" spans="1:3" x14ac:dyDescent="0.25">
      <c r="A1178" s="18" t="s">
        <v>499</v>
      </c>
      <c r="B1178" t="s">
        <v>235</v>
      </c>
      <c r="C1178" s="18" t="str">
        <f t="shared" si="23"/>
        <v xml:space="preserve">CCD_CRUISE_AGG_V.LEG_NAME_DATES_RC_LIST, </v>
      </c>
    </row>
    <row r="1179" spans="1:3" x14ac:dyDescent="0.25">
      <c r="A1179" s="18" t="s">
        <v>499</v>
      </c>
      <c r="B1179" t="s">
        <v>236</v>
      </c>
      <c r="C1179" s="18" t="str">
        <f t="shared" si="23"/>
        <v xml:space="preserve">CCD_CRUISE_AGG_V.LEG_NAME_DATES_BR_LIST, </v>
      </c>
    </row>
    <row r="1180" spans="1:3" x14ac:dyDescent="0.25">
      <c r="A1180" s="18" t="s">
        <v>499</v>
      </c>
      <c r="B1180" t="s">
        <v>495</v>
      </c>
      <c r="C1180" s="18" t="str">
        <f t="shared" si="23"/>
        <v xml:space="preserve">CCD_CRUISE_AGG_V.LEG_VESS_NAME_DATES_CD_LIST, </v>
      </c>
    </row>
    <row r="1181" spans="1:3" x14ac:dyDescent="0.25">
      <c r="A1181" s="18" t="s">
        <v>499</v>
      </c>
      <c r="B1181" t="s">
        <v>496</v>
      </c>
      <c r="C1181" s="18" t="str">
        <f t="shared" si="23"/>
        <v xml:space="preserve">CCD_CRUISE_AGG_V.LEG_VESS_NAME_DATES_SCD_LIST, </v>
      </c>
    </row>
    <row r="1182" spans="1:3" x14ac:dyDescent="0.25">
      <c r="A1182" s="18" t="s">
        <v>499</v>
      </c>
      <c r="B1182" t="s">
        <v>497</v>
      </c>
      <c r="C1182" s="18" t="str">
        <f t="shared" si="23"/>
        <v xml:space="preserve">CCD_CRUISE_AGG_V.LEG_VESS_NAME_DATES_RC_LIST, </v>
      </c>
    </row>
    <row r="1183" spans="1:3" x14ac:dyDescent="0.25">
      <c r="A1183" s="18" t="s">
        <v>499</v>
      </c>
      <c r="B1183" t="s">
        <v>498</v>
      </c>
      <c r="C1183" s="18" t="str">
        <f t="shared" si="23"/>
        <v xml:space="preserve">CCD_CRUISE_AGG_V.LEG_VESS_NAME_DATES_BR_LIST, </v>
      </c>
    </row>
    <row r="1196" spans="1:3" x14ac:dyDescent="0.25">
      <c r="A1196" t="s">
        <v>567</v>
      </c>
      <c r="B1196" t="s">
        <v>203</v>
      </c>
      <c r="C1196" s="18" t="str">
        <f t="shared" ref="C1196:C1238" si="24">CONCATENATE(A1196, ".", B1196, ", ")</f>
        <v xml:space="preserve">ccd_cruise_leg_v.CRUISE_ID, </v>
      </c>
    </row>
    <row r="1197" spans="1:3" x14ac:dyDescent="0.25">
      <c r="A1197" s="18" t="s">
        <v>567</v>
      </c>
      <c r="B1197" t="s">
        <v>204</v>
      </c>
      <c r="C1197" s="18" t="str">
        <f t="shared" si="24"/>
        <v xml:space="preserve">ccd_cruise_leg_v.CRUISE_NAME, </v>
      </c>
    </row>
    <row r="1198" spans="1:3" x14ac:dyDescent="0.25">
      <c r="A1198" s="18" t="s">
        <v>567</v>
      </c>
      <c r="B1198" t="s">
        <v>205</v>
      </c>
      <c r="C1198" s="18" t="str">
        <f t="shared" si="24"/>
        <v xml:space="preserve">ccd_cruise_leg_v.CRUISE_NOTES, </v>
      </c>
    </row>
    <row r="1199" spans="1:3" x14ac:dyDescent="0.25">
      <c r="A1199" s="18" t="s">
        <v>567</v>
      </c>
      <c r="B1199" t="s">
        <v>408</v>
      </c>
      <c r="C1199" s="18" t="str">
        <f t="shared" si="24"/>
        <v xml:space="preserve">ccd_cruise_leg_v.CRUISE_DESC, </v>
      </c>
    </row>
    <row r="1200" spans="1:3" x14ac:dyDescent="0.25">
      <c r="A1200" s="18" t="s">
        <v>567</v>
      </c>
      <c r="B1200" t="s">
        <v>409</v>
      </c>
      <c r="C1200" s="18" t="str">
        <f t="shared" si="24"/>
        <v xml:space="preserve">ccd_cruise_leg_v.OBJ_BASED_METRICS, </v>
      </c>
    </row>
    <row r="1201" spans="1:3" x14ac:dyDescent="0.25">
      <c r="A1201" s="18" t="s">
        <v>567</v>
      </c>
      <c r="B1201" t="s">
        <v>117</v>
      </c>
      <c r="C1201" s="18" t="str">
        <f t="shared" si="24"/>
        <v xml:space="preserve">ccd_cruise_leg_v.SCI_CENTER_DIV_ID, </v>
      </c>
    </row>
    <row r="1202" spans="1:3" x14ac:dyDescent="0.25">
      <c r="A1202" s="18" t="s">
        <v>567</v>
      </c>
      <c r="B1202" t="s">
        <v>410</v>
      </c>
      <c r="C1202" s="18" t="str">
        <f t="shared" si="24"/>
        <v xml:space="preserve">ccd_cruise_leg_v.SCI_CENTER_DIV_CODE, </v>
      </c>
    </row>
    <row r="1203" spans="1:3" x14ac:dyDescent="0.25">
      <c r="A1203" s="18" t="s">
        <v>567</v>
      </c>
      <c r="B1203" t="s">
        <v>411</v>
      </c>
      <c r="C1203" s="18" t="str">
        <f t="shared" si="24"/>
        <v xml:space="preserve">ccd_cruise_leg_v.SCI_CENTER_DIV_NAME, </v>
      </c>
    </row>
    <row r="1204" spans="1:3" x14ac:dyDescent="0.25">
      <c r="A1204" s="18" t="s">
        <v>567</v>
      </c>
      <c r="B1204" t="s">
        <v>412</v>
      </c>
      <c r="C1204" s="18" t="str">
        <f t="shared" si="24"/>
        <v xml:space="preserve">ccd_cruise_leg_v.SCI_CENTER_DIV_DESC, </v>
      </c>
    </row>
    <row r="1205" spans="1:3" x14ac:dyDescent="0.25">
      <c r="A1205" s="18" t="s">
        <v>567</v>
      </c>
      <c r="B1205" t="s">
        <v>106</v>
      </c>
      <c r="C1205" s="18" t="str">
        <f t="shared" si="24"/>
        <v xml:space="preserve">ccd_cruise_leg_v.SCI_CENTER_ID, </v>
      </c>
    </row>
    <row r="1206" spans="1:3" x14ac:dyDescent="0.25">
      <c r="A1206" s="18" t="s">
        <v>567</v>
      </c>
      <c r="B1206" t="s">
        <v>206</v>
      </c>
      <c r="C1206" s="18" t="str">
        <f t="shared" si="24"/>
        <v xml:space="preserve">ccd_cruise_leg_v.SCI_CENTER_NAME, </v>
      </c>
    </row>
    <row r="1207" spans="1:3" x14ac:dyDescent="0.25">
      <c r="A1207" s="18" t="s">
        <v>567</v>
      </c>
      <c r="B1207" t="s">
        <v>207</v>
      </c>
      <c r="C1207" s="18" t="str">
        <f t="shared" si="24"/>
        <v xml:space="preserve">ccd_cruise_leg_v.SCI_CENTER_DESC, </v>
      </c>
    </row>
    <row r="1208" spans="1:3" x14ac:dyDescent="0.25">
      <c r="A1208" s="18" t="s">
        <v>567</v>
      </c>
      <c r="B1208" t="s">
        <v>208</v>
      </c>
      <c r="C1208" s="18" t="str">
        <f t="shared" si="24"/>
        <v xml:space="preserve">ccd_cruise_leg_v.STD_SVY_NAME_ID, </v>
      </c>
    </row>
    <row r="1209" spans="1:3" x14ac:dyDescent="0.25">
      <c r="A1209" s="18" t="s">
        <v>567</v>
      </c>
      <c r="B1209" t="s">
        <v>209</v>
      </c>
      <c r="C1209" s="18" t="str">
        <f t="shared" si="24"/>
        <v xml:space="preserve">ccd_cruise_leg_v.STD_SVY_NAME, </v>
      </c>
    </row>
    <row r="1210" spans="1:3" x14ac:dyDescent="0.25">
      <c r="A1210" s="18" t="s">
        <v>567</v>
      </c>
      <c r="B1210" t="s">
        <v>210</v>
      </c>
      <c r="C1210" s="18" t="str">
        <f t="shared" si="24"/>
        <v xml:space="preserve">ccd_cruise_leg_v.STD_SVY_DESC, </v>
      </c>
    </row>
    <row r="1211" spans="1:3" x14ac:dyDescent="0.25">
      <c r="A1211" s="18" t="s">
        <v>567</v>
      </c>
      <c r="B1211" t="s">
        <v>211</v>
      </c>
      <c r="C1211" s="18" t="str">
        <f t="shared" si="24"/>
        <v xml:space="preserve">ccd_cruise_leg_v.SVY_FREQ_ID, </v>
      </c>
    </row>
    <row r="1212" spans="1:3" x14ac:dyDescent="0.25">
      <c r="A1212" s="18" t="s">
        <v>567</v>
      </c>
      <c r="B1212" t="s">
        <v>212</v>
      </c>
      <c r="C1212" s="18" t="str">
        <f t="shared" si="24"/>
        <v xml:space="preserve">ccd_cruise_leg_v.SVY_FREQ_NAME, </v>
      </c>
    </row>
    <row r="1213" spans="1:3" x14ac:dyDescent="0.25">
      <c r="A1213" s="18" t="s">
        <v>567</v>
      </c>
      <c r="B1213" t="s">
        <v>213</v>
      </c>
      <c r="C1213" s="18" t="str">
        <f t="shared" si="24"/>
        <v xml:space="preserve">ccd_cruise_leg_v.SVY_FREQ_DESC, </v>
      </c>
    </row>
    <row r="1214" spans="1:3" x14ac:dyDescent="0.25">
      <c r="A1214" s="18" t="s">
        <v>567</v>
      </c>
      <c r="B1214" t="s">
        <v>214</v>
      </c>
      <c r="C1214" s="18" t="str">
        <f t="shared" si="24"/>
        <v xml:space="preserve">ccd_cruise_leg_v.STD_SVY_NAME_OTH, </v>
      </c>
    </row>
    <row r="1215" spans="1:3" x14ac:dyDescent="0.25">
      <c r="A1215" s="18" t="s">
        <v>567</v>
      </c>
      <c r="B1215" t="s">
        <v>215</v>
      </c>
      <c r="C1215" s="18" t="str">
        <f t="shared" si="24"/>
        <v xml:space="preserve">ccd_cruise_leg_v.STD_SVY_NAME_VAL, </v>
      </c>
    </row>
    <row r="1216" spans="1:3" x14ac:dyDescent="0.25">
      <c r="A1216" s="18" t="s">
        <v>567</v>
      </c>
      <c r="B1216" t="s">
        <v>216</v>
      </c>
      <c r="C1216" s="18" t="str">
        <f t="shared" si="24"/>
        <v xml:space="preserve">ccd_cruise_leg_v.SVY_TYPE_ID, </v>
      </c>
    </row>
    <row r="1217" spans="1:3" x14ac:dyDescent="0.25">
      <c r="A1217" s="18" t="s">
        <v>567</v>
      </c>
      <c r="B1217" t="s">
        <v>217</v>
      </c>
      <c r="C1217" s="18" t="str">
        <f t="shared" si="24"/>
        <v xml:space="preserve">ccd_cruise_leg_v.SVY_TYPE_NAME, </v>
      </c>
    </row>
    <row r="1218" spans="1:3" x14ac:dyDescent="0.25">
      <c r="A1218" s="18" t="s">
        <v>567</v>
      </c>
      <c r="B1218" t="s">
        <v>218</v>
      </c>
      <c r="C1218" s="18" t="str">
        <f t="shared" si="24"/>
        <v xml:space="preserve">ccd_cruise_leg_v.SVY_TYPE_DESC, </v>
      </c>
    </row>
    <row r="1219" spans="1:3" x14ac:dyDescent="0.25">
      <c r="A1219" s="18" t="s">
        <v>567</v>
      </c>
      <c r="B1219" t="s">
        <v>219</v>
      </c>
      <c r="C1219" s="18" t="str">
        <f t="shared" si="24"/>
        <v xml:space="preserve">ccd_cruise_leg_v.CRUISE_URL, </v>
      </c>
    </row>
    <row r="1220" spans="1:3" x14ac:dyDescent="0.25">
      <c r="A1220" s="18" t="s">
        <v>567</v>
      </c>
      <c r="B1220" t="s">
        <v>220</v>
      </c>
      <c r="C1220" s="18" t="str">
        <f t="shared" si="24"/>
        <v xml:space="preserve">ccd_cruise_leg_v.CRUISE_CONT_EMAIL, </v>
      </c>
    </row>
    <row r="1221" spans="1:3" x14ac:dyDescent="0.25">
      <c r="A1221" s="18" t="s">
        <v>567</v>
      </c>
      <c r="B1221" t="s">
        <v>413</v>
      </c>
      <c r="C1221" s="18" t="str">
        <f t="shared" si="24"/>
        <v xml:space="preserve">ccd_cruise_leg_v.PTA_ISS_ID, </v>
      </c>
    </row>
    <row r="1222" spans="1:3" x14ac:dyDescent="0.25">
      <c r="A1222" s="18" t="s">
        <v>567</v>
      </c>
      <c r="B1222" t="s">
        <v>125</v>
      </c>
      <c r="C1222" s="18" t="str">
        <f t="shared" si="24"/>
        <v xml:space="preserve">ccd_cruise_leg_v.CRUISE_LEG_ID, </v>
      </c>
    </row>
    <row r="1223" spans="1:3" x14ac:dyDescent="0.25">
      <c r="A1223" s="18" t="s">
        <v>567</v>
      </c>
      <c r="B1223" t="s">
        <v>237</v>
      </c>
      <c r="C1223" s="18" t="str">
        <f t="shared" si="24"/>
        <v xml:space="preserve">ccd_cruise_leg_v.LEG_NAME, </v>
      </c>
    </row>
    <row r="1224" spans="1:3" x14ac:dyDescent="0.25">
      <c r="A1224" s="18" t="s">
        <v>567</v>
      </c>
      <c r="B1224" t="s">
        <v>238</v>
      </c>
      <c r="C1224" s="18" t="str">
        <f t="shared" si="24"/>
        <v xml:space="preserve">ccd_cruise_leg_v.LEG_START_DATE, </v>
      </c>
    </row>
    <row r="1225" spans="1:3" x14ac:dyDescent="0.25">
      <c r="A1225" s="18" t="s">
        <v>567</v>
      </c>
      <c r="B1225" t="s">
        <v>239</v>
      </c>
      <c r="C1225" s="18" t="str">
        <f t="shared" si="24"/>
        <v xml:space="preserve">ccd_cruise_leg_v.FORMAT_LEG_START_DATE, </v>
      </c>
    </row>
    <row r="1226" spans="1:3" x14ac:dyDescent="0.25">
      <c r="A1226" s="18" t="s">
        <v>567</v>
      </c>
      <c r="B1226" t="s">
        <v>240</v>
      </c>
      <c r="C1226" s="18" t="str">
        <f t="shared" si="24"/>
        <v xml:space="preserve">ccd_cruise_leg_v.LEG_END_DATE, </v>
      </c>
    </row>
    <row r="1227" spans="1:3" x14ac:dyDescent="0.25">
      <c r="A1227" s="18" t="s">
        <v>567</v>
      </c>
      <c r="B1227" t="s">
        <v>241</v>
      </c>
      <c r="C1227" s="18" t="str">
        <f t="shared" si="24"/>
        <v xml:space="preserve">ccd_cruise_leg_v.FORMAT_LEG_END_DATE, </v>
      </c>
    </row>
    <row r="1228" spans="1:3" x14ac:dyDescent="0.25">
      <c r="A1228" s="18" t="s">
        <v>567</v>
      </c>
      <c r="B1228" t="s">
        <v>243</v>
      </c>
      <c r="C1228" s="18" t="str">
        <f t="shared" si="24"/>
        <v xml:space="preserve">ccd_cruise_leg_v.LEG_DAS, </v>
      </c>
    </row>
    <row r="1229" spans="1:3" x14ac:dyDescent="0.25">
      <c r="A1229" s="18" t="s">
        <v>567</v>
      </c>
      <c r="B1229" t="s">
        <v>242</v>
      </c>
      <c r="C1229" s="18" t="str">
        <f t="shared" si="24"/>
        <v xml:space="preserve">ccd_cruise_leg_v.LEG_YEAR, </v>
      </c>
    </row>
    <row r="1230" spans="1:3" x14ac:dyDescent="0.25">
      <c r="A1230" s="18" t="s">
        <v>567</v>
      </c>
      <c r="B1230" t="s">
        <v>246</v>
      </c>
      <c r="C1230" s="18" t="str">
        <f t="shared" si="24"/>
        <v xml:space="preserve">ccd_cruise_leg_v.TZ_NAME, </v>
      </c>
    </row>
    <row r="1231" spans="1:3" x14ac:dyDescent="0.25">
      <c r="A1231" s="18" t="s">
        <v>567</v>
      </c>
      <c r="B1231" t="s">
        <v>244</v>
      </c>
      <c r="C1231" s="18" t="str">
        <f t="shared" si="24"/>
        <v xml:space="preserve">ccd_cruise_leg_v.LEG_FISC_YEAR, </v>
      </c>
    </row>
    <row r="1232" spans="1:3" x14ac:dyDescent="0.25">
      <c r="A1232" s="18" t="s">
        <v>567</v>
      </c>
      <c r="B1232" t="s">
        <v>245</v>
      </c>
      <c r="C1232" s="18" t="str">
        <f t="shared" si="24"/>
        <v xml:space="preserve">ccd_cruise_leg_v.LEG_DESC, </v>
      </c>
    </row>
    <row r="1233" spans="1:3" x14ac:dyDescent="0.25">
      <c r="A1233" s="18" t="s">
        <v>567</v>
      </c>
      <c r="B1233" t="s">
        <v>247</v>
      </c>
      <c r="C1233" s="18" t="str">
        <f t="shared" si="24"/>
        <v xml:space="preserve">ccd_cruise_leg_v.VESSEL_ID, </v>
      </c>
    </row>
    <row r="1234" spans="1:3" x14ac:dyDescent="0.25">
      <c r="A1234" s="18" t="s">
        <v>567</v>
      </c>
      <c r="B1234" t="s">
        <v>248</v>
      </c>
      <c r="C1234" s="18" t="str">
        <f t="shared" si="24"/>
        <v xml:space="preserve">ccd_cruise_leg_v.VESSEL_NAME, </v>
      </c>
    </row>
    <row r="1235" spans="1:3" x14ac:dyDescent="0.25">
      <c r="A1235" s="18" t="s">
        <v>567</v>
      </c>
      <c r="B1235" t="s">
        <v>249</v>
      </c>
      <c r="C1235" s="18" t="str">
        <f t="shared" si="24"/>
        <v xml:space="preserve">ccd_cruise_leg_v.VESSEL_DESC, </v>
      </c>
    </row>
    <row r="1236" spans="1:3" x14ac:dyDescent="0.25">
      <c r="A1236" s="18" t="s">
        <v>567</v>
      </c>
      <c r="B1236" t="s">
        <v>92</v>
      </c>
      <c r="C1236" s="18" t="str">
        <f t="shared" si="24"/>
        <v xml:space="preserve">ccd_cruise_leg_v.PLAT_TYPE_ID, </v>
      </c>
    </row>
    <row r="1237" spans="1:3" x14ac:dyDescent="0.25">
      <c r="A1237" s="18" t="s">
        <v>567</v>
      </c>
      <c r="B1237" t="s">
        <v>250</v>
      </c>
      <c r="C1237" s="18" t="str">
        <f t="shared" si="24"/>
        <v xml:space="preserve">ccd_cruise_leg_v.PLAT_TYPE_NAME, </v>
      </c>
    </row>
    <row r="1238" spans="1:3" x14ac:dyDescent="0.25">
      <c r="A1238" s="18" t="s">
        <v>567</v>
      </c>
      <c r="B1238" t="s">
        <v>251</v>
      </c>
      <c r="C1238" s="18" t="str">
        <f t="shared" si="24"/>
        <v xml:space="preserve">ccd_cruise_leg_v.PLAT_TYPE_DESC, </v>
      </c>
    </row>
  </sheetData>
  <pageMargins left="0.7" right="0.7" top="0.75" bottom="0.75" header="0.3" footer="0.3"/>
  <pageSetup orientation="portrait" horizontalDpi="1200" verticalDpi="1200"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
  <sheetViews>
    <sheetView workbookViewId="0"/>
  </sheetViews>
  <sheetFormatPr defaultRowHeight="15" x14ac:dyDescent="0.25"/>
  <cols>
    <col min="1" max="1" width="17.28515625" customWidth="1"/>
  </cols>
  <sheetData>
    <row r="1" spans="1:1" x14ac:dyDescent="0.25">
      <c r="A1" s="1" t="s">
        <v>53</v>
      </c>
    </row>
    <row r="2" spans="1:1" x14ac:dyDescent="0.25">
      <c r="A2" t="s">
        <v>50</v>
      </c>
    </row>
    <row r="3" spans="1:1" x14ac:dyDescent="0.25">
      <c r="A3" t="s">
        <v>51</v>
      </c>
    </row>
    <row r="4" spans="1:1" x14ac:dyDescent="0.25">
      <c r="A4" t="s">
        <v>52</v>
      </c>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
  <sheetViews>
    <sheetView workbookViewId="0">
      <selection activeCell="B2" sqref="B2"/>
    </sheetView>
  </sheetViews>
  <sheetFormatPr defaultRowHeight="15" x14ac:dyDescent="0.25"/>
  <cols>
    <col min="1" max="1" width="27.140625" bestFit="1" customWidth="1"/>
    <col min="2" max="2" width="21.85546875" bestFit="1" customWidth="1"/>
    <col min="3" max="3" width="21.42578125" bestFit="1" customWidth="1"/>
    <col min="4" max="4" width="15.85546875" bestFit="1" customWidth="1"/>
    <col min="5" max="5" width="11.7109375" bestFit="1" customWidth="1"/>
    <col min="6" max="6" width="17.28515625" bestFit="1" customWidth="1"/>
    <col min="7" max="7" width="67" bestFit="1" customWidth="1"/>
  </cols>
  <sheetData>
    <row r="1" spans="1:7" x14ac:dyDescent="0.25">
      <c r="A1" s="1" t="s">
        <v>12</v>
      </c>
      <c r="B1" s="1" t="s">
        <v>13</v>
      </c>
      <c r="C1" s="1" t="s">
        <v>14</v>
      </c>
      <c r="D1" s="1" t="s">
        <v>15</v>
      </c>
      <c r="E1" s="1" t="s">
        <v>16</v>
      </c>
      <c r="F1" s="1" t="s">
        <v>17</v>
      </c>
      <c r="G1" s="1" t="s">
        <v>19</v>
      </c>
    </row>
    <row r="2" spans="1:7" x14ac:dyDescent="0.25">
      <c r="A2" s="2"/>
      <c r="B2">
        <f>LEN(A2)</f>
        <v>0</v>
      </c>
      <c r="C2" t="b">
        <f>LEN(A2) &lt; 22</f>
        <v>1</v>
      </c>
      <c r="E2">
        <f>LEN(D2)</f>
        <v>0</v>
      </c>
      <c r="F2" t="b">
        <f>LEN(D2) &lt;= 10</f>
        <v>1</v>
      </c>
      <c r="G2" t="str">
        <f t="shared" ref="G2" si="0">CONCATENATE("CREATE SYNONYM ", D2, " FOR SPTT.", A2, ";")</f>
        <v>CREATE SYNONYM  FOR SPTT.;</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
  <sheetViews>
    <sheetView workbookViewId="0">
      <pane ySplit="1" topLeftCell="A2" activePane="bottomLeft" state="frozen"/>
      <selection pane="bottomLeft" activeCell="A2" sqref="A2"/>
    </sheetView>
  </sheetViews>
  <sheetFormatPr defaultRowHeight="15" x14ac:dyDescent="0.25"/>
  <cols>
    <col min="1" max="1" width="27" bestFit="1" customWidth="1"/>
    <col min="2" max="2" width="36.140625" bestFit="1" customWidth="1"/>
    <col min="3" max="3" width="38.7109375" customWidth="1"/>
    <col min="4" max="4" width="23.42578125" bestFit="1" customWidth="1"/>
    <col min="5" max="5" width="26.7109375" bestFit="1" customWidth="1"/>
    <col min="6" max="6" width="83" style="22" bestFit="1" customWidth="1"/>
    <col min="9" max="9" width="18.140625" bestFit="1" customWidth="1"/>
  </cols>
  <sheetData>
    <row r="1" spans="1:10" x14ac:dyDescent="0.25">
      <c r="A1" s="4" t="s">
        <v>12</v>
      </c>
      <c r="B1" s="4" t="s">
        <v>20</v>
      </c>
      <c r="C1" s="4" t="s">
        <v>21</v>
      </c>
      <c r="D1" s="4" t="s">
        <v>22</v>
      </c>
      <c r="E1" s="4" t="s">
        <v>23</v>
      </c>
      <c r="F1" s="21" t="s">
        <v>27</v>
      </c>
      <c r="I1" s="1" t="s">
        <v>24</v>
      </c>
      <c r="J1" s="1" t="s">
        <v>25</v>
      </c>
    </row>
    <row r="2" spans="1:10" x14ac:dyDescent="0.25">
      <c r="A2" s="5"/>
      <c r="B2" s="3"/>
      <c r="C2" s="16"/>
      <c r="D2" s="3">
        <f>LEN(C2)</f>
        <v>0</v>
      </c>
      <c r="E2" s="3" t="b">
        <f>LEN(C2) &lt; 26</f>
        <v>1</v>
      </c>
      <c r="F2" s="22" t="str">
        <f>CONCATENATE("ALTER TABLE ", A2, " RENAME COLUMN ", B2, " TO ", C2, ";")</f>
        <v>ALTER TABLE  RENAME COLUMN  TO ;</v>
      </c>
      <c r="I2" t="s">
        <v>18</v>
      </c>
      <c r="J2" t="s">
        <v>26</v>
      </c>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CORE DDL</vt:lpstr>
      <vt:lpstr>View Comments</vt:lpstr>
      <vt:lpstr>Field Conversions</vt:lpstr>
      <vt:lpstr>View Query Builder</vt:lpstr>
      <vt:lpstr>Lookup Values</vt:lpstr>
      <vt:lpstr>Naming Worksheet</vt:lpstr>
      <vt:lpstr>Column Names</vt:lpstr>
    </vt:vector>
  </TitlesOfParts>
  <Company>National Marine Fisheries Svc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Jesse Abdul</dc:creator>
  <cp:lastModifiedBy>Jesse Abdul</cp:lastModifiedBy>
  <dcterms:created xsi:type="dcterms:W3CDTF">2014-10-02T23:47:48Z</dcterms:created>
  <dcterms:modified xsi:type="dcterms:W3CDTF">2023-10-26T23:24:28Z</dcterms:modified>
</cp:coreProperties>
</file>