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centralized-cruise-database\docs\"/>
    </mc:Choice>
  </mc:AlternateContent>
  <bookViews>
    <workbookView xWindow="0" yWindow="0" windowWidth="38400" windowHeight="18285"/>
  </bookViews>
  <sheets>
    <sheet name="CORE_DDL" sheetId="1" r:id="rId1"/>
    <sheet name="Naming Worksheet" sheetId="2" r:id="rId2"/>
    <sheet name="Column Names" sheetId="3" r:id="rId3"/>
    <sheet name="View Comments" sheetId="5" r:id="rId4"/>
    <sheet name="View DDL Gen" sheetId="6" r:id="rId5"/>
  </sheets>
  <calcPr calcId="162913"/>
</workbook>
</file>

<file path=xl/calcChain.xml><?xml version="1.0" encoding="utf-8"?>
<calcChain xmlns="http://schemas.openxmlformats.org/spreadsheetml/2006/main">
  <c r="T10" i="1" l="1"/>
  <c r="S10" i="1"/>
  <c r="T9" i="1"/>
  <c r="S9" i="1"/>
  <c r="T8" i="1"/>
  <c r="S8" i="1"/>
  <c r="O10" i="1"/>
  <c r="N10" i="1"/>
  <c r="M10" i="1"/>
  <c r="L10" i="1"/>
  <c r="K10" i="1"/>
  <c r="J10" i="1"/>
  <c r="I10" i="1"/>
  <c r="H10" i="1"/>
  <c r="G10" i="1"/>
  <c r="O9" i="1"/>
  <c r="N9" i="1"/>
  <c r="M9" i="1"/>
  <c r="L9" i="1"/>
  <c r="K9" i="1"/>
  <c r="J9" i="1"/>
  <c r="I9" i="1"/>
  <c r="H9" i="1"/>
  <c r="G9" i="1"/>
  <c r="O8" i="1"/>
  <c r="N8" i="1"/>
  <c r="M8" i="1"/>
  <c r="L8" i="1"/>
  <c r="K8" i="1"/>
  <c r="J8" i="1"/>
  <c r="I8" i="1"/>
  <c r="H8" i="1"/>
  <c r="T4" i="1" l="1"/>
  <c r="S4" i="1"/>
  <c r="T3" i="1"/>
  <c r="S3" i="1"/>
  <c r="O4" i="1"/>
  <c r="N4" i="1"/>
  <c r="M4" i="1"/>
  <c r="L4" i="1"/>
  <c r="K4" i="1"/>
  <c r="J4" i="1"/>
  <c r="I4" i="1"/>
  <c r="H4" i="1"/>
  <c r="O3" i="1"/>
  <c r="N3" i="1"/>
  <c r="M3" i="1"/>
  <c r="L3" i="1"/>
  <c r="K3" i="1"/>
  <c r="J3" i="1"/>
  <c r="I3" i="1"/>
  <c r="H3" i="1"/>
  <c r="F545" i="6" l="1"/>
  <c r="E545" i="6"/>
  <c r="F544" i="6"/>
  <c r="E544" i="6"/>
  <c r="F543" i="6"/>
  <c r="E543" i="6"/>
  <c r="F542" i="6"/>
  <c r="E542" i="6"/>
  <c r="F541" i="6"/>
  <c r="E541" i="6"/>
  <c r="F540" i="6"/>
  <c r="E540" i="6"/>
  <c r="F539" i="6"/>
  <c r="E539" i="6"/>
  <c r="F538" i="6"/>
  <c r="E538" i="6"/>
  <c r="F537" i="6"/>
  <c r="E537" i="6"/>
  <c r="F536" i="6"/>
  <c r="E536" i="6"/>
  <c r="F535" i="6"/>
  <c r="E535" i="6"/>
  <c r="F534" i="6"/>
  <c r="E534" i="6"/>
  <c r="F533" i="6"/>
  <c r="E533" i="6"/>
  <c r="F532" i="6"/>
  <c r="E532" i="6"/>
  <c r="F531" i="6"/>
  <c r="E531" i="6"/>
  <c r="F530" i="6"/>
  <c r="E530" i="6"/>
  <c r="F529" i="6"/>
  <c r="E529" i="6"/>
  <c r="F528" i="6"/>
  <c r="E528" i="6"/>
  <c r="F527" i="6"/>
  <c r="E527" i="6"/>
  <c r="F526" i="6"/>
  <c r="E526" i="6"/>
  <c r="F525" i="6"/>
  <c r="E525" i="6"/>
  <c r="F524" i="6"/>
  <c r="E524" i="6"/>
  <c r="F523" i="6"/>
  <c r="E523" i="6"/>
  <c r="F522" i="6"/>
  <c r="E522" i="6"/>
  <c r="F521" i="6"/>
  <c r="E521" i="6"/>
  <c r="F520" i="6"/>
  <c r="E520" i="6"/>
  <c r="F519" i="6"/>
  <c r="E519" i="6"/>
  <c r="F518" i="6"/>
  <c r="E518" i="6"/>
  <c r="F517" i="6"/>
  <c r="E517" i="6"/>
  <c r="F516" i="6"/>
  <c r="E516" i="6"/>
  <c r="F515" i="6"/>
  <c r="E515" i="6"/>
  <c r="F514" i="6"/>
  <c r="E514" i="6"/>
  <c r="F513" i="6"/>
  <c r="E513" i="6"/>
  <c r="F512" i="6"/>
  <c r="E512" i="6"/>
  <c r="F511" i="6"/>
  <c r="E511" i="6"/>
  <c r="F510" i="6"/>
  <c r="E510" i="6"/>
  <c r="F509" i="6"/>
  <c r="E509" i="6"/>
  <c r="F508" i="6"/>
  <c r="E508" i="6"/>
  <c r="F507" i="6"/>
  <c r="E507" i="6"/>
  <c r="F506" i="6"/>
  <c r="E506" i="6"/>
  <c r="F505" i="6"/>
  <c r="E505" i="6"/>
  <c r="F504" i="6"/>
  <c r="E504" i="6"/>
  <c r="F503" i="6"/>
  <c r="E503" i="6"/>
  <c r="F502" i="6"/>
  <c r="E502" i="6"/>
  <c r="F501" i="6"/>
  <c r="E501" i="6"/>
  <c r="F500" i="6"/>
  <c r="E500" i="6"/>
  <c r="F499" i="6"/>
  <c r="E499" i="6"/>
  <c r="F498" i="6"/>
  <c r="E498" i="6"/>
  <c r="F497" i="6"/>
  <c r="E497" i="6"/>
  <c r="F496" i="6"/>
  <c r="E496" i="6"/>
  <c r="F495" i="6"/>
  <c r="E495" i="6"/>
  <c r="F494" i="6"/>
  <c r="E494" i="6"/>
  <c r="F493" i="6"/>
  <c r="E493" i="6"/>
  <c r="F492" i="6"/>
  <c r="E492" i="6"/>
  <c r="F491" i="6"/>
  <c r="E491" i="6"/>
  <c r="F490" i="6"/>
  <c r="E490" i="6"/>
  <c r="F489" i="6"/>
  <c r="E489" i="6"/>
  <c r="F488" i="6"/>
  <c r="E488" i="6"/>
  <c r="F487" i="6"/>
  <c r="E487" i="6"/>
  <c r="F486" i="6"/>
  <c r="E486" i="6"/>
  <c r="F485" i="6"/>
  <c r="E485" i="6"/>
  <c r="F484" i="6" l="1"/>
  <c r="E484" i="6"/>
  <c r="F483" i="6"/>
  <c r="E483" i="6"/>
  <c r="F482" i="6"/>
  <c r="E482" i="6"/>
  <c r="F481" i="6"/>
  <c r="E481" i="6"/>
  <c r="F480" i="6"/>
  <c r="E480" i="6"/>
  <c r="F479" i="6"/>
  <c r="E479" i="6"/>
  <c r="F478" i="6"/>
  <c r="E478" i="6"/>
  <c r="F477" i="6"/>
  <c r="E477" i="6"/>
  <c r="F476" i="6"/>
  <c r="E476" i="6"/>
  <c r="F475" i="6"/>
  <c r="E475" i="6"/>
  <c r="F474" i="6"/>
  <c r="E474" i="6"/>
  <c r="F473" i="6"/>
  <c r="E473" i="6"/>
  <c r="F472" i="6"/>
  <c r="E472" i="6"/>
  <c r="F471" i="6"/>
  <c r="E471" i="6"/>
  <c r="F470" i="6"/>
  <c r="E470" i="6"/>
  <c r="F469" i="6"/>
  <c r="E469" i="6"/>
  <c r="F468" i="6"/>
  <c r="E468" i="6"/>
  <c r="F467" i="6"/>
  <c r="E467" i="6"/>
  <c r="F466" i="6"/>
  <c r="E466" i="6"/>
  <c r="F465" i="6"/>
  <c r="E465" i="6"/>
  <c r="F464" i="6"/>
  <c r="E464" i="6"/>
  <c r="F463" i="6"/>
  <c r="E463" i="6"/>
  <c r="F462" i="6"/>
  <c r="E462" i="6"/>
  <c r="F461" i="6"/>
  <c r="E461" i="6"/>
  <c r="F460" i="6"/>
  <c r="E460" i="6"/>
  <c r="F459" i="6"/>
  <c r="E459" i="6"/>
  <c r="F458" i="6"/>
  <c r="E458" i="6"/>
  <c r="F457" i="6"/>
  <c r="E457" i="6"/>
  <c r="F456" i="6"/>
  <c r="E456" i="6"/>
  <c r="F455" i="6"/>
  <c r="E455" i="6"/>
  <c r="F454" i="6"/>
  <c r="E454" i="6"/>
  <c r="F453" i="6"/>
  <c r="E453" i="6"/>
  <c r="F452" i="6"/>
  <c r="E452" i="6"/>
  <c r="F451" i="6"/>
  <c r="E451" i="6"/>
  <c r="F450" i="6"/>
  <c r="E450" i="6"/>
  <c r="F449" i="6"/>
  <c r="E449" i="6"/>
  <c r="F448" i="6"/>
  <c r="E448" i="6"/>
  <c r="F447" i="6"/>
  <c r="E447" i="6"/>
  <c r="F446" i="6"/>
  <c r="E446" i="6"/>
  <c r="F445" i="6"/>
  <c r="E445" i="6"/>
  <c r="F444" i="6"/>
  <c r="E444" i="6"/>
  <c r="F443" i="6"/>
  <c r="E443" i="6"/>
  <c r="F442" i="6"/>
  <c r="E442" i="6"/>
  <c r="F441" i="6"/>
  <c r="E441" i="6"/>
  <c r="F440" i="6"/>
  <c r="E440" i="6"/>
  <c r="F439" i="6"/>
  <c r="E439" i="6"/>
  <c r="F438" i="6"/>
  <c r="E438" i="6"/>
  <c r="F437" i="6"/>
  <c r="E437" i="6"/>
  <c r="F436" i="6"/>
  <c r="E436" i="6"/>
  <c r="F435" i="6"/>
  <c r="E435" i="6"/>
  <c r="F434" i="6"/>
  <c r="E434" i="6"/>
  <c r="F433" i="6"/>
  <c r="E433" i="6"/>
  <c r="F432" i="6"/>
  <c r="E432" i="6"/>
  <c r="F431" i="6"/>
  <c r="E431" i="6"/>
  <c r="F430" i="6"/>
  <c r="E430" i="6"/>
  <c r="F429" i="6"/>
  <c r="E429" i="6"/>
  <c r="F428" i="6"/>
  <c r="E428" i="6"/>
  <c r="F427" i="6"/>
  <c r="E427" i="6"/>
  <c r="F426" i="6"/>
  <c r="E426" i="6"/>
  <c r="F425" i="6"/>
  <c r="E425" i="6"/>
  <c r="F424" i="6"/>
  <c r="E424" i="6"/>
  <c r="F423" i="6"/>
  <c r="E423" i="6"/>
  <c r="F422" i="6"/>
  <c r="E422" i="6"/>
  <c r="F421" i="6"/>
  <c r="E421" i="6"/>
  <c r="F420" i="6"/>
  <c r="E420" i="6"/>
  <c r="F419" i="6"/>
  <c r="E419" i="6"/>
  <c r="F418" i="6"/>
  <c r="E418" i="6"/>
  <c r="F417" i="6"/>
  <c r="E417" i="6"/>
  <c r="F416" i="6"/>
  <c r="E416" i="6"/>
  <c r="F415" i="6"/>
  <c r="E415" i="6"/>
  <c r="F414" i="6"/>
  <c r="E414" i="6"/>
  <c r="F413" i="6"/>
  <c r="E413" i="6"/>
  <c r="F412" i="6"/>
  <c r="E412" i="6"/>
  <c r="F411" i="6"/>
  <c r="E411" i="6"/>
  <c r="F410" i="6"/>
  <c r="E410" i="6"/>
  <c r="F409" i="6"/>
  <c r="E409" i="6"/>
  <c r="F408" i="6"/>
  <c r="E408" i="6"/>
  <c r="F407" i="6"/>
  <c r="E407" i="6"/>
  <c r="F406" i="6"/>
  <c r="E406" i="6"/>
  <c r="F405" i="6"/>
  <c r="E405" i="6"/>
  <c r="F404" i="6"/>
  <c r="E404" i="6"/>
  <c r="F403" i="6"/>
  <c r="E403" i="6"/>
  <c r="F402" i="6"/>
  <c r="E402" i="6"/>
  <c r="F401" i="6"/>
  <c r="E401" i="6"/>
  <c r="F400" i="6"/>
  <c r="E400" i="6"/>
  <c r="F399" i="6"/>
  <c r="E399" i="6"/>
  <c r="F398" i="6"/>
  <c r="E398" i="6"/>
  <c r="F397" i="6"/>
  <c r="E397" i="6"/>
  <c r="F396" i="6"/>
  <c r="E396" i="6"/>
  <c r="F395" i="6"/>
  <c r="E395" i="6"/>
  <c r="F394" i="6"/>
  <c r="E394" i="6"/>
  <c r="F393" i="6"/>
  <c r="E393" i="6"/>
  <c r="F392" i="6"/>
  <c r="E392" i="6"/>
  <c r="F391" i="6"/>
  <c r="E391" i="6"/>
  <c r="F390" i="6"/>
  <c r="E390" i="6"/>
  <c r="F389" i="6"/>
  <c r="E389" i="6"/>
  <c r="F388" i="6"/>
  <c r="E388" i="6"/>
  <c r="F387" i="6"/>
  <c r="E387" i="6"/>
  <c r="F386" i="6"/>
  <c r="E386" i="6"/>
  <c r="F385" i="6"/>
  <c r="E385" i="6"/>
  <c r="F384" i="6"/>
  <c r="E384" i="6"/>
  <c r="F383" i="6"/>
  <c r="E383" i="6"/>
  <c r="F382" i="6"/>
  <c r="E382" i="6"/>
  <c r="F381" i="6"/>
  <c r="E381" i="6"/>
  <c r="F380" i="6"/>
  <c r="E380" i="6"/>
  <c r="F379" i="6"/>
  <c r="E379" i="6"/>
  <c r="F378" i="6"/>
  <c r="E378" i="6"/>
  <c r="F377" i="6"/>
  <c r="E377" i="6"/>
  <c r="F376" i="6"/>
  <c r="E376" i="6"/>
  <c r="F375" i="6"/>
  <c r="E375" i="6"/>
  <c r="F374" i="6"/>
  <c r="E374" i="6"/>
  <c r="F373" i="6"/>
  <c r="E373" i="6"/>
  <c r="F372" i="6"/>
  <c r="E372" i="6"/>
  <c r="F371" i="6"/>
  <c r="E371" i="6"/>
  <c r="F370" i="6"/>
  <c r="E370" i="6"/>
  <c r="F369" i="6"/>
  <c r="E369" i="6"/>
  <c r="F368" i="6"/>
  <c r="E368" i="6"/>
  <c r="F367" i="6"/>
  <c r="E367" i="6"/>
  <c r="F366" i="6"/>
  <c r="E366" i="6"/>
  <c r="F365" i="6"/>
  <c r="E365" i="6"/>
  <c r="F364" i="6"/>
  <c r="E364" i="6"/>
  <c r="F363" i="6"/>
  <c r="E363" i="6"/>
  <c r="F362" i="6"/>
  <c r="E362" i="6"/>
  <c r="F361" i="6"/>
  <c r="E361" i="6"/>
  <c r="F360" i="6"/>
  <c r="E360" i="6"/>
  <c r="F359" i="6"/>
  <c r="E359" i="6"/>
  <c r="F358" i="6"/>
  <c r="E358" i="6"/>
  <c r="F357" i="6"/>
  <c r="E357" i="6"/>
  <c r="F356" i="6"/>
  <c r="E356" i="6"/>
  <c r="F355" i="6"/>
  <c r="E355" i="6"/>
  <c r="F354" i="6"/>
  <c r="E354" i="6"/>
  <c r="F353" i="6"/>
  <c r="E353" i="6"/>
  <c r="F352" i="6"/>
  <c r="E352" i="6"/>
  <c r="F351" i="6"/>
  <c r="E351" i="6"/>
  <c r="F350" i="6"/>
  <c r="E350" i="6"/>
  <c r="F349" i="6"/>
  <c r="E349" i="6"/>
  <c r="F348" i="6"/>
  <c r="E348" i="6"/>
  <c r="F347" i="6"/>
  <c r="E347" i="6"/>
  <c r="F346" i="6"/>
  <c r="E346" i="6"/>
  <c r="F345" i="6"/>
  <c r="E345" i="6"/>
  <c r="F344" i="6"/>
  <c r="E344" i="6"/>
  <c r="F343" i="6"/>
  <c r="E343" i="6"/>
  <c r="F342" i="6"/>
  <c r="E342" i="6"/>
  <c r="F341" i="6"/>
  <c r="E341" i="6"/>
  <c r="F340" i="6"/>
  <c r="E340" i="6"/>
  <c r="F339" i="6" l="1"/>
  <c r="E339" i="6"/>
  <c r="F338" i="6"/>
  <c r="E338" i="6"/>
  <c r="F337" i="6"/>
  <c r="E337" i="6"/>
  <c r="F336" i="6"/>
  <c r="E336" i="6"/>
  <c r="F335" i="6"/>
  <c r="E335" i="6"/>
  <c r="F334" i="6"/>
  <c r="E334" i="6"/>
  <c r="F333" i="6"/>
  <c r="E333" i="6"/>
  <c r="F332" i="6"/>
  <c r="E332" i="6"/>
  <c r="F331" i="6"/>
  <c r="E331" i="6"/>
  <c r="F330" i="6"/>
  <c r="E330" i="6"/>
  <c r="F329" i="6"/>
  <c r="E329" i="6"/>
  <c r="F328" i="6"/>
  <c r="E328" i="6"/>
  <c r="F327" i="6"/>
  <c r="E327" i="6"/>
  <c r="F326" i="6"/>
  <c r="E326" i="6"/>
  <c r="F325" i="6"/>
  <c r="E325" i="6"/>
  <c r="F324" i="6"/>
  <c r="E324" i="6"/>
  <c r="F323" i="6"/>
  <c r="E323" i="6"/>
  <c r="F322" i="6"/>
  <c r="E322" i="6"/>
  <c r="F321" i="6"/>
  <c r="E321" i="6"/>
  <c r="F320" i="6"/>
  <c r="E320" i="6"/>
  <c r="F319" i="6"/>
  <c r="E319" i="6"/>
  <c r="F318" i="6"/>
  <c r="E318" i="6"/>
  <c r="F317" i="6"/>
  <c r="E317" i="6"/>
  <c r="F316" i="6"/>
  <c r="E316" i="6"/>
  <c r="F315" i="6"/>
  <c r="E315" i="6"/>
  <c r="F314" i="6"/>
  <c r="E314" i="6"/>
  <c r="F313" i="6"/>
  <c r="E313" i="6"/>
  <c r="F312" i="6"/>
  <c r="E312" i="6"/>
  <c r="F311" i="6"/>
  <c r="E311" i="6"/>
  <c r="F310" i="6"/>
  <c r="E310" i="6"/>
  <c r="F309" i="6"/>
  <c r="E309" i="6"/>
  <c r="F308" i="6" l="1"/>
  <c r="E308" i="6"/>
  <c r="F307" i="6"/>
  <c r="E307" i="6"/>
  <c r="F306" i="6"/>
  <c r="E306" i="6"/>
  <c r="F305" i="6"/>
  <c r="E305" i="6"/>
  <c r="F304" i="6" l="1"/>
  <c r="E304" i="6"/>
  <c r="F303" i="6"/>
  <c r="E303" i="6"/>
  <c r="F302" i="6"/>
  <c r="E302" i="6"/>
  <c r="F301" i="6"/>
  <c r="E301" i="6"/>
  <c r="F300" i="6"/>
  <c r="E300" i="6"/>
  <c r="F299" i="6"/>
  <c r="E299" i="6"/>
  <c r="F298" i="6"/>
  <c r="E298" i="6"/>
  <c r="F297" i="6"/>
  <c r="E297" i="6"/>
  <c r="F296" i="6"/>
  <c r="E296" i="6"/>
  <c r="F295" i="6"/>
  <c r="E295" i="6"/>
  <c r="F294" i="6"/>
  <c r="E294" i="6"/>
  <c r="F293" i="6"/>
  <c r="E293" i="6"/>
  <c r="F292" i="6"/>
  <c r="E292" i="6"/>
  <c r="F291" i="6"/>
  <c r="E291" i="6"/>
  <c r="F290" i="6"/>
  <c r="E290" i="6"/>
  <c r="F289" i="6"/>
  <c r="E289" i="6"/>
  <c r="F288" i="6"/>
  <c r="E288" i="6"/>
  <c r="F287" i="6"/>
  <c r="E287" i="6"/>
  <c r="F286" i="6"/>
  <c r="E286" i="6"/>
  <c r="F285" i="6"/>
  <c r="E285" i="6"/>
  <c r="F284" i="6"/>
  <c r="E284" i="6"/>
  <c r="F283" i="6"/>
  <c r="E283" i="6"/>
  <c r="F282" i="6"/>
  <c r="E282" i="6"/>
  <c r="F281" i="6"/>
  <c r="E281" i="6"/>
  <c r="F280" i="6"/>
  <c r="E280" i="6"/>
  <c r="F279" i="6"/>
  <c r="E279" i="6"/>
  <c r="F278" i="6"/>
  <c r="E278" i="6"/>
  <c r="F277" i="6"/>
  <c r="E277" i="6"/>
  <c r="F276" i="6"/>
  <c r="E276" i="6"/>
  <c r="F275" i="6"/>
  <c r="E275" i="6"/>
  <c r="F274" i="6"/>
  <c r="E274" i="6"/>
  <c r="F273" i="6"/>
  <c r="E273" i="6"/>
  <c r="F272" i="6"/>
  <c r="E272" i="6"/>
  <c r="F271" i="6"/>
  <c r="E271" i="6"/>
  <c r="F270" i="6"/>
  <c r="E270" i="6"/>
  <c r="F269" i="6"/>
  <c r="E269" i="6"/>
  <c r="F268" i="6"/>
  <c r="E268" i="6"/>
  <c r="F267" i="6"/>
  <c r="E267" i="6"/>
  <c r="F266" i="6"/>
  <c r="E266" i="6"/>
  <c r="F265" i="6"/>
  <c r="E265" i="6"/>
  <c r="F264" i="6"/>
  <c r="E264" i="6"/>
  <c r="F263" i="6"/>
  <c r="E263" i="6"/>
  <c r="F262" i="6"/>
  <c r="E262" i="6"/>
  <c r="F261" i="6"/>
  <c r="E261" i="6"/>
  <c r="F260" i="6"/>
  <c r="E260" i="6"/>
  <c r="F259" i="6"/>
  <c r="E259" i="6"/>
  <c r="F258" i="6"/>
  <c r="E258" i="6"/>
  <c r="F257" i="6"/>
  <c r="E257" i="6"/>
  <c r="F256" i="6"/>
  <c r="E256" i="6"/>
  <c r="F255" i="6"/>
  <c r="E255" i="6"/>
  <c r="E254" i="6" l="1"/>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D495" i="5" l="1"/>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F172" i="6" l="1"/>
  <c r="F168" i="6"/>
  <c r="F164" i="6"/>
  <c r="F160" i="6"/>
  <c r="F156" i="6"/>
  <c r="F152" i="6"/>
  <c r="F148" i="6"/>
  <c r="F144" i="6"/>
  <c r="F140" i="6"/>
  <c r="E176" i="6"/>
  <c r="F175" i="6"/>
  <c r="E175" i="6"/>
  <c r="F174" i="6"/>
  <c r="E174" i="6"/>
  <c r="F173" i="6"/>
  <c r="E173" i="6"/>
  <c r="F171" i="6"/>
  <c r="E171" i="6"/>
  <c r="F170" i="6"/>
  <c r="E170" i="6"/>
  <c r="F169" i="6"/>
  <c r="E169" i="6"/>
  <c r="F167" i="6"/>
  <c r="E167" i="6"/>
  <c r="F166" i="6"/>
  <c r="E166" i="6"/>
  <c r="F165" i="6"/>
  <c r="E165" i="6"/>
  <c r="F163" i="6"/>
  <c r="E163" i="6"/>
  <c r="F162" i="6"/>
  <c r="E162" i="6"/>
  <c r="F161" i="6"/>
  <c r="E161" i="6"/>
  <c r="F159" i="6"/>
  <c r="E159" i="6"/>
  <c r="F158" i="6"/>
  <c r="E158" i="6"/>
  <c r="F157" i="6"/>
  <c r="E157" i="6"/>
  <c r="F155" i="6"/>
  <c r="E155" i="6"/>
  <c r="F154" i="6"/>
  <c r="E154" i="6"/>
  <c r="F153" i="6"/>
  <c r="E153" i="6"/>
  <c r="F151" i="6"/>
  <c r="E151" i="6"/>
  <c r="F150" i="6"/>
  <c r="E150" i="6"/>
  <c r="F149" i="6"/>
  <c r="E149" i="6"/>
  <c r="F147" i="6"/>
  <c r="E147" i="6"/>
  <c r="F146" i="6"/>
  <c r="E146" i="6"/>
  <c r="F145" i="6"/>
  <c r="E145" i="6"/>
  <c r="F143" i="6"/>
  <c r="E143" i="6"/>
  <c r="F142" i="6"/>
  <c r="E142" i="6"/>
  <c r="F141" i="6"/>
  <c r="E141" i="6"/>
  <c r="F139" i="6"/>
  <c r="E139" i="6"/>
  <c r="F138" i="6"/>
  <c r="E138" i="6"/>
  <c r="F137" i="6"/>
  <c r="E137" i="6"/>
  <c r="F136" i="6"/>
  <c r="E136" i="6"/>
  <c r="F135" i="6"/>
  <c r="E135" i="6"/>
  <c r="F134" i="6"/>
  <c r="E134" i="6"/>
  <c r="F133" i="6"/>
  <c r="E133" i="6"/>
  <c r="F132" i="6"/>
  <c r="E132" i="6"/>
  <c r="F131" i="6"/>
  <c r="E131" i="6"/>
  <c r="F130" i="6"/>
  <c r="E130" i="6"/>
  <c r="F129" i="6"/>
  <c r="E129" i="6"/>
  <c r="F128" i="6"/>
  <c r="E128" i="6"/>
  <c r="F127" i="6"/>
  <c r="E127" i="6"/>
  <c r="F126" i="6"/>
  <c r="E126" i="6"/>
  <c r="F125" i="6"/>
  <c r="E125" i="6"/>
  <c r="F124" i="6"/>
  <c r="E124" i="6"/>
  <c r="F123" i="6"/>
  <c r="E123" i="6"/>
  <c r="F122" i="6"/>
  <c r="E122" i="6"/>
  <c r="F121" i="6"/>
  <c r="E121" i="6"/>
  <c r="F120" i="6"/>
  <c r="E120" i="6"/>
  <c r="F119" i="6"/>
  <c r="E119" i="6"/>
  <c r="F118" i="6"/>
  <c r="E118" i="6"/>
  <c r="F117" i="6"/>
  <c r="E117" i="6"/>
  <c r="F116" i="6"/>
  <c r="E116" i="6"/>
  <c r="F115" i="6"/>
  <c r="E115" i="6"/>
  <c r="F114" i="6"/>
  <c r="E114" i="6"/>
  <c r="F113" i="6"/>
  <c r="E113" i="6"/>
  <c r="F112" i="6"/>
  <c r="E112" i="6"/>
  <c r="F111" i="6"/>
  <c r="E111" i="6"/>
  <c r="F110" i="6"/>
  <c r="E110" i="6"/>
  <c r="F109" i="6"/>
  <c r="E109" i="6"/>
  <c r="F108" i="6"/>
  <c r="E108" i="6"/>
  <c r="F107" i="6"/>
  <c r="E107" i="6"/>
  <c r="F106" i="6"/>
  <c r="E106" i="6"/>
  <c r="F105" i="6"/>
  <c r="E105" i="6"/>
  <c r="F104" i="6"/>
  <c r="E104" i="6"/>
  <c r="F103" i="6"/>
  <c r="E103" i="6"/>
  <c r="F102" i="6"/>
  <c r="E102" i="6"/>
  <c r="F101" i="6"/>
  <c r="E101" i="6"/>
  <c r="F100" i="6"/>
  <c r="E100" i="6"/>
  <c r="F99" i="6"/>
  <c r="E99" i="6"/>
  <c r="F98" i="6"/>
  <c r="E98" i="6"/>
  <c r="F97" i="6"/>
  <c r="E97" i="6"/>
  <c r="F96" i="6"/>
  <c r="E96" i="6"/>
  <c r="F95" i="6"/>
  <c r="E95" i="6"/>
  <c r="F94" i="6"/>
  <c r="E94" i="6"/>
  <c r="F93" i="6"/>
  <c r="E93" i="6"/>
  <c r="F92" i="6"/>
  <c r="E92" i="6"/>
  <c r="F91" i="6"/>
  <c r="E91" i="6"/>
  <c r="F90" i="6"/>
  <c r="E90" i="6"/>
  <c r="F89" i="6"/>
  <c r="E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40" i="6" l="1"/>
  <c r="E144" i="6"/>
  <c r="E148" i="6"/>
  <c r="E152" i="6"/>
  <c r="E156" i="6"/>
  <c r="E160" i="6"/>
  <c r="E164" i="6"/>
  <c r="E168" i="6"/>
  <c r="E172" i="6"/>
  <c r="D146" i="5"/>
  <c r="D145" i="5"/>
  <c r="D144" i="5"/>
  <c r="D143" i="5"/>
  <c r="D142" i="5"/>
  <c r="D141" i="5"/>
  <c r="D140" i="5"/>
  <c r="D139" i="5"/>
  <c r="D138" i="5"/>
  <c r="D137" i="5"/>
  <c r="D136" i="5"/>
  <c r="D135" i="5"/>
  <c r="D134" i="5"/>
  <c r="D133" i="5"/>
  <c r="D132" i="5"/>
  <c r="D131" i="5"/>
  <c r="D130" i="5"/>
  <c r="D129" i="5" l="1"/>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l="1"/>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l="1"/>
  <c r="D51" i="5"/>
  <c r="D50" i="5"/>
  <c r="D49" i="5"/>
  <c r="D48" i="5"/>
  <c r="D47" i="5"/>
  <c r="D46" i="5"/>
  <c r="D45" i="5"/>
  <c r="D44" i="5"/>
  <c r="D43" i="5"/>
  <c r="D42" i="5"/>
  <c r="D37" i="5"/>
  <c r="D36" i="5"/>
  <c r="D35" i="5"/>
  <c r="R13" i="1" l="1"/>
  <c r="F13" i="1"/>
  <c r="G13" i="1" s="1"/>
  <c r="R12" i="1" l="1"/>
  <c r="R11" i="1" l="1"/>
  <c r="D28" i="5" l="1"/>
  <c r="R10" i="1" l="1"/>
  <c r="R9" i="1"/>
  <c r="R8" i="1" l="1"/>
  <c r="R7" i="1" l="1"/>
  <c r="R6" i="1" l="1"/>
  <c r="R5" i="1"/>
  <c r="F12" i="1" l="1"/>
  <c r="G12" i="1" s="1"/>
  <c r="F11" i="1"/>
  <c r="G11" i="1" s="1"/>
  <c r="F10" i="1"/>
  <c r="F9" i="1"/>
  <c r="F8" i="1"/>
  <c r="G8" i="1" s="1"/>
  <c r="F7" i="1"/>
  <c r="G7" i="1" s="1"/>
  <c r="F6" i="1"/>
  <c r="G6" i="1" s="1"/>
  <c r="F5" i="1"/>
  <c r="G5" i="1" s="1"/>
  <c r="S12" i="1"/>
  <c r="S11" i="1"/>
  <c r="S7" i="1"/>
  <c r="S6" i="1"/>
  <c r="S5" i="1"/>
  <c r="Q12" i="1"/>
  <c r="Q11" i="1"/>
  <c r="Q7" i="1"/>
  <c r="Q2" i="1"/>
  <c r="T12" i="1"/>
  <c r="T11" i="1"/>
  <c r="T7" i="1"/>
  <c r="T6" i="1"/>
  <c r="T5" i="1"/>
  <c r="O12" i="1"/>
  <c r="N12" i="1"/>
  <c r="M12" i="1"/>
  <c r="L12" i="1"/>
  <c r="K12" i="1"/>
  <c r="J12" i="1"/>
  <c r="I12" i="1"/>
  <c r="H12" i="1"/>
  <c r="O11" i="1"/>
  <c r="N11" i="1"/>
  <c r="M11" i="1"/>
  <c r="L11" i="1"/>
  <c r="K11" i="1"/>
  <c r="J11" i="1"/>
  <c r="I11" i="1"/>
  <c r="H11" i="1"/>
  <c r="O7" i="1"/>
  <c r="N7" i="1"/>
  <c r="M7" i="1"/>
  <c r="L7" i="1"/>
  <c r="K7" i="1"/>
  <c r="J7" i="1"/>
  <c r="I7" i="1"/>
  <c r="H7" i="1"/>
  <c r="O6" i="1"/>
  <c r="N6" i="1"/>
  <c r="M6" i="1"/>
  <c r="L6" i="1"/>
  <c r="K6" i="1"/>
  <c r="J6" i="1"/>
  <c r="I6" i="1"/>
  <c r="H6" i="1"/>
  <c r="O5" i="1"/>
  <c r="N5" i="1"/>
  <c r="M5" i="1"/>
  <c r="L5" i="1"/>
  <c r="K5" i="1"/>
  <c r="J5" i="1"/>
  <c r="I5" i="1"/>
  <c r="H5" i="1"/>
  <c r="D100" i="1" l="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R4" i="1" l="1"/>
  <c r="F4" i="1"/>
  <c r="G4" i="1" s="1"/>
  <c r="D41" i="5" l="1"/>
  <c r="D40" i="5"/>
  <c r="D39" i="5"/>
  <c r="D38" i="5"/>
  <c r="D34" i="5"/>
  <c r="D33" i="5"/>
  <c r="D32" i="5"/>
  <c r="D31" i="5"/>
  <c r="D30" i="5"/>
  <c r="D29" i="5"/>
  <c r="D27" i="5"/>
  <c r="D26" i="5"/>
  <c r="D25" i="5"/>
  <c r="D24" i="5"/>
  <c r="D23" i="5"/>
  <c r="D22" i="5"/>
  <c r="D21" i="5"/>
  <c r="D20" i="5"/>
  <c r="D19" i="5"/>
  <c r="D18" i="5"/>
  <c r="D17" i="5"/>
  <c r="D16" i="5"/>
  <c r="D15" i="5"/>
  <c r="D14" i="5"/>
  <c r="D13" i="5"/>
  <c r="D12" i="5"/>
  <c r="D11" i="5"/>
  <c r="D10" i="5"/>
  <c r="D9" i="5"/>
  <c r="D8" i="5"/>
  <c r="D7" i="5"/>
  <c r="D6" i="5"/>
  <c r="D5" i="5"/>
  <c r="D4" i="5"/>
  <c r="D3" i="5"/>
  <c r="R3" i="1" l="1"/>
  <c r="F3" i="1"/>
  <c r="G3" i="1" s="1"/>
  <c r="R2" i="1" l="1"/>
  <c r="S2" i="1"/>
  <c r="T2" i="1" l="1"/>
  <c r="D2" i="1"/>
  <c r="B2" i="1"/>
  <c r="G2" i="2" l="1"/>
  <c r="D2" i="5" l="1"/>
  <c r="U2" i="1" l="1"/>
  <c r="P2" i="1"/>
  <c r="F2" i="1" l="1"/>
  <c r="F2" i="3"/>
  <c r="E2" i="3"/>
  <c r="D2" i="3"/>
  <c r="F2" i="2" l="1"/>
  <c r="E2" i="2"/>
  <c r="C2" i="2"/>
  <c r="B2" i="2"/>
  <c r="O2" i="1" l="1"/>
  <c r="N2" i="1"/>
  <c r="M2" i="1"/>
  <c r="L2" i="1"/>
  <c r="K2" i="1"/>
  <c r="J2" i="1"/>
  <c r="I2" i="1"/>
  <c r="H2" i="1"/>
  <c r="G2"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List>
</comments>
</file>

<file path=xl/sharedStrings.xml><?xml version="1.0" encoding="utf-8"?>
<sst xmlns="http://schemas.openxmlformats.org/spreadsheetml/2006/main" count="2639" uniqueCount="547">
  <si>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</si>
  <si>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</si>
  <si>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</si>
  <si>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</si>
  <si>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</si>
  <si>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</si>
  <si>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</si>
  <si>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</si>
  <si>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</si>
  <si>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</si>
  <si>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</si>
  <si>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</si>
  <si>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</si>
  <si>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</si>
  <si>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</si>
  <si>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</si>
  <si>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</si>
  <si>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</si>
  <si>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</si>
  <si>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</si>
  <si>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</si>
  <si>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</si>
  <si>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</si>
  <si>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</si>
  <si>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</si>
  <si>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</si>
  <si>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</si>
  <si>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</si>
  <si>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</si>
  <si>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</si>
  <si>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</si>
  <si>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</si>
  <si>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</si>
  <si>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</si>
  <si>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</si>
  <si>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</si>
  <si>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</si>
  <si>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</si>
  <si>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</si>
  <si>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</si>
  <si>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</si>
  <si>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CTD_APP_DATA_MAPPING</t>
  </si>
  <si>
    <t>CTD_CASTS</t>
  </si>
  <si>
    <t>CTD_PROC_DATA</t>
  </si>
  <si>
    <t>cruise_id</t>
  </si>
  <si>
    <t>DATA_EXEC_ID</t>
  </si>
  <si>
    <t>CALC_LAT_ID</t>
  </si>
  <si>
    <t>TST_ARGUMENT</t>
  </si>
  <si>
    <t>RETURN_VALUE</t>
  </si>
  <si>
    <t>VALUE_EXPECTED</t>
  </si>
  <si>
    <t>VERIFICATION_VALUE</t>
  </si>
  <si>
    <t>TST_QC_CALC_LAT_V</t>
  </si>
  <si>
    <t>Primary key for the TST_CALC_LAT table</t>
  </si>
  <si>
    <t>The argument used for the given test case</t>
  </si>
  <si>
    <t>The value expected when the function is evaluated on the TST_ARGUMENT</t>
  </si>
  <si>
    <t>Description of the test case</t>
  </si>
  <si>
    <t>TST_DESC</t>
  </si>
  <si>
    <t>The actual value returned by the CEN_UTIL_PKG.CALC_LAT_DD_FN() package function</t>
  </si>
  <si>
    <t>The comparison between the VALUE_EXPECTED and RETURN_VALUE values, returns 1 if the test case was evaluated successfully and 0 if it was not</t>
  </si>
  <si>
    <t>MAPPING_ID</t>
  </si>
  <si>
    <t>DB_TABLE</t>
  </si>
  <si>
    <t>DB_FIELD</t>
  </si>
  <si>
    <t>MAPPING_DESC</t>
  </si>
  <si>
    <t>SQL_FORMULA</t>
  </si>
  <si>
    <t>PARSE_RULE_ID</t>
  </si>
  <si>
    <t>REGEX_PATTERN</t>
  </si>
  <si>
    <t>SORT_ORDER</t>
  </si>
  <si>
    <t>CTD_APP_DATA_MAPPING_V</t>
  </si>
  <si>
    <t>Primary key for the CTD_APP_PARSE_RULES table</t>
  </si>
  <si>
    <t>Numeric sort order that sets the relative precendence for the parsing rules for a given mapped database field</t>
  </si>
  <si>
    <t>Regular expression pattern for extracting the given database field value from the processed CTD data file</t>
  </si>
  <si>
    <t>Primary key for the DATA_FILE_MAPPING table</t>
  </si>
  <si>
    <t>The database field that the given data element will be inserted into when the data file is processed</t>
  </si>
  <si>
    <t>Description of the CTD data mapping</t>
  </si>
  <si>
    <t>SQL formula to use when loading data into this field from a given processed CTD data file, the question mark (?) will be used to bind the value in the given SQL formula</t>
  </si>
  <si>
    <t>Data table name the given database column belongs to</t>
  </si>
  <si>
    <t>EXEC_START_DTM</t>
  </si>
  <si>
    <t>FORMAT_EXEC_START_DTM</t>
  </si>
  <si>
    <t>EXEC_END_DTM</t>
  </si>
  <si>
    <t>FORMAT_EXEC_END_DTM</t>
  </si>
  <si>
    <t>SCRIPT_EXECUTION_PATH</t>
  </si>
  <si>
    <t>DATA_FILE_ID</t>
  </si>
  <si>
    <t>FILE_NAME</t>
  </si>
  <si>
    <t>FILE_CHECKSUM</t>
  </si>
  <si>
    <t>FILE_PATH</t>
  </si>
  <si>
    <t>FILE_ACTIVE_YN</t>
  </si>
  <si>
    <t>SCAN_DATE</t>
  </si>
  <si>
    <t>PTA_ERROR_ID</t>
  </si>
  <si>
    <t>FILE_CONTENT</t>
  </si>
  <si>
    <t>CAST_ID</t>
  </si>
  <si>
    <t>CTD_APP_DATA_FILES_V</t>
  </si>
  <si>
    <t>Primary Key for the CTD_APP_DATA_EXEC table</t>
  </si>
  <si>
    <t>The date/time the CTD data import script was executed</t>
  </si>
  <si>
    <t>The date/time the CTD data import script finished executing</t>
  </si>
  <si>
    <t>The base file path for the given CTD data import script execution</t>
  </si>
  <si>
    <t>The date/time the CTD data import script was executed in MM/DD/YYYY HH24:MI:SS format</t>
  </si>
  <si>
    <t>The date/time the CTD data import script finished executing in MM/DD/YYYY HH24:MI:SS format</t>
  </si>
  <si>
    <t>Primary Key for the CTD_APP_DATA_FILES table</t>
  </si>
  <si>
    <t>This is the full file path for the given CTD data file</t>
  </si>
  <si>
    <t>This is the file name for the given CTD data file</t>
  </si>
  <si>
    <t>The MD5 file checksum for the given CTD data file</t>
  </si>
  <si>
    <t>Flag to indicate if the given data file is active (Y) or inactive (N)</t>
  </si>
  <si>
    <t>Foreign key reference to the Errors (PTA) intersection table</t>
  </si>
  <si>
    <t>The actual content of the given CTD file</t>
  </si>
  <si>
    <t>Foreign key reference to the CTD_CASTS table that the CTD data was loaded for</t>
  </si>
  <si>
    <t>Date/time the CTD file was scanned</t>
  </si>
  <si>
    <t>FORMAT_SCAN_DATE</t>
  </si>
  <si>
    <t>Date/time the CTD file was scanned in MM/DD/YYYY HH24:MI:SS format</t>
  </si>
  <si>
    <t>CTD_APP_PDATA_ALIASES</t>
  </si>
  <si>
    <t>PDATA_ALIAS_ID</t>
  </si>
  <si>
    <t>vessel_id</t>
  </si>
  <si>
    <t>CRUISE_ID</t>
  </si>
  <si>
    <t>CRUISE_NAME</t>
  </si>
  <si>
    <t>CRUISE_START_DATE</t>
  </si>
  <si>
    <t>CRUISE_END_DATE</t>
  </si>
  <si>
    <t>CRUISE_NOTES</t>
  </si>
  <si>
    <t>VESSEL_NAME</t>
  </si>
  <si>
    <t>VESSEL_DESC</t>
  </si>
  <si>
    <t>VESSEL_ID</t>
  </si>
  <si>
    <t>CTD_CRUISES_V</t>
  </si>
  <si>
    <t>Primary key for the CTD_CRUISES table</t>
  </si>
  <si>
    <t>The name of the given cruise designated by NOAA (e.g. SE-15-01)</t>
  </si>
  <si>
    <t>The start date of the given research cruise</t>
  </si>
  <si>
    <t>The end date of the given research cruise</t>
  </si>
  <si>
    <t>Any notes for the given research cruise</t>
  </si>
  <si>
    <t>Primary key for the CTD_RSRCH_VESSELS table</t>
  </si>
  <si>
    <t>Name of the given research vessel</t>
  </si>
  <si>
    <t>Description for the given research vessel</t>
  </si>
  <si>
    <t>FORMAT_CRUISE_START_DATE</t>
  </si>
  <si>
    <t>FORMAT_CRUISE_END_DATE</t>
  </si>
  <si>
    <t>The start date of the given research cruise in MM/DD/YYYY HH24:MI:SS format</t>
  </si>
  <si>
    <t>The end date of the given research cruise in MM/DD/YYYY HH24:MI:SS format</t>
  </si>
  <si>
    <t>CTD_CRUISE_ALIASES_V</t>
  </si>
  <si>
    <t>CRUISE_ALIASES_DELIM</t>
  </si>
  <si>
    <t>Comma delimited list of cruise name aliases in alphabetical order</t>
  </si>
  <si>
    <t>LAT_DD</t>
  </si>
  <si>
    <t>LON_DD</t>
  </si>
  <si>
    <t>SEABIRD_FILE_TYPE</t>
  </si>
  <si>
    <t>SW_VERS</t>
  </si>
  <si>
    <t>TEMP_SN</t>
  </si>
  <si>
    <t>COND_SN</t>
  </si>
  <si>
    <t>BYTES_PER_SCAN</t>
  </si>
  <si>
    <t>NUM_VOL_WORDS</t>
  </si>
  <si>
    <t>NUM_AVG_SCANS</t>
  </si>
  <si>
    <t>SYS_UPLOAD_DTM</t>
  </si>
  <si>
    <t>FORMAT_SYS_UPLOAD_DTM</t>
  </si>
  <si>
    <t>LAT_DEG_MIN</t>
  </si>
  <si>
    <t>LON_DEG_MIN</t>
  </si>
  <si>
    <t>UTC_DTM</t>
  </si>
  <si>
    <t>FORMAT_UTC_DTM</t>
  </si>
  <si>
    <t>FILE_TYPE</t>
  </si>
  <si>
    <t>CAST_NUMBER</t>
  </si>
  <si>
    <t>CUST_DATA_FILE_INFO</t>
  </si>
  <si>
    <t>FILE_HEADER_INFO</t>
  </si>
  <si>
    <t>SENSOR_CONFIG_INFO</t>
  </si>
  <si>
    <t>Primary key for the CTD_CASTS table</t>
  </si>
  <si>
    <t>CTD Cast Latitude in decimal degrees</t>
  </si>
  <si>
    <t>CTD Cast Longitude in decimal degrees</t>
  </si>
  <si>
    <t>Seabird File Type</t>
  </si>
  <si>
    <t>Raw data file name</t>
  </si>
  <si>
    <t>Processing software version</t>
  </si>
  <si>
    <t>Temperature sensor serial number</t>
  </si>
  <si>
    <t>Conductivity sensor serial number</t>
  </si>
  <si>
    <t>Number of Bytes Per Scan</t>
  </si>
  <si>
    <t>Number of Voltage Words</t>
  </si>
  <si>
    <t>Number of Scans Averaged by the Deck Unit</t>
  </si>
  <si>
    <t>System UpLoad Time</t>
  </si>
  <si>
    <t>Cast Latitude in degrees minutes notation</t>
  </si>
  <si>
    <t>Cast Longitude in degrees minutes notation</t>
  </si>
  <si>
    <t>Cast UTC Date/Time</t>
  </si>
  <si>
    <t>File Type</t>
  </si>
  <si>
    <t>CTD Cast Number</t>
  </si>
  <si>
    <t>Custom data file information defined in the processed data file header</t>
  </si>
  <si>
    <t>Header information defined in the processed CTD data file</t>
  </si>
  <si>
    <t>Sensor configuration information defined in the processed CTD data file</t>
  </si>
  <si>
    <t>Cast UTC Date/Time in MM/DD/YYYY HH24:MI:SS format</t>
  </si>
  <si>
    <t>System UpLoad Time in MM/DD/YYYY HH24:MI:SS format</t>
  </si>
  <si>
    <t>CTD_CAST_FILES_V</t>
  </si>
  <si>
    <t>DATA_FILE_NAME</t>
  </si>
  <si>
    <t>DATA_FILE_PATH</t>
  </si>
  <si>
    <t>DATA_FILE_CHECKSUM</t>
  </si>
  <si>
    <t>OXY_SAT_PCT</t>
  </si>
  <si>
    <t>OXY_SAT_2_PCT</t>
  </si>
  <si>
    <t>VOLT6</t>
  </si>
  <si>
    <t>PH</t>
  </si>
  <si>
    <t>sbeox0PS: Oxygen, SBE 43 [% saturation]</t>
  </si>
  <si>
    <t>sbeox1PS: Oxygen, SBE 43, 2 [% saturation]</t>
  </si>
  <si>
    <t>v6: Voltage 6</t>
  </si>
  <si>
    <t>ph: pH</t>
  </si>
  <si>
    <t>FULL_DATA_FILE_PATH</t>
  </si>
  <si>
    <t>CTD_FILE_CASTS_V</t>
  </si>
  <si>
    <t>CTD_QC_CTD_CAST_FILES_V</t>
  </si>
  <si>
    <t>BLANK_CAST_NUMBER_YN</t>
  </si>
  <si>
    <t>BLANK_COND_SN_YN</t>
  </si>
  <si>
    <t>BLANK_CRUISE_YN</t>
  </si>
  <si>
    <t>BLANK_FILE_HEADER_INFO_YN</t>
  </si>
  <si>
    <t>BLANK_FILE_TYPE_YN</t>
  </si>
  <si>
    <t>BLANK_LAT_DEG_MIN_YN</t>
  </si>
  <si>
    <t>BLANK_LON_DEG_MIN_YN</t>
  </si>
  <si>
    <t>BLANK_SENSOR_CONFIG_INFO_YN</t>
  </si>
  <si>
    <t>BLANK_SW_VERS_YN</t>
  </si>
  <si>
    <t>BLANK_SYS_UPLOAD_DTM_YN</t>
  </si>
  <si>
    <t>BLANK_TEMP_SN_YN</t>
  </si>
  <si>
    <t>BLANK_UTC_DTM_YN</t>
  </si>
  <si>
    <t>INV_LAT_DD_YN</t>
  </si>
  <si>
    <t>INV_LON_DD_YN</t>
  </si>
  <si>
    <t>CTD_QC_DUP_CASTS_V</t>
  </si>
  <si>
    <t>CAST_NUMBER1</t>
  </si>
  <si>
    <t>CAST_NUMBER2</t>
  </si>
  <si>
    <t>CRUISE_NAME1</t>
  </si>
  <si>
    <t>CRUISE_NAME2</t>
  </si>
  <si>
    <t>DUP_CAST_INFO_YN</t>
  </si>
  <si>
    <t>FULL_DATA_FILE_PATH1</t>
  </si>
  <si>
    <t>FULL_DATA_FILE_PATH2</t>
  </si>
  <si>
    <t>VESSEL_NAME1</t>
  </si>
  <si>
    <t>VESSEL_NAME2</t>
  </si>
  <si>
    <t>CTD_QC_FILES_V</t>
  </si>
  <si>
    <t>FILE_PARSE_ERR_MSG</t>
  </si>
  <si>
    <t>FILE_PARSE_ERR_YN</t>
  </si>
  <si>
    <t>The full path to the CTD data file</t>
  </si>
  <si>
    <t>The Cast Number for the first CTD cast</t>
  </si>
  <si>
    <t>The Cast Number for the second CTD cast</t>
  </si>
  <si>
    <t>The Cruise Name for the first CTD cast</t>
  </si>
  <si>
    <t>The Cruise Name for the second CTD cast</t>
  </si>
  <si>
    <t>The full path to the CTD data file for the first CTD cast</t>
  </si>
  <si>
    <t>The full path to the CTD data file for the second CTD cast</t>
  </si>
  <si>
    <t>The Vessel Name for the first CTD cast</t>
  </si>
  <si>
    <t>The Vessel Name for the second CTD cast</t>
  </si>
  <si>
    <t>Field to store the parsing error message if there was a file parsing error in the given CTD data file</t>
  </si>
  <si>
    <t>Field to indicate that there was a file parsing error in the given CTD data file (Y) if there was an error and (N) if there was no error</t>
  </si>
  <si>
    <t>Field to indicate if there is a duplicate CTD cast error (Y) or not (N) based on the lat/lon and and date/time of the Cast or System Upload</t>
  </si>
  <si>
    <t>Field to indicate if the Cast Number is blank for the CTD cast (Y) or not (N)</t>
  </si>
  <si>
    <t>Field to indicate if the Conductivity Sensor Serial Number is blank for the CTD cast (Y) or not (N)</t>
  </si>
  <si>
    <t>Field to indicate if the Cruise Name is blank for the CTD cast (Y) or not (N)</t>
  </si>
  <si>
    <t>Field to indicate if the File Header is blank for the CTD cast (Y) or not (N)</t>
  </si>
  <si>
    <t>Field to indicate if the File Type is blank for the CTD cast (Y) or not (N)</t>
  </si>
  <si>
    <t>Field to indicate if the Latitude in degrees minutes is blank for the CTD cast (Y) or not (N)</t>
  </si>
  <si>
    <t>Field to indicate if the Longitude in degrees minutes is blank for the CTD cast (Y) or not (N)</t>
  </si>
  <si>
    <t>Field to indicate if the Sensor Configuration is blank for the CTD cast (Y) or not (N)</t>
  </si>
  <si>
    <t>Field to indicate if the Software Version is blank for the CTD cast (Y) or not (N)</t>
  </si>
  <si>
    <t>Field to indicate if the System Upload Date/Time is blank for the CTD cast (Y) or not (N)</t>
  </si>
  <si>
    <t>Field to indicate if the Temperature Sensor Serial Number is blank for the CTD cast (Y) or not (N)</t>
  </si>
  <si>
    <t>Field to indicate if the Cast UTC Date/Time is blank for the CTD cast (Y) or not (N)</t>
  </si>
  <si>
    <t>Field to indicate if the Latitude in decimal degrees is blank (caused due to an invalid latitude value in degrees minutes format) for the CTD cast (Y) or not (N)</t>
  </si>
  <si>
    <t>Field to indicate if the Longitude in decimal degrees is blank (caused due to an invalid latitude value in degrees minutes format) for the CTD cast (Y) or not (N)</t>
  </si>
  <si>
    <t>Comment</t>
  </si>
  <si>
    <t>Field ref</t>
  </si>
  <si>
    <t>DATA_ID</t>
  </si>
  <si>
    <t>Primary key for the CTD_PROC_DATA table</t>
  </si>
  <si>
    <t>SCAN_COUNT</t>
  </si>
  <si>
    <t>scan: Scan Count</t>
  </si>
  <si>
    <t>PRESSURE_DB</t>
  </si>
  <si>
    <t>prDM: Pressure, Digiquartz [db]</t>
  </si>
  <si>
    <t>TEMP_DEG_C</t>
  </si>
  <si>
    <t>t090C: Temperature [ITS-90, deg C]</t>
  </si>
  <si>
    <t>COND_S_M</t>
  </si>
  <si>
    <t>c0S/m: Conductivity [S/m]</t>
  </si>
  <si>
    <t>SAL_PSU</t>
  </si>
  <si>
    <t>sal00: Salinity, Practical [PSU]</t>
  </si>
  <si>
    <t>OXY_RAW_V</t>
  </si>
  <si>
    <t>sbeox0V: Oxygen raw, SBE 43 [V]</t>
  </si>
  <si>
    <t>OXY_ML_L</t>
  </si>
  <si>
    <t>sbeox0ML/L: Oxygen, SBE 43 [ml/l]</t>
  </si>
  <si>
    <t>FL_SP</t>
  </si>
  <si>
    <t>flSP: Fluorescence, Seapoint</t>
  </si>
  <si>
    <t>TEMP_2_DEG_C</t>
  </si>
  <si>
    <t>t190C: Temperature, 2 [ITS-90, deg C]</t>
  </si>
  <si>
    <t>COND_2_S_M</t>
  </si>
  <si>
    <t>c1S/m: Conductivity, 2 [S/m]</t>
  </si>
  <si>
    <t>SAL_2_PSU</t>
  </si>
  <si>
    <t>sal11: Salinity, Practical, 2 [PSU]</t>
  </si>
  <si>
    <t>OXY_RAW_2_V</t>
  </si>
  <si>
    <t>sbeox1V: Oxygen raw, SBE 43, 2 [V]</t>
  </si>
  <si>
    <t>OXY_2_ML_L</t>
  </si>
  <si>
    <t>sbeox1ML/L: Oxygen, SBE 43, 2 [ml/l]</t>
  </si>
  <si>
    <t>FLUOR_AFL_MG_M3</t>
  </si>
  <si>
    <t>flECO-AFL: Fluorescence, WET Labs ECO-AFL/FL [mg/m^3]</t>
  </si>
  <si>
    <t>SOUND_VEL_M_S</t>
  </si>
  <si>
    <t>svCM: Sound Velocity [Chen-Millero, m/s]</t>
  </si>
  <si>
    <t>SOUND_VEL_2_M_S</t>
  </si>
  <si>
    <t>svCM1: Sound Velocity, 2 [Chen-Millero, m/s]</t>
  </si>
  <si>
    <t>DEPTH_SW_M</t>
  </si>
  <si>
    <t>depSM: Depth [salt water, m]</t>
  </si>
  <si>
    <t>DATA_FLAG</t>
  </si>
  <si>
    <t>flag:  0.000e+00</t>
  </si>
  <si>
    <t>DZ_DTM_M_S</t>
  </si>
  <si>
    <t>dz/dtM: Descent Rate [m/s]</t>
  </si>
  <si>
    <t>NBIN_NUM_SCANS</t>
  </si>
  <si>
    <t>nbin: number of scans per bin</t>
  </si>
  <si>
    <t>SIGMA_T_KG_M3</t>
  </si>
  <si>
    <t>sigma-t00: Density [sigma-t, Kg/m^3 ]</t>
  </si>
  <si>
    <t>UPOLY0</t>
  </si>
  <si>
    <t>upoly0: Upoly 0, WETLabs</t>
  </si>
  <si>
    <t>SIGMA_T_2_KG_M3</t>
  </si>
  <si>
    <t>sigma-t11: Density, 2 [sigma-t, Kg/m^3 ]</t>
  </si>
  <si>
    <t>SBEOX0_MG_L</t>
  </si>
  <si>
    <t>sbeox0Mg/L: Oxygen, SBE 43 [mg/l]</t>
  </si>
  <si>
    <t>VOLT0</t>
  </si>
  <si>
    <t>v0: Voltage 0</t>
  </si>
  <si>
    <t>VOLT1</t>
  </si>
  <si>
    <t>v1: Voltage 1</t>
  </si>
  <si>
    <t>VOLT2</t>
  </si>
  <si>
    <t>v2: Voltage 2</t>
  </si>
  <si>
    <t>VOLT3</t>
  </si>
  <si>
    <t>v3: Voltage 3</t>
  </si>
  <si>
    <t>VOLT4</t>
  </si>
  <si>
    <t>v4: Voltage 4</t>
  </si>
  <si>
    <t>SBEOX1_MG_L</t>
  </si>
  <si>
    <t>sbeox1Mg/L: Oxygen, SBE 43, 2 [mg/l]</t>
  </si>
  <si>
    <t>OXC_UA</t>
  </si>
  <si>
    <t>oxC: Oxygen Current, Beckman/YSI [uA]</t>
  </si>
  <si>
    <t>OXTC_DEG_C</t>
  </si>
  <si>
    <t>oxTC: Oxygen Temperature, Beckman/YSI [deg C]</t>
  </si>
  <si>
    <t>Source Object</t>
  </si>
  <si>
    <t>Source Field</t>
  </si>
  <si>
    <t>Target Object</t>
  </si>
  <si>
    <t>CTD_CAST_FILE_DATA_V</t>
  </si>
  <si>
    <t>CTD_CAST_FILE_SUMMARY_V</t>
  </si>
  <si>
    <t>TOTAL_VALS</t>
  </si>
  <si>
    <t>NUM_SCAN_COUNT_VALS</t>
  </si>
  <si>
    <t>NUM_COND_S_M_VALS</t>
  </si>
  <si>
    <t>NUM_TEMP_DEG_C_VALS</t>
  </si>
  <si>
    <t>NUM_SAL_PSU_VALS</t>
  </si>
  <si>
    <t>NUM_PRESSURE_DB_VALS</t>
  </si>
  <si>
    <t>NUM_DEPTH_SW_M_VALS</t>
  </si>
  <si>
    <t>NUM_SIGMA_T_KG_M3_VALS</t>
  </si>
  <si>
    <t>NUM_OXY_RAW_V_VALS</t>
  </si>
  <si>
    <t>NUM_OXY_ML_L_VALS</t>
  </si>
  <si>
    <t>NUM_FL_SP_VALS</t>
  </si>
  <si>
    <t>NUM_TEMP_2_DEG_C_VALS</t>
  </si>
  <si>
    <t>NUM_COND_2_S_M_VALS</t>
  </si>
  <si>
    <t>NUM_SAL_2_PSU_VALS</t>
  </si>
  <si>
    <t>NUM_OXY_RAW_2_V_VALS</t>
  </si>
  <si>
    <t>NUM_OXY_2_ML_L_VALS</t>
  </si>
  <si>
    <t>NUM_FLUOR_AFL_MG_M3_VALS</t>
  </si>
  <si>
    <t>NUM_SOUND_VEL_M_S_VALS</t>
  </si>
  <si>
    <t>NUM_SOUND_VEL_2_M_S_VALS</t>
  </si>
  <si>
    <t>NUM_DZ_DTM_M_S_VALS</t>
  </si>
  <si>
    <t>NUM_UPOLY0_VALS</t>
  </si>
  <si>
    <t>NUM_SIGMA_T_2_KG_M3_VALS</t>
  </si>
  <si>
    <t>NUM_SBEOX0_MG_L_VALS</t>
  </si>
  <si>
    <t>NUM_VOLT0_VALS</t>
  </si>
  <si>
    <t>NUM_VOLT1_VALS</t>
  </si>
  <si>
    <t>NUM_VOLT2_VALS</t>
  </si>
  <si>
    <t>NUM_VOLT3_VALS</t>
  </si>
  <si>
    <t>NUM_VOLT4_VALS</t>
  </si>
  <si>
    <t>NUM_VOLT6_VALS</t>
  </si>
  <si>
    <t>NUM_SBEOX1_MG_L_VALS</t>
  </si>
  <si>
    <t>NUM_OXC_UA_VALS</t>
  </si>
  <si>
    <t>NUM_OXTC_DEG_C_VALS</t>
  </si>
  <si>
    <t>NUM_OXY_SAT_PCT_VALS</t>
  </si>
  <si>
    <t>NUM_OXY_SAT_2_PCT_VALS</t>
  </si>
  <si>
    <t>NUM_PH_VALS</t>
  </si>
  <si>
    <t>PROC_DATA_SUMMARY</t>
  </si>
  <si>
    <t>The total number of CTD_PROC_DATA records associated with the CTD cast</t>
  </si>
  <si>
    <t>NUM_DATA_FLAG_VALS</t>
  </si>
  <si>
    <t>The total number of associated CTD_PROC_DATA records with SCAN_COUNT (scan: Scan Count) field values that are not blank or -9.99e-29</t>
  </si>
  <si>
    <t>The total number of associated CTD_PROC_DATA records with PRESSURE_DB (prDM: Pressure, Digiquartz [db]) field values that are not blank or -9.99e-29</t>
  </si>
  <si>
    <t>The total number of associated CTD_PROC_DATA records with TEMP_DEG_C (t090C: Temperature [ITS-90, deg C]) field values that are not blank or -9.99e-29</t>
  </si>
  <si>
    <t>The total number of associated CTD_PROC_DATA records with COND_S_M (c0S/m: Conductivity [S/m]) field values that are not blank or -9.99e-29</t>
  </si>
  <si>
    <t>The total number of associated CTD_PROC_DATA records with SAL_PSU (sal00: Salinity, Practical [PSU]) field values that are not blank or -9.99e-29</t>
  </si>
  <si>
    <t>The total number of associated CTD_PROC_DATA records with OXY_RAW_V (sbeox0V: Oxygen raw, SBE 43 [V]) field values that are not blank or -9.99e-29</t>
  </si>
  <si>
    <t>The total number of associated CTD_PROC_DATA records with OXY_ML_L (sbeox0ML/L: Oxygen, SBE 43 [ml/l]) field values that are not blank or -9.99e-29</t>
  </si>
  <si>
    <t>The total number of associated CTD_PROC_DATA records with FL_SP (flSP: Fluorescence, Seapoint) field values that are not blank or -9.99e-29</t>
  </si>
  <si>
    <t>The total number of associated CTD_PROC_DATA records with TEMP_2_DEG_C (t190C: Temperature, 2 [ITS-90, deg C]) field values that are not blank or -9.99e-29</t>
  </si>
  <si>
    <t>The total number of associated CTD_PROC_DATA records with COND_2_S_M (c1S/m: Conductivity, 2 [S/m]) field values that are not blank or -9.99e-29</t>
  </si>
  <si>
    <t>The total number of associated CTD_PROC_DATA records with SAL_2_PSU (sal11: Salinity, Practical, 2 [PSU]) field values that are not blank or -9.99e-29</t>
  </si>
  <si>
    <t>The total number of associated CTD_PROC_DATA records with OXY_RAW_2_V (sbeox1V: Oxygen raw, SBE 43, 2 [V]) field values that are not blank or -9.99e-29</t>
  </si>
  <si>
    <t>The total number of associated CTD_PROC_DATA records with OXY_2_ML_L (sbeox1ML/L: Oxygen, SBE 43, 2 [ml/l]) field values that are not blank or -9.99e-29</t>
  </si>
  <si>
    <t>The total number of associated CTD_PROC_DATA records with FLUOR_AFL_MG_M3 (flECO-AFL: Fluorescence, WET Labs ECO-AFL/FL [mg/m^3]) field values that are not blank or -9.99e-29</t>
  </si>
  <si>
    <t>The total number of associated CTD_PROC_DATA records with SOUND_VEL_M_S (svCM: Sound Velocity [Chen-Millero, m/s]) field values that are not blank or -9.99e-29</t>
  </si>
  <si>
    <t>The total number of associated CTD_PROC_DATA records with SOUND_VEL_2_M_S (svCM1: Sound Velocity, 2 [Chen-Millero, m/s]) field values that are not blank or -9.99e-29</t>
  </si>
  <si>
    <t>The total number of associated CTD_PROC_DATA records with DEPTH_SW_M (depSM: Depth [salt water, m]) field values that are not blank or -9.99e-29</t>
  </si>
  <si>
    <t>The total number of associated CTD_PROC_DATA records with DATA_FLAG (flag:  0.000e+00) field values that are -9.99e-29</t>
  </si>
  <si>
    <t>The total number of associated CTD_PROC_DATA records with DZ_DTM_M_S (dz/dtM: Descent Rate [m/s]) field values that are not blank or -9.99e-29</t>
  </si>
  <si>
    <t>The total number of associated CTD_PROC_DATA records with NBIN_NUM_SCANS (nbin: number of scans per bin) field values that are not blank or -9.99e-29</t>
  </si>
  <si>
    <t>The total number of associated CTD_PROC_DATA records with SIGMA_T_KG_M3 (sigma-t00: Density [sigma-t, Kg/m^3 ]) field values that are not blank or -9.99e-29</t>
  </si>
  <si>
    <t>The total number of associated CTD_PROC_DATA records with UPOLY0 (upoly0: Upoly 0, WETLabs) field values that are not blank or -9.99e-29</t>
  </si>
  <si>
    <t>The total number of associated CTD_PROC_DATA records with SIGMA_T_2_KG_M3 (sigma-t11: Density, 2 [sigma-t, Kg/m^3 ]) field values that are not blank or -9.99e-29</t>
  </si>
  <si>
    <t>The total number of associated CTD_PROC_DATA records with SBEOX0_MG_L (sbeox0Mg/L: Oxygen, SBE 43 [mg/l]) field values that are not blank or -9.99e-29</t>
  </si>
  <si>
    <t>The total number of associated CTD_PROC_DATA records with VOLT0 (v0: Voltage 0) field values that are not blank or -9.99e-29</t>
  </si>
  <si>
    <t>The total number of associated CTD_PROC_DATA records with VOLT1 (v1: Voltage 1) field values that are not blank or -9.99e-29</t>
  </si>
  <si>
    <t>The total number of associated CTD_PROC_DATA records with VOLT2 (v2: Voltage 2) field values that are not blank or -9.99e-29</t>
  </si>
  <si>
    <t>The total number of associated CTD_PROC_DATA records with VOLT3 (v3: Voltage 3) field values that are not blank or -9.99e-29</t>
  </si>
  <si>
    <t>The total number of associated CTD_PROC_DATA records with VOLT4 (v4: Voltage 4) field values that are not blank or -9.99e-29</t>
  </si>
  <si>
    <t>The total number of associated CTD_PROC_DATA records with SBEOX1_MG_L (sbeox1Mg/L: Oxygen, SBE 43, 2 [mg/l]) field values that are not blank or -9.99e-29</t>
  </si>
  <si>
    <t>The total number of associated CTD_PROC_DATA records with OXC_UA (oxC: Oxygen Current, Beckman/YSI [uA]) field values that are not blank or -9.99e-29</t>
  </si>
  <si>
    <t>The total number of associated CTD_PROC_DATA records with OXTC_DEG_C (oxTC: Oxygen Temperature, Beckman/YSI [deg C]) field values that are not blank or -9.99e-29</t>
  </si>
  <si>
    <t>The total number of associated CTD_PROC_DATA records with OXY_SAT_PCT (sbeox0PS: Oxygen, SBE 43 [% saturation]) field values that are not blank or -9.99e-29</t>
  </si>
  <si>
    <t>The total number of associated CTD_PROC_DATA records with OXY_SAT_2_PCT (sbeox1PS: Oxygen, SBE 43, 2 [% saturation]) field values that are not blank or -9.99e-29</t>
  </si>
  <si>
    <t>The total number of associated CTD_PROC_DATA records with VOLT6 (v6: Voltage 6) field values that are not blank or -9.99e-29</t>
  </si>
  <si>
    <t>The total number of associated CTD_PROC_DATA records with PH (ph: pH) field values that are not blank or -9.99e-29</t>
  </si>
  <si>
    <t>NUM_NBIN_NUM_SCANS_VALS</t>
  </si>
  <si>
    <t>MISSING_CTD_DATA_YN</t>
  </si>
  <si>
    <t>MISSING_TEMP_DATA_YN</t>
  </si>
  <si>
    <t>MISSING_COND_DATA_YN</t>
  </si>
  <si>
    <t>MISSING_DEPTH_DATA_YN</t>
  </si>
  <si>
    <t>MISSING_SAL_DATA_YN</t>
  </si>
  <si>
    <t>MISSING_PRESS_DATA_YN</t>
  </si>
  <si>
    <t>CTD_QC_CAST_FILE_SUMMARY_V</t>
  </si>
  <si>
    <t>Field to indicate if the given CTD cast is missing associated processed CTD data (Y) or not (N)</t>
  </si>
  <si>
    <t>Field to indicate if the given CTD cast is missing associated processed CTD Temperature data (Y) or not (N)</t>
  </si>
  <si>
    <t>Field to indicate if the given CTD cast is missing associated processed CTD Conductivity data (Y) or not (N)</t>
  </si>
  <si>
    <t>Field to indicate if the given CTD cast is missing associated processed CTD Depth data (Y) or not (N)</t>
  </si>
  <si>
    <t>Field to indicate if the given CTD cast is missing associated processed CTD Salinity data (Y) or not (N)</t>
  </si>
  <si>
    <t>Field to indicate if the given CTD cast is missing associated processed CTD Pressure data (Y) or not (N)</t>
  </si>
  <si>
    <t>CTD_FILE_CAST_ERR_V</t>
  </si>
  <si>
    <t>CREATE_DATE</t>
  </si>
  <si>
    <t>FORMATTED_CREATE_DATE</t>
  </si>
  <si>
    <t>LAST_EVAL_DATE</t>
  </si>
  <si>
    <t>FORMATTED_LAST_EVAL_DATE</t>
  </si>
  <si>
    <t>ERROR_ID</t>
  </si>
  <si>
    <t>ERROR_DESCRIPTION</t>
  </si>
  <si>
    <t>ERROR_NOTES</t>
  </si>
  <si>
    <t>ERROR_TYPE_ID</t>
  </si>
  <si>
    <t>ERR_TYPE_NAME</t>
  </si>
  <si>
    <t>ERR_TYPE_COMMENT_TEMPLATE</t>
  </si>
  <si>
    <t>QC_OBJECT_ID</t>
  </si>
  <si>
    <t>OBJECT_NAME</t>
  </si>
  <si>
    <t>QC_OBJ_ACTIVE_YN</t>
  </si>
  <si>
    <t>QC_SORT_ORDER</t>
  </si>
  <si>
    <t>ERR_TYPE_DESC</t>
  </si>
  <si>
    <t>IND_FIELD_NAME</t>
  </si>
  <si>
    <t>ERR_SEVERITY_ID</t>
  </si>
  <si>
    <t>ERR_SEVERITY_CODE</t>
  </si>
  <si>
    <t>ERR_SEVERITY_NAME</t>
  </si>
  <si>
    <t>ERR_SEVERITY_DESC</t>
  </si>
  <si>
    <t>DATA_STREAM_ID</t>
  </si>
  <si>
    <t>DATA_STREAM_CODE</t>
  </si>
  <si>
    <t>DATA_STREAM_NAME</t>
  </si>
  <si>
    <t>DATA_STREAM_DESC</t>
  </si>
  <si>
    <t>ERR_TYPE_ACTIVE_YN</t>
  </si>
  <si>
    <t>ERR_RES_TYPE_ID</t>
  </si>
  <si>
    <t>ERR_RES_TYPE_CODE</t>
  </si>
  <si>
    <t>ERR_RES_TYPE_NAME</t>
  </si>
  <si>
    <t>ERR_RES_TYPE_DESC</t>
  </si>
  <si>
    <t>The date on which this record was created in the database</t>
  </si>
  <si>
    <t>The formatted date/time on which this record was created in the database (MM/DD/YYYY HH24:MI)</t>
  </si>
  <si>
    <t>The date on which this record was last evaluated based on its associated validation criteria that was active at when the given associated data stream parent record was first evaluated</t>
  </si>
  <si>
    <t>The formatted date/time on which this record was last evaluated based on its associated validation criteria that was active at when the given associated data stream parent record was first evaluated (MM/DD/YYYY HH24:MI)</t>
  </si>
  <si>
    <t>Primary Key for the SPT_ERRORS table</t>
  </si>
  <si>
    <t>The description of the given XML Data File error</t>
  </si>
  <si>
    <t>Manually entered notes for the corresponding data error</t>
  </si>
  <si>
    <t>The Error Type for the given error</t>
  </si>
  <si>
    <t>The name of the given QC validation criteria</t>
  </si>
  <si>
    <t>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t>
  </si>
  <si>
    <t>The Data QC Object that the error type is determined from.  If this is NULL it is not associated with a QC query validation constraint (e.g. DB error)</t>
  </si>
  <si>
    <t>The name of the object that is used in the given QC validation criteria</t>
  </si>
  <si>
    <t>Flag to indicate if the QC object is active (Y) or inactive (N)</t>
  </si>
  <si>
    <t>Relative sort order for the QC object to be executed in</t>
  </si>
  <si>
    <t>The description for the given QC validation error type</t>
  </si>
  <si>
    <t>The field in the result set that indicates if the current error type has been identified.  A 'Y' value indicates that the given error condition has been identified.  When XML_QC_OBJ_ID is NULL this is the constant name that is used to refer to the current error type</t>
  </si>
  <si>
    <t>The Severity of the given error type criteria.  These indicate the status of the given error (e.g. warnings, data errors, violations of law, etc.)</t>
  </si>
  <si>
    <t>The code for the given error severity</t>
  </si>
  <si>
    <t>The name for the given error severity</t>
  </si>
  <si>
    <t>The description for the given error severity</t>
  </si>
  <si>
    <t>Primary Key for the SPT_DATA_STREAMS table</t>
  </si>
  <si>
    <t>The code for the given data stream</t>
  </si>
  <si>
    <t>The name for the given data stream</t>
  </si>
  <si>
    <t>The description for the given data stream</t>
  </si>
  <si>
    <t>Flag to indicate if the given error type criteria is active</t>
  </si>
  <si>
    <t>Primary Key for the SPT_ERR_RES_TYPES table</t>
  </si>
  <si>
    <t>The Error Resolution Type code</t>
  </si>
  <si>
    <t>The Error Resolution Type name</t>
  </si>
  <si>
    <t>The Error Resolution Type description</t>
  </si>
  <si>
    <t>DVM_PTA_ERRORS_V</t>
  </si>
  <si>
    <t>TOTAL_DVM_RECS</t>
  </si>
  <si>
    <t>TOTAL_WARN_RECS</t>
  </si>
  <si>
    <t>TOTAL_ACTIVE_ERRORS</t>
  </si>
  <si>
    <t>TOTAL_ANNOTATED_ERRORS</t>
  </si>
  <si>
    <t>CTD_FILE_CAST_ERR_CNT_V</t>
  </si>
  <si>
    <t>DVM_ERRORS</t>
  </si>
  <si>
    <t>The total number of Data Validation Module error/warning records for the given CTD data file</t>
  </si>
  <si>
    <t>The total number of Data Validation Module warning records for the given CTD data file</t>
  </si>
  <si>
    <t>The total number of Data Validation Module active error records that need to be resolved/annotated for the given CTD data file</t>
  </si>
  <si>
    <t>The total number of Data Validation Module annotated error records that have been reviewed for the given CTD data file</t>
  </si>
  <si>
    <t>CTD_FILE_CAST_ERR_RPT_V</t>
  </si>
  <si>
    <t>The description of the given Data File error</t>
  </si>
  <si>
    <t>CTD_CAST_CRUISES_V</t>
  </si>
  <si>
    <t>CTD_FILE_CAST_NO_ERR_V</t>
  </si>
  <si>
    <t>CTD_PROC_DATA_NO_ERR_V</t>
  </si>
  <si>
    <t>Primary key for the CTD_APP_PDATA_ALIASES table</t>
  </si>
  <si>
    <t>PDATA_ALIAS_VAL</t>
  </si>
  <si>
    <t xml:space="preserve">Processed CTD data heading for the given CTD data file mapping table.  This field will be checked to determine which processed CTD data field a given data heading is associated with during the data import process </t>
  </si>
  <si>
    <t>PDATA_ALIAS_DESC</t>
  </si>
  <si>
    <t>Description for the Processed CTD data heading alias</t>
  </si>
  <si>
    <t>CTD_APP_DATA_MAP_PALIASES_V</t>
  </si>
  <si>
    <t>CCD_VESSELS</t>
  </si>
  <si>
    <t>CCD_CRUISES</t>
  </si>
  <si>
    <t>CCD_DATA_SET_TYPES</t>
  </si>
  <si>
    <t>DATA_SET_TYPE_ID</t>
  </si>
  <si>
    <t>CCD_DATA_SETS</t>
  </si>
  <si>
    <t>DATA_SET_ID</t>
  </si>
  <si>
    <t>CCD_REGIONS</t>
  </si>
  <si>
    <t>region_id</t>
  </si>
  <si>
    <t>LEG_REGION_ID</t>
  </si>
  <si>
    <t>CRUISE_LEG_ID</t>
  </si>
  <si>
    <t>ccd_cruise_legs</t>
  </si>
  <si>
    <t>DATA_SET_STATUS_ID</t>
  </si>
  <si>
    <t>ccd_data_set_status</t>
  </si>
  <si>
    <t>ccd_leg_regions</t>
  </si>
  <si>
    <t>Primary key for the CCD_CRUISES table</t>
  </si>
  <si>
    <t>Primary key for the CCD_VESSELS table</t>
  </si>
  <si>
    <t>CCD_CRUISES_V</t>
  </si>
  <si>
    <t>CCD_CRUISE_LEGS_V</t>
  </si>
  <si>
    <t>LEG_NAME</t>
  </si>
  <si>
    <t>LEG_START_DATE</t>
  </si>
  <si>
    <t>LEG_END_DATE</t>
  </si>
  <si>
    <t>LEG_DESC</t>
  </si>
  <si>
    <t>Primary key for the CCD_CRUISE_LEGS table</t>
  </si>
  <si>
    <t>The name of the given cruise leg</t>
  </si>
  <si>
    <t>The start date for the given research cruise leg</t>
  </si>
  <si>
    <t>The end date for the given research cruise leg</t>
  </si>
  <si>
    <t>The description for the given research cruise leg</t>
  </si>
  <si>
    <t>CCD_CRUISE_LEGS</t>
  </si>
  <si>
    <t>DATA_SET_DESC</t>
  </si>
  <si>
    <t>DATA_SET_DOI</t>
  </si>
  <si>
    <t>DATA_SET_INPORT_URL</t>
  </si>
  <si>
    <t>DATA_SET_ACCESS_URL</t>
  </si>
  <si>
    <t>DATA_SET_ARCHIVE_URL</t>
  </si>
  <si>
    <t>Primary key for the CCD_DATA_SETS table</t>
  </si>
  <si>
    <t>Description for the data set</t>
  </si>
  <si>
    <t>DOI (digital object identifier) for the data set</t>
  </si>
  <si>
    <t>InPort metadata URL for the data set, data accessibility and archival information (if any) is defined in InPort</t>
  </si>
  <si>
    <t>Publicly accessible URL for the data set, where the data can be accessed</t>
  </si>
  <si>
    <t>Archive URL for the data set, where the data can be accessed as a bulk download</t>
  </si>
  <si>
    <t>The research cruise leg that the data set was collected during</t>
  </si>
  <si>
    <t>DATA_SET_TYPE_NAME</t>
  </si>
  <si>
    <t>DATA_SET_TYPE_DESC</t>
  </si>
  <si>
    <t>DATA_SET_TYPE_DOC_URL</t>
  </si>
  <si>
    <t>Primary key for the CCD_DATA_SET_TYPES table</t>
  </si>
  <si>
    <t>Name for the data set type</t>
  </si>
  <si>
    <t>Description for the data set type</t>
  </si>
  <si>
    <t>Documentation URL for the data type, this can be an InPort URL for the parent Project record of the individual data sets or a documentation package that provides information about this data set type</t>
  </si>
  <si>
    <t>STATUS_CODE</t>
  </si>
  <si>
    <t>STATUS_NAME</t>
  </si>
  <si>
    <t>STATUS_DESC</t>
  </si>
  <si>
    <t>STATUS_COLOR</t>
  </si>
  <si>
    <t>Primary key for the CCD_DATA_SET_STATUS table</t>
  </si>
  <si>
    <t>The alpha-numeric code for the data status</t>
  </si>
  <si>
    <t>The name of the data status</t>
  </si>
  <si>
    <t>The description for the data status</t>
  </si>
  <si>
    <t>The hex value for the color that the data set status has in the application interface</t>
  </si>
  <si>
    <t>CCD_DATA_SETS_V</t>
  </si>
  <si>
    <t>CCD_DATA_SET_STATUS</t>
  </si>
  <si>
    <t>CCD_LEG_ALIASES</t>
  </si>
  <si>
    <t>LEG_ALIAS_ID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</si>
</sst>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1" fillId="4" borderId="0" xfId="0" applyFont="1" applyFill="1"/>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0" fillId="0" borderId="0" xfId="0"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0"/>
  <sheetViews>
    <sheetView tabSelected="1" topLeftCell="Q1" workbookViewId="0">
      <pane ySplit="1" topLeftCell="A4" activePane="bottomLeft" state="frozen"/>
      <selection activeCell="P1" sqref="P1"/>
      <selection pane="bottomLeft" activeCell="S4" sqref="S4:T4"/>
    </sheetView>
  </sheetViews>
  <sheetFormatPr defaultRowHeight="15" x14ac:dyDescent="0.25"/>
  <cols>
    <col min="1" max="1" width="33" style="20" bestFit="1" customWidth="1"/>
    <col min="2" max="2" width="29.28515625" customWidth="1"/>
    <col min="3" max="3" width="32" style="20" bestFit="1" customWidth="1"/>
    <col min="4" max="4" width="32" style="18" customWidth="1"/>
    <col min="5" max="5" width="98.28515625" style="20" customWidth="1"/>
    <col min="6" max="6" width="37.140625" bestFit="1" customWidth="1"/>
    <col min="7" max="7" width="78.7109375" style="23" bestFit="1" customWidth="1"/>
    <col min="8" max="8" width="61.7109375" style="23" bestFit="1" customWidth="1"/>
    <col min="9" max="9" width="70.42578125" style="23" bestFit="1" customWidth="1"/>
    <col min="10" max="10" width="66" style="23" bestFit="1" customWidth="1"/>
    <col min="11" max="11" width="72.28515625" style="23" bestFit="1" customWidth="1"/>
    <col min="12" max="12" width="117" style="23" bestFit="1" customWidth="1"/>
    <col min="13" max="13" width="127.5703125" style="23" bestFit="1" customWidth="1"/>
    <col min="14" max="14" width="126.28515625" style="23" bestFit="1" customWidth="1"/>
    <col min="15" max="15" width="138.42578125" style="23" bestFit="1" customWidth="1"/>
    <col min="16" max="16" width="141.7109375" style="23" customWidth="1"/>
    <col min="17" max="17" width="42.85546875" style="23" customWidth="1"/>
    <col min="18" max="18" width="45.85546875" style="23" bestFit="1" customWidth="1"/>
    <col min="19" max="19" width="42.85546875" style="23" bestFit="1" customWidth="1"/>
    <col min="20" max="20" width="44.28515625" style="23" bestFit="1" customWidth="1"/>
    <col min="21" max="21" width="54.7109375" customWidth="1"/>
  </cols>
  <sheetData>
    <row r="1" spans="1:21" x14ac:dyDescent="0.25">
      <c r="A1" s="19" t="s">
        <v>0</v>
      </c>
      <c r="B1" s="1" t="s">
        <v>36</v>
      </c>
      <c r="C1" s="19" t="s">
        <v>1</v>
      </c>
      <c r="D1" s="1" t="s">
        <v>37</v>
      </c>
      <c r="E1" s="19" t="s">
        <v>28</v>
      </c>
      <c r="F1" s="1" t="s">
        <v>3</v>
      </c>
      <c r="G1" s="22" t="s">
        <v>2</v>
      </c>
      <c r="H1" s="22" t="s">
        <v>4</v>
      </c>
      <c r="I1" s="22" t="s">
        <v>5</v>
      </c>
      <c r="J1" s="22" t="s">
        <v>6</v>
      </c>
      <c r="K1" s="22" t="s">
        <v>7</v>
      </c>
      <c r="L1" s="22" t="s">
        <v>8</v>
      </c>
      <c r="M1" s="22" t="s">
        <v>9</v>
      </c>
      <c r="N1" s="22" t="s">
        <v>10</v>
      </c>
      <c r="O1" s="22" t="s">
        <v>11</v>
      </c>
      <c r="P1" s="22" t="s">
        <v>30</v>
      </c>
      <c r="Q1" s="22" t="s">
        <v>29</v>
      </c>
      <c r="R1" s="22" t="s">
        <v>40</v>
      </c>
      <c r="S1" s="22" t="s">
        <v>39</v>
      </c>
      <c r="T1" s="22" t="s">
        <v>38</v>
      </c>
      <c r="U1" s="1" t="s">
        <v>31</v>
      </c>
    </row>
    <row r="2" spans="1:21" s="16" customFormat="1" ht="210" x14ac:dyDescent="0.25">
      <c r="A2" s="25" t="s">
        <v>487</v>
      </c>
      <c r="B2" s="16" t="str">
        <f>IF(LEN(A2) &lt; 22, "Yes", "No")</f>
        <v>Yes</v>
      </c>
      <c r="C2" s="20" t="s">
        <v>110</v>
      </c>
      <c r="D2" s="16" t="str">
        <f>IF(LEN(C2) &lt; 26, "Yes", "No")</f>
        <v>Yes</v>
      </c>
      <c r="E2" s="21"/>
      <c r="F2" s="16" t="str">
        <f t="shared" ref="F2:F3" si="0">CONCATENATE(A2, "_SEQ")</f>
        <v>CCD_VESSELS_SEQ</v>
      </c>
      <c r="G2" s="23" t="str">
        <f>CONCATENATE("CREATE SEQUENCE ",F2," INCREMENT BY 1 START WITH 1;")</f>
        <v>CREATE SEQUENCE CCD_VESSELS_SEQ INCREMENT BY 1 START WITH 1;</v>
      </c>
      <c r="H2" s="23" t="str">
        <f t="shared" ref="H2" si="1">CONCATENATE("ALTER TABLE ", A2, " ADD (CREATE_DATE DATE );")</f>
        <v>ALTER TABLE CCD_VESSELS ADD (CREATE_DATE DATE );</v>
      </c>
      <c r="I2" s="23" t="str">
        <f t="shared" ref="I2" si="2">CONCATENATE("ALTER TABLE ",A2, " 
ADD (CREATED_BY VARCHAR2(30) );")</f>
        <v>ALTER TABLE CCD_VESSELS 
ADD (CREATED_BY VARCHAR2(30) );</v>
      </c>
      <c r="J2" s="23" t="str">
        <f t="shared" ref="J2" si="3">CONCATENATE("ALTER TABLE ",A2, " 
ADD (LAST_MOD_DATE DATE );")</f>
        <v>ALTER TABLE CCD_VESSELS 
ADD (LAST_MOD_DATE DATE );</v>
      </c>
      <c r="K2" s="23" t="str">
        <f t="shared" ref="K2" si="4">CONCATENATE("ALTER TABLE ", A2, " 
ADD (LAST_MOD_BY VARCHAR2(30) );")</f>
        <v>ALTER TABLE CCD_VESSELS 
ADD (LAST_MOD_BY VARCHAR2(30) );</v>
      </c>
      <c r="L2" s="23" t="str">
        <f t="shared" ref="L2" si="5">CONCATENATE("COMMENT ON COLUMN ",A2, ".CREATE_DATE IS 'The date on which this record was created in the database';")</f>
        <v>COMMENT ON COLUMN CCD_VESSELS.CREATE_DATE IS 'The date on which this record was created in the database';</v>
      </c>
      <c r="M2" s="23" t="str">
        <f t="shared" ref="M2" si="6">CONCATENATE("COMMENT ON COLUMN ",A2,".CREATED_BY IS 'The Oracle username of the person creating this record in the database';")</f>
        <v>COMMENT ON COLUMN CCD_VESSELS.CREATED_BY IS 'The Oracle username of the person creating this record in the database';</v>
      </c>
      <c r="N2" s="23" t="str">
        <f t="shared" ref="N2" si="7">CONCATENATE("COMMENT ON COLUMN ", A2, ".LAST_MOD_DATE IS 'The last date on which any of the data in this record was changed';")</f>
        <v>COMMENT ON COLUMN CCD_VESSELS.LAST_MOD_DATE IS 'The last date on which any of the data in this record was changed';</v>
      </c>
      <c r="O2" s="23" t="str">
        <f t="shared" ref="O2" si="8">CONCATENATE("COMMENT ON COLUMN ", A2, ".LAST_MOD_BY IS 'The Oracle username of the person making the most recent change to this record';")</f>
        <v>COMMENT ON COLUMN CCD_VESSELS.LAST_MOD_BY IS 'The Oracle username of the person making the most recent change to this record';</v>
      </c>
      <c r="P2" s="24" t="str">
        <f>CONCATENATE("COMMENT ON TABLE ", A2, " IS '", SUBSTITUTE(E2, "'", "''"), "';")</f>
        <v>COMMENT ON TABLE CCD_VESSELS IS '';</v>
      </c>
      <c r="Q2" s="23" t="str">
        <f t="shared" ref="Q2" si="9">CONCATENATE("COMMENT ON COLUMN ", A2, ".", C2, " IS 'Primary Key for the ", A2, " table';")</f>
        <v>COMMENT ON COLUMN CCD_VESSELS.vessel_id IS 'Primary Key for the CCD_VESSELS table';</v>
      </c>
      <c r="R2" s="24" t="str">
        <f t="shared" ref="R2:R13" si="10">CONCATENATE("create or replace TRIGGER 
",A2, "_AUTO_BRI 
before insert on ",A2,"
for each row
begin
  select ",A2,"_SEQ.nextval into :new.",C2," from dual;
end;
/
")</f>
        <v xml:space="preserve">create or replace TRIGGER 
CCD_VESSELS_AUTO_BRI 
before insert on CCD_VESSELS
for each row
begin
  select CCD_VESSELS_SEQ.nextval into :new.vessel_id from dual;
end;
/
</v>
      </c>
      <c r="S2" s="24" t="str">
        <f>CONCATENATE("create or replace TRIGGER ",A2, "_AUTO_BRI
before insert on ", A2, "
for each row
begin
  select ", A2, "_SEQ.nextval into :new.", C2, " from dual;
  :NEW.CREATE_DATE := SYSDATE;
  :NEW.CREATED_BY := nvl(v('APP_USER'),user);
end;
/
")</f>
        <v xml:space="preserve">create or replace TRIGGER CCD_VESSELS_AUTO_BRI
before insert on CCD_VESSELS
for each row
begin
  select CCD_VESSELS_SEQ.nextval into :new.vessel_id from dual;
  :NEW.CREATE_DATE := SYSDATE;
  :NEW.CREATED_BY := nvl(v('APP_USER'),user);
end;
/
</v>
      </c>
      <c r="T2" s="24" t="str">
        <f>CONCATENATE("CREATE OR REPLACE TRIGGER ", A2, "_AUTO_BRU BEFORE
  UPDATE
    ON ", A2, " FOR EACH ROW 
    BEGIN 
      :NEW.LAST_MOD_DATE := SYSDATE;
      :NEW.LAST_MOD_BY := nvl(v('APP_USER'),user);
END;
/
")</f>
        <v xml:space="preserve">CREATE OR REPLACE TRIGGER CCD_VESSELS_AUTO_BRU BEFORE
  UPDATE
    ON CCD_VESSELS FOR EACH ROW 
    BEGIN 
      :NEW.LAST_MOD_DATE := SYSDATE;
      :NEW.LAST_MOD_BY := nvl(v('APP_USER'),user);
END;
/
</v>
      </c>
      <c r="U2" s="16" t="str">
        <f>CONCATENATE("SELECT MAX(", C2, ") FROM ", A2, ";")</f>
        <v>SELECT MAX(vessel_id) FROM CCD_VESSELS;</v>
      </c>
    </row>
    <row r="3" spans="1:21" ht="195" x14ac:dyDescent="0.25">
      <c r="A3" s="25" t="s">
        <v>488</v>
      </c>
      <c r="B3" s="16" t="str">
        <f t="shared" ref="B3:B66" si="11">IF(LEN(A3) &lt; 22, "Yes", "No")</f>
        <v>Yes</v>
      </c>
      <c r="C3" s="20" t="s">
        <v>44</v>
      </c>
      <c r="D3" s="16" t="str">
        <f t="shared" ref="D3:D66" si="12">IF(LEN(C3) &lt; 26, "Yes", "No")</f>
        <v>Yes</v>
      </c>
      <c r="F3" s="16" t="str">
        <f t="shared" si="0"/>
        <v>CCD_CRUISES_SEQ</v>
      </c>
      <c r="G3" s="23" t="str">
        <f>CONCATENATE("CREATE SEQUENCE ",F3," INCREMENT BY 1 START WITH 1;")</f>
        <v>CREATE SEQUENCE CCD_CRUISES_SEQ INCREMENT BY 1 START WITH 1;</v>
      </c>
      <c r="H3" s="23" t="str">
        <f t="shared" ref="H3:H4" si="13">CONCATENATE("ALTER TABLE ", A3, " ADD (CREATE_DATE DATE );")</f>
        <v>ALTER TABLE CCD_CRUISES ADD (CREATE_DATE DATE );</v>
      </c>
      <c r="I3" s="23" t="str">
        <f t="shared" ref="I3:I4" si="14">CONCATENATE("ALTER TABLE ",A3, " 
ADD (CREATED_BY VARCHAR2(30) );")</f>
        <v>ALTER TABLE CCD_CRUISES 
ADD (CREATED_BY VARCHAR2(30) );</v>
      </c>
      <c r="J3" s="23" t="str">
        <f t="shared" ref="J3:J4" si="15">CONCATENATE("ALTER TABLE ",A3, " 
ADD (LAST_MOD_DATE DATE );")</f>
        <v>ALTER TABLE CCD_CRUISES 
ADD (LAST_MOD_DATE DATE );</v>
      </c>
      <c r="K3" s="23" t="str">
        <f t="shared" ref="K3:K4" si="16">CONCATENATE("ALTER TABLE ", A3, " 
ADD (LAST_MOD_BY VARCHAR2(30) );")</f>
        <v>ALTER TABLE CCD_CRUISES 
ADD (LAST_MOD_BY VARCHAR2(30) );</v>
      </c>
      <c r="L3" s="23" t="str">
        <f t="shared" ref="L3:L4" si="17">CONCATENATE("COMMENT ON COLUMN ",A3, ".CREATE_DATE IS 'The date on which this record was created in the database';")</f>
        <v>COMMENT ON COLUMN CCD_CRUISES.CREATE_DATE IS 'The date on which this record was created in the database';</v>
      </c>
      <c r="M3" s="23" t="str">
        <f t="shared" ref="M3:M4" si="18">CONCATENATE("COMMENT ON COLUMN ",A3,".CREATED_BY IS 'The Oracle username of the person creating this record in the database';")</f>
        <v>COMMENT ON COLUMN CCD_CRUISES.CREATED_BY IS 'The Oracle username of the person creating this record in the database';</v>
      </c>
      <c r="N3" s="23" t="str">
        <f t="shared" ref="N3:N4" si="19">CONCATENATE("COMMENT ON COLUMN ", A3, ".LAST_MOD_DATE IS 'The last date on which any of the data in this record was changed';")</f>
        <v>COMMENT ON COLUMN CCD_CRUISES.LAST_MOD_DATE IS 'The last date on which any of the data in this record was changed';</v>
      </c>
      <c r="O3" s="23" t="str">
        <f t="shared" ref="O3:O4" si="20">CONCATENATE("COMMENT ON COLUMN ", A3, ".LAST_MOD_BY IS 'The Oracle username of the person making the most recent change to this record';")</f>
        <v>COMMENT ON COLUMN CCD_CRUISES.LAST_MOD_BY IS 'The Oracle username of the person making the most recent change to this record';</v>
      </c>
      <c r="R3" s="24" t="str">
        <f t="shared" si="10"/>
        <v xml:space="preserve">create or replace TRIGGER 
CCD_CRUISES_AUTO_BRI 
before insert on CCD_CRUISES
for each row
begin
  select CCD_CRUISES_SEQ.nextval into :new.cruise_id from dual;
end;
/
</v>
      </c>
      <c r="S3" s="24" t="str">
        <f t="shared" ref="S3:S4" si="21">CONCATENATE("create or replace TRIGGER ",A3, "_AUTO_BRI
before insert on ", A3, "
for each row
begin
  select ", A3, "_SEQ.nextval into :new.", C3, " from dual;
  :NEW.CREATE_DATE := SYSDATE;
  :NEW.CREATED_BY := nvl(v('APP_USER'),user);
end;
/
")</f>
        <v xml:space="preserve">create or replace TRIGGER CCD_CRUISES_AUTO_BRI
before insert on CCD_CRUISES
for each row
begin
  select CCD_CRUISES_SEQ.nextval into :new.cruise_id from dual;
  :NEW.CREATE_DATE := SYSDATE;
  :NEW.CREATED_BY := nvl(v('APP_USER'),user);
end;
/
</v>
      </c>
      <c r="T3" s="24" t="str">
        <f t="shared" ref="T3:T4" si="22">CONCATENATE("CREATE OR REPLACE TRIGGER ", A3, "_AUTO_BRU BEFORE
  UPDATE
    ON ", A3, " FOR EACH ROW 
    BEGIN 
      :NEW.LAST_MOD_DATE := SYSDATE;
      :NEW.LAST_MOD_BY := nvl(v('APP_USER'),user);
END;
/
")</f>
        <v xml:space="preserve">CREATE OR REPLACE TRIGGER CCD_CRUISES_AUTO_BRU BEFORE
  UPDATE
    ON CCD_CRUISES FOR EACH ROW 
    BEGIN 
      :NEW.LAST_MOD_DATE := SYSDATE;
      :NEW.LAST_MOD_BY := nvl(v('APP_USER'),user);
END;
/
</v>
      </c>
    </row>
    <row r="4" spans="1:21" ht="195" x14ac:dyDescent="0.25">
      <c r="A4" s="25" t="s">
        <v>545</v>
      </c>
      <c r="B4" s="16" t="str">
        <f t="shared" si="11"/>
        <v>Yes</v>
      </c>
      <c r="C4" s="20" t="s">
        <v>546</v>
      </c>
      <c r="D4" s="16" t="str">
        <f t="shared" si="12"/>
        <v>Yes</v>
      </c>
      <c r="F4" s="16" t="str">
        <f t="shared" ref="F4:F12" si="23">CONCATENATE(A4, "_SEQ")</f>
        <v>CCD_LEG_ALIASES_SEQ</v>
      </c>
      <c r="G4" s="23" t="str">
        <f>CONCATENATE("CREATE SEQUENCE ",F4," INCREMENT BY 1 START WITH 1;")</f>
        <v>CREATE SEQUENCE CCD_LEG_ALIASES_SEQ INCREMENT BY 1 START WITH 1;</v>
      </c>
      <c r="H4" s="23" t="str">
        <f t="shared" si="13"/>
        <v>ALTER TABLE CCD_LEG_ALIASES ADD (CREATE_DATE DATE );</v>
      </c>
      <c r="I4" s="23" t="str">
        <f t="shared" si="14"/>
        <v>ALTER TABLE CCD_LEG_ALIASES 
ADD (CREATED_BY VARCHAR2(30) );</v>
      </c>
      <c r="J4" s="23" t="str">
        <f t="shared" si="15"/>
        <v>ALTER TABLE CCD_LEG_ALIASES 
ADD (LAST_MOD_DATE DATE );</v>
      </c>
      <c r="K4" s="23" t="str">
        <f t="shared" si="16"/>
        <v>ALTER TABLE CCD_LEG_ALIASES 
ADD (LAST_MOD_BY VARCHAR2(30) );</v>
      </c>
      <c r="L4" s="23" t="str">
        <f t="shared" si="17"/>
        <v>COMMENT ON COLUMN CCD_LEG_ALIASES.CREATE_DATE IS 'The date on which this record was created in the database';</v>
      </c>
      <c r="M4" s="23" t="str">
        <f t="shared" si="18"/>
        <v>COMMENT ON COLUMN CCD_LEG_ALIASES.CREATED_BY IS 'The Oracle username of the person creating this record in the database';</v>
      </c>
      <c r="N4" s="23" t="str">
        <f t="shared" si="19"/>
        <v>COMMENT ON COLUMN CCD_LEG_ALIASES.LAST_MOD_DATE IS 'The last date on which any of the data in this record was changed';</v>
      </c>
      <c r="O4" s="23" t="str">
        <f t="shared" si="20"/>
        <v>COMMENT ON COLUMN CCD_LEG_ALIASES.LAST_MOD_BY IS 'The Oracle username of the person making the most recent change to this record';</v>
      </c>
      <c r="R4" s="24" t="str">
        <f t="shared" si="10"/>
        <v xml:space="preserve">create or replace TRIGGER 
CCD_LEG_ALIASES_AUTO_BRI 
before insert on CCD_LEG_ALIASES
for each row
begin
  select CCD_LEG_ALIASES_SEQ.nextval into :new.LEG_ALIAS_ID from dual;
end;
/
</v>
      </c>
      <c r="S4" s="24" t="str">
        <f t="shared" si="21"/>
        <v xml:space="preserve">create or replace TRIGGER CCD_LEG_ALIASES_AUTO_BRI
before insert on CCD_LEG_ALIASES
for each row
begin
  select CCD_LEG_ALIASES_SEQ.nextval into :new.LEG_ALIAS_ID from dual;
  :NEW.CREATE_DATE := SYSDATE;
  :NEW.CREATED_BY := nvl(v('APP_USER'),user);
end;
/
</v>
      </c>
      <c r="T4" s="24" t="str">
        <f t="shared" si="22"/>
        <v xml:space="preserve">CREATE OR REPLACE TRIGGER CCD_LEG_ALIASES_AUTO_BRU BEFORE
  UPDATE
    ON CCD_LEG_ALIASES FOR EACH ROW 
    BEGIN 
      :NEW.LAST_MOD_DATE := SYSDATE;
      :NEW.LAST_MOD_BY := nvl(v('APP_USER'),user);
END;
/
</v>
      </c>
    </row>
    <row r="5" spans="1:21" ht="195" x14ac:dyDescent="0.25">
      <c r="A5" s="25" t="s">
        <v>489</v>
      </c>
      <c r="B5" s="16" t="str">
        <f t="shared" si="11"/>
        <v>Yes</v>
      </c>
      <c r="C5" s="20" t="s">
        <v>490</v>
      </c>
      <c r="D5" s="16" t="str">
        <f t="shared" si="12"/>
        <v>Yes</v>
      </c>
      <c r="F5" s="16" t="str">
        <f t="shared" si="23"/>
        <v>CCD_DATA_SET_TYPES_SEQ</v>
      </c>
      <c r="G5" s="23" t="str">
        <f t="shared" ref="G5:G12" si="24">CONCATENATE("CREATE SEQUENCE ",F5," INCREMENT BY 1 START WITH 1;")</f>
        <v>CREATE SEQUENCE CCD_DATA_SET_TYPES_SEQ INCREMENT BY 1 START WITH 1;</v>
      </c>
      <c r="H5" s="23" t="str">
        <f t="shared" ref="H5:H12" si="25">CONCATENATE("ALTER TABLE ", A5, " ADD (CREATE_DATE DATE );")</f>
        <v>ALTER TABLE CCD_DATA_SET_TYPES ADD (CREATE_DATE DATE );</v>
      </c>
      <c r="I5" s="23" t="str">
        <f t="shared" ref="I5:I12" si="26">CONCATENATE("ALTER TABLE ",A5, " 
ADD (CREATED_BY VARCHAR2(30) );")</f>
        <v>ALTER TABLE CCD_DATA_SET_TYPES 
ADD (CREATED_BY VARCHAR2(30) );</v>
      </c>
      <c r="J5" s="23" t="str">
        <f t="shared" ref="J5:J12" si="27">CONCATENATE("ALTER TABLE ",A5, " 
ADD (LAST_MOD_DATE DATE );")</f>
        <v>ALTER TABLE CCD_DATA_SET_TYPES 
ADD (LAST_MOD_DATE DATE );</v>
      </c>
      <c r="K5" s="23" t="str">
        <f t="shared" ref="K5:K12" si="28">CONCATENATE("ALTER TABLE ", A5, " 
ADD (LAST_MOD_BY VARCHAR2(30) );")</f>
        <v>ALTER TABLE CCD_DATA_SET_TYPES 
ADD (LAST_MOD_BY VARCHAR2(30) );</v>
      </c>
      <c r="L5" s="23" t="str">
        <f t="shared" ref="L5:L12" si="29">CONCATENATE("COMMENT ON COLUMN ",A5, ".CREATE_DATE IS 'The date on which this record was created in the database';")</f>
        <v>COMMENT ON COLUMN CCD_DATA_SET_TYPES.CREATE_DATE IS 'The date on which this record was created in the database';</v>
      </c>
      <c r="M5" s="23" t="str">
        <f t="shared" ref="M5:M12" si="30">CONCATENATE("COMMENT ON COLUMN ",A5,".CREATED_BY IS 'The Oracle username of the person creating this record in the database';")</f>
        <v>COMMENT ON COLUMN CCD_DATA_SET_TYPES.CREATED_BY IS 'The Oracle username of the person creating this record in the database';</v>
      </c>
      <c r="N5" s="23" t="str">
        <f t="shared" ref="N5:N12" si="31">CONCATENATE("COMMENT ON COLUMN ", A5, ".LAST_MOD_DATE IS 'The last date on which any of the data in this record was changed';")</f>
        <v>COMMENT ON COLUMN CCD_DATA_SET_TYPES.LAST_MOD_DATE IS 'The last date on which any of the data in this record was changed';</v>
      </c>
      <c r="O5" s="23" t="str">
        <f t="shared" ref="O5:O12" si="32">CONCATENATE("COMMENT ON COLUMN ", A5, ".LAST_MOD_BY IS 'The Oracle username of the person making the most recent change to this record';")</f>
        <v>COMMENT ON COLUMN CCD_DATA_SET_TYPES.LAST_MOD_BY IS 'The Oracle username of the person making the most recent change to this record';</v>
      </c>
      <c r="R5" s="24" t="str">
        <f t="shared" si="10"/>
        <v xml:space="preserve">create or replace TRIGGER 
CCD_DATA_SET_TYPES_AUTO_BRI 
before insert on CCD_DATA_SET_TYPES
for each row
begin
  select CCD_DATA_SET_TYPES_SEQ.nextval into :new.DATA_SET_TYPE_ID from dual;
end;
/
</v>
      </c>
      <c r="S5" s="24" t="str">
        <f t="shared" ref="S5:S12" si="33">CONCATENATE("create or replace TRIGGER ",A5, "_AUTO_BRI
before insert on ", A5, "
for each row
begin
  select ", A5, "_SEQ.nextval into :new.", C5, " from dual;
  :NEW.CREATE_DATE := SYSDATE;
  :NEW.CREATED_BY := nvl(v('APP_USER'),user);
end;
/
")</f>
        <v xml:space="preserve">create or replace TRIGGER CCD_DATA_SET_TYPES_AUTO_BRI
before insert on CCD_DATA_SET_TYPES
for each row
begin
  select CCD_DATA_SET_TYPES_SEQ.nextval into :new.DATA_SET_TYPE_ID from dual;
  :NEW.CREATE_DATE := SYSDATE;
  :NEW.CREATED_BY := nvl(v('APP_USER'),user);
end;
/
</v>
      </c>
      <c r="T5" s="24" t="str">
        <f>CONCATENATE("CREATE OR REPLACE TRIGGER ", A5, "_AUTO_BRU BEFORE
  UPDATE
    ON ", A5, " FOR EACH ROW 
    BEGIN 
      :NEW.LAST_MOD_DATE := SYSDATE;
      :NEW.LAST_MOD_BY := nvl(v('APP_USER'),user);
END;
/
")</f>
        <v xml:space="preserve">CREATE OR REPLACE TRIGGER CCD_DATA_SET_TYPES_AUTO_BRU BEFORE
  UPDATE
    ON CCD_DATA_SET_TYPES FOR EACH ROW 
    BEGIN 
      :NEW.LAST_MOD_DATE := SYSDATE;
      :NEW.LAST_MOD_BY := nvl(v('APP_USER'),user);
END;
/
</v>
      </c>
    </row>
    <row r="6" spans="1:21" ht="165" x14ac:dyDescent="0.25">
      <c r="A6" s="20" t="s">
        <v>491</v>
      </c>
      <c r="B6" s="16" t="str">
        <f t="shared" si="11"/>
        <v>Yes</v>
      </c>
      <c r="C6" s="20" t="s">
        <v>492</v>
      </c>
      <c r="D6" s="16" t="str">
        <f t="shared" si="12"/>
        <v>Yes</v>
      </c>
      <c r="F6" s="16" t="str">
        <f t="shared" si="23"/>
        <v>CCD_DATA_SETS_SEQ</v>
      </c>
      <c r="G6" s="23" t="str">
        <f t="shared" si="24"/>
        <v>CREATE SEQUENCE CCD_DATA_SETS_SEQ INCREMENT BY 1 START WITH 1;</v>
      </c>
      <c r="H6" s="23" t="str">
        <f t="shared" si="25"/>
        <v>ALTER TABLE CCD_DATA_SETS ADD (CREATE_DATE DATE );</v>
      </c>
      <c r="I6" s="23" t="str">
        <f t="shared" si="26"/>
        <v>ALTER TABLE CCD_DATA_SETS 
ADD (CREATED_BY VARCHAR2(30) );</v>
      </c>
      <c r="J6" s="23" t="str">
        <f t="shared" si="27"/>
        <v>ALTER TABLE CCD_DATA_SETS 
ADD (LAST_MOD_DATE DATE );</v>
      </c>
      <c r="K6" s="23" t="str">
        <f t="shared" si="28"/>
        <v>ALTER TABLE CCD_DATA_SETS 
ADD (LAST_MOD_BY VARCHAR2(30) );</v>
      </c>
      <c r="L6" s="23" t="str">
        <f t="shared" si="29"/>
        <v>COMMENT ON COLUMN CCD_DATA_SETS.CREATE_DATE IS 'The date on which this record was created in the database';</v>
      </c>
      <c r="M6" s="23" t="str">
        <f t="shared" si="30"/>
        <v>COMMENT ON COLUMN CCD_DATA_SETS.CREATED_BY IS 'The Oracle username of the person creating this record in the database';</v>
      </c>
      <c r="N6" s="23" t="str">
        <f t="shared" si="31"/>
        <v>COMMENT ON COLUMN CCD_DATA_SETS.LAST_MOD_DATE IS 'The last date on which any of the data in this record was changed';</v>
      </c>
      <c r="O6" s="23" t="str">
        <f t="shared" si="32"/>
        <v>COMMENT ON COLUMN CCD_DATA_SETS.LAST_MOD_BY IS 'The Oracle username of the person making the most recent change to this record';</v>
      </c>
      <c r="R6" s="24" t="str">
        <f t="shared" si="10"/>
        <v xml:space="preserve">create or replace TRIGGER 
CCD_DATA_SETS_AUTO_BRI 
before insert on CCD_DATA_SETS
for each row
begin
  select CCD_DATA_SETS_SEQ.nextval into :new.DATA_SET_ID from dual;
end;
/
</v>
      </c>
      <c r="S6" s="24" t="str">
        <f t="shared" si="33"/>
        <v xml:space="preserve">create or replace TRIGGER CCD_DATA_SETS_AUTO_BRI
before insert on CCD_DATA_SETS
for each row
begin
  select CCD_DATA_SETS_SEQ.nextval into :new.DATA_SET_ID from dual;
  :NEW.CREATE_DATE := SYSDATE;
  :NEW.CREATED_BY := nvl(v('APP_USER'),user);
end;
/
</v>
      </c>
      <c r="T6" s="24" t="str">
        <f>CONCATENATE("CREATE OR REPLACE TRIGGER ", A6, "_AUTO_BRU BEFORE
  UPDATE
    ON ", A6, " FOR EACH ROW 
    BEGIN 
      :NEW.LAST_MOD_DATE := SYSDATE;
      :NEW.LAST_MOD_BY := nvl(v('APP_USER'),user);
END;
/
")</f>
        <v xml:space="preserve">CREATE OR REPLACE TRIGGER CCD_DATA_SETS_AUTO_BRU BEFORE
  UPDATE
    ON CCD_DATA_SETS FOR EACH ROW 
    BEGIN 
      :NEW.LAST_MOD_DATE := SYSDATE;
      :NEW.LAST_MOD_BY := nvl(v('APP_USER'),user);
END;
/
</v>
      </c>
    </row>
    <row r="7" spans="1:21" s="11" customFormat="1" ht="165" x14ac:dyDescent="0.25">
      <c r="A7" s="25" t="s">
        <v>493</v>
      </c>
      <c r="B7" s="11" t="str">
        <f t="shared" si="11"/>
        <v>Yes</v>
      </c>
      <c r="C7" s="25" t="s">
        <v>494</v>
      </c>
      <c r="D7" s="11" t="str">
        <f t="shared" si="12"/>
        <v>Yes</v>
      </c>
      <c r="F7" s="16" t="str">
        <f t="shared" si="23"/>
        <v>CCD_REGIONS_SEQ</v>
      </c>
      <c r="G7" s="23" t="str">
        <f t="shared" si="24"/>
        <v>CREATE SEQUENCE CCD_REGIONS_SEQ INCREMENT BY 1 START WITH 1;</v>
      </c>
      <c r="H7" s="23" t="str">
        <f t="shared" si="25"/>
        <v>ALTER TABLE CCD_REGIONS ADD (CREATE_DATE DATE );</v>
      </c>
      <c r="I7" s="23" t="str">
        <f t="shared" si="26"/>
        <v>ALTER TABLE CCD_REGIONS 
ADD (CREATED_BY VARCHAR2(30) );</v>
      </c>
      <c r="J7" s="23" t="str">
        <f t="shared" si="27"/>
        <v>ALTER TABLE CCD_REGIONS 
ADD (LAST_MOD_DATE DATE );</v>
      </c>
      <c r="K7" s="23" t="str">
        <f t="shared" si="28"/>
        <v>ALTER TABLE CCD_REGIONS 
ADD (LAST_MOD_BY VARCHAR2(30) );</v>
      </c>
      <c r="L7" s="23" t="str">
        <f t="shared" si="29"/>
        <v>COMMENT ON COLUMN CCD_REGIONS.CREATE_DATE IS 'The date on which this record was created in the database';</v>
      </c>
      <c r="M7" s="23" t="str">
        <f t="shared" si="30"/>
        <v>COMMENT ON COLUMN CCD_REGIONS.CREATED_BY IS 'The Oracle username of the person creating this record in the database';</v>
      </c>
      <c r="N7" s="23" t="str">
        <f t="shared" si="31"/>
        <v>COMMENT ON COLUMN CCD_REGIONS.LAST_MOD_DATE IS 'The last date on which any of the data in this record was changed';</v>
      </c>
      <c r="O7" s="23" t="str">
        <f t="shared" si="32"/>
        <v>COMMENT ON COLUMN CCD_REGIONS.LAST_MOD_BY IS 'The Oracle username of the person making the most recent change to this record';</v>
      </c>
      <c r="Q7" s="23" t="str">
        <f t="shared" ref="Q7" si="34">CONCATENATE("COMMENT ON COLUMN ", A7, ".", C7, " IS 'Primary Key for the ", A7, " table';")</f>
        <v>COMMENT ON COLUMN CCD_REGIONS.region_id IS 'Primary Key for the CCD_REGIONS table';</v>
      </c>
      <c r="R7" s="24" t="str">
        <f t="shared" si="10"/>
        <v xml:space="preserve">create or replace TRIGGER 
CCD_REGIONS_AUTO_BRI 
before insert on CCD_REGIONS
for each row
begin
  select CCD_REGIONS_SEQ.nextval into :new.region_id from dual;
end;
/
</v>
      </c>
      <c r="S7" s="24" t="str">
        <f t="shared" si="33"/>
        <v xml:space="preserve">create or replace TRIGGER CCD_REGIONS_AUTO_BRI
before insert on CCD_REGIONS
for each row
begin
  select CCD_REGIONS_SEQ.nextval into :new.region_id from dual;
  :NEW.CREATE_DATE := SYSDATE;
  :NEW.CREATED_BY := nvl(v('APP_USER'),user);
end;
/
</v>
      </c>
      <c r="T7" s="24" t="str">
        <f t="shared" ref="T7:T12" si="35">CONCATENATE("CREATE OR REPLACE TRIGGER ", A7, "_AUTO_BRU BEFORE
  UPDATE
    ON ", A7, " FOR EACH ROW 
    BEGIN 
      :NEW.LAST_MOD_DATE := SYSDATE;
      :NEW.LAST_MOD_BY := nvl(v('APP_USER'),user);
END;
/
")</f>
        <v xml:space="preserve">CREATE OR REPLACE TRIGGER CCD_REGIONS_AUTO_BRU BEFORE
  UPDATE
    ON CCD_REGIONS FOR EACH ROW 
    BEGIN 
      :NEW.LAST_MOD_DATE := SYSDATE;
      :NEW.LAST_MOD_BY := nvl(v('APP_USER'),user);
END;
/
</v>
      </c>
    </row>
    <row r="8" spans="1:21" ht="195" x14ac:dyDescent="0.25">
      <c r="A8" s="25" t="s">
        <v>500</v>
      </c>
      <c r="B8" s="16" t="str">
        <f t="shared" si="11"/>
        <v>Yes</v>
      </c>
      <c r="C8" s="20" t="s">
        <v>495</v>
      </c>
      <c r="D8" s="16" t="str">
        <f t="shared" si="12"/>
        <v>Yes</v>
      </c>
      <c r="F8" s="16" t="str">
        <f t="shared" si="23"/>
        <v>ccd_leg_regions_SEQ</v>
      </c>
      <c r="G8" s="23" t="str">
        <f t="shared" ref="G8:G10" si="36">CONCATENATE("CREATE SEQUENCE ",F8," INCREMENT BY 1 START WITH 1;")</f>
        <v>CREATE SEQUENCE ccd_leg_regions_SEQ INCREMENT BY 1 START WITH 1;</v>
      </c>
      <c r="H8" s="23" t="str">
        <f t="shared" ref="H8:H10" si="37">CONCATENATE("ALTER TABLE ", A8, " ADD (CREATE_DATE DATE );")</f>
        <v>ALTER TABLE ccd_leg_regions ADD (CREATE_DATE DATE );</v>
      </c>
      <c r="I8" s="23" t="str">
        <f t="shared" ref="I8:I10" si="38">CONCATENATE("ALTER TABLE ",A8, " 
ADD (CREATED_BY VARCHAR2(30) );")</f>
        <v>ALTER TABLE ccd_leg_regions 
ADD (CREATED_BY VARCHAR2(30) );</v>
      </c>
      <c r="J8" s="23" t="str">
        <f t="shared" ref="J8:J10" si="39">CONCATENATE("ALTER TABLE ",A8, " 
ADD (LAST_MOD_DATE DATE );")</f>
        <v>ALTER TABLE ccd_leg_regions 
ADD (LAST_MOD_DATE DATE );</v>
      </c>
      <c r="K8" s="23" t="str">
        <f t="shared" ref="K8:K10" si="40">CONCATENATE("ALTER TABLE ", A8, " 
ADD (LAST_MOD_BY VARCHAR2(30) );")</f>
        <v>ALTER TABLE ccd_leg_regions 
ADD (LAST_MOD_BY VARCHAR2(30) );</v>
      </c>
      <c r="L8" s="23" t="str">
        <f t="shared" ref="L8:L10" si="41">CONCATENATE("COMMENT ON COLUMN ",A8, ".CREATE_DATE IS 'The date on which this record was created in the database';")</f>
        <v>COMMENT ON COLUMN ccd_leg_regions.CREATE_DATE IS 'The date on which this record was created in the database';</v>
      </c>
      <c r="M8" s="23" t="str">
        <f t="shared" ref="M8:M10" si="42">CONCATENATE("COMMENT ON COLUMN ",A8,".CREATED_BY IS 'The Oracle username of the person creating this record in the database';")</f>
        <v>COMMENT ON COLUMN ccd_leg_regions.CREATED_BY IS 'The Oracle username of the person creating this record in the database';</v>
      </c>
      <c r="N8" s="23" t="str">
        <f t="shared" ref="N8:N10" si="43">CONCATENATE("COMMENT ON COLUMN ", A8, ".LAST_MOD_DATE IS 'The last date on which any of the data in this record was changed';")</f>
        <v>COMMENT ON COLUMN ccd_leg_regions.LAST_MOD_DATE IS 'The last date on which any of the data in this record was changed';</v>
      </c>
      <c r="O8" s="23" t="str">
        <f t="shared" ref="O8:O10" si="44">CONCATENATE("COMMENT ON COLUMN ", A8, ".LAST_MOD_BY IS 'The Oracle username of the person making the most recent change to this record';")</f>
        <v>COMMENT ON COLUMN ccd_leg_regions.LAST_MOD_BY IS 'The Oracle username of the person making the most recent change to this record';</v>
      </c>
      <c r="R8" s="23" t="str">
        <f t="shared" si="10"/>
        <v xml:space="preserve">create or replace TRIGGER 
ccd_leg_regions_AUTO_BRI 
before insert on ccd_leg_regions
for each row
begin
  select ccd_leg_regions_SEQ.nextval into :new.LEG_REGION_ID from dual;
end;
/
</v>
      </c>
      <c r="S8" s="24" t="str">
        <f t="shared" ref="S8:S10" si="45">CONCATENATE("create or replace TRIGGER ",A8, "_AUTO_BRI
before insert on ", A8, "
for each row
begin
  select ", A8, "_SEQ.nextval into :new.", C8, " from dual;
  :NEW.CREATE_DATE := SYSDATE;
  :NEW.CREATED_BY := nvl(v('APP_USER'),user);
end;
/
")</f>
        <v xml:space="preserve">create or replace TRIGGER ccd_leg_regions_AUTO_BRI
before insert on ccd_leg_regions
for each row
begin
  select ccd_leg_regions_SEQ.nextval into :new.LEG_REGION_ID from dual;
  :NEW.CREATE_DATE := SYSDATE;
  :NEW.CREATED_BY := nvl(v('APP_USER'),user);
end;
/
</v>
      </c>
      <c r="T8" s="24" t="str">
        <f t="shared" ref="T8:T10" si="46">CONCATENATE("CREATE OR REPLACE TRIGGER ", A8, "_AUTO_BRU BEFORE
  UPDATE
    ON ", A8, " FOR EACH ROW 
    BEGIN 
      :NEW.LAST_MOD_DATE := SYSDATE;
      :NEW.LAST_MOD_BY := nvl(v('APP_USER'),user);
END;
/
")</f>
        <v xml:space="preserve">CREATE OR REPLACE TRIGGER ccd_leg_regions_AUTO_BRU BEFORE
  UPDATE
    ON ccd_leg_regions FOR EACH ROW 
    BEGIN 
      :NEW.LAST_MOD_DATE := SYSDATE;
      :NEW.LAST_MOD_BY := nvl(v('APP_USER'),user);
END;
/
</v>
      </c>
    </row>
    <row r="9" spans="1:21" ht="195" x14ac:dyDescent="0.25">
      <c r="A9" s="20" t="s">
        <v>497</v>
      </c>
      <c r="B9" s="16" t="str">
        <f t="shared" si="11"/>
        <v>Yes</v>
      </c>
      <c r="C9" s="20" t="s">
        <v>496</v>
      </c>
      <c r="D9" s="16" t="str">
        <f t="shared" si="12"/>
        <v>Yes</v>
      </c>
      <c r="F9" s="16" t="str">
        <f t="shared" si="23"/>
        <v>ccd_cruise_legs_SEQ</v>
      </c>
      <c r="G9" s="23" t="str">
        <f t="shared" si="36"/>
        <v>CREATE SEQUENCE ccd_cruise_legs_SEQ INCREMENT BY 1 START WITH 1;</v>
      </c>
      <c r="H9" s="23" t="str">
        <f t="shared" si="37"/>
        <v>ALTER TABLE ccd_cruise_legs ADD (CREATE_DATE DATE );</v>
      </c>
      <c r="I9" s="23" t="str">
        <f t="shared" si="38"/>
        <v>ALTER TABLE ccd_cruise_legs 
ADD (CREATED_BY VARCHAR2(30) );</v>
      </c>
      <c r="J9" s="23" t="str">
        <f t="shared" si="39"/>
        <v>ALTER TABLE ccd_cruise_legs 
ADD (LAST_MOD_DATE DATE );</v>
      </c>
      <c r="K9" s="23" t="str">
        <f t="shared" si="40"/>
        <v>ALTER TABLE ccd_cruise_legs 
ADD (LAST_MOD_BY VARCHAR2(30) );</v>
      </c>
      <c r="L9" s="23" t="str">
        <f t="shared" si="41"/>
        <v>COMMENT ON COLUMN ccd_cruise_legs.CREATE_DATE IS 'The date on which this record was created in the database';</v>
      </c>
      <c r="M9" s="23" t="str">
        <f t="shared" si="42"/>
        <v>COMMENT ON COLUMN ccd_cruise_legs.CREATED_BY IS 'The Oracle username of the person creating this record in the database';</v>
      </c>
      <c r="N9" s="23" t="str">
        <f t="shared" si="43"/>
        <v>COMMENT ON COLUMN ccd_cruise_legs.LAST_MOD_DATE IS 'The last date on which any of the data in this record was changed';</v>
      </c>
      <c r="O9" s="23" t="str">
        <f t="shared" si="44"/>
        <v>COMMENT ON COLUMN ccd_cruise_legs.LAST_MOD_BY IS 'The Oracle username of the person making the most recent change to this record';</v>
      </c>
      <c r="R9" s="24" t="str">
        <f t="shared" si="10"/>
        <v xml:space="preserve">create or replace TRIGGER 
ccd_cruise_legs_AUTO_BRI 
before insert on ccd_cruise_legs
for each row
begin
  select ccd_cruise_legs_SEQ.nextval into :new.CRUISE_LEG_ID from dual;
end;
/
</v>
      </c>
      <c r="S9" s="24" t="str">
        <f t="shared" si="45"/>
        <v xml:space="preserve">create or replace TRIGGER ccd_cruise_legs_AUTO_BRI
before insert on ccd_cruise_legs
for each row
begin
  select ccd_cruise_legs_SEQ.nextval into :new.CRUISE_LEG_ID from dual;
  :NEW.CREATE_DATE := SYSDATE;
  :NEW.CREATED_BY := nvl(v('APP_USER'),user);
end;
/
</v>
      </c>
      <c r="T9" s="24" t="str">
        <f t="shared" si="46"/>
        <v xml:space="preserve">CREATE OR REPLACE TRIGGER ccd_cruise_legs_AUTO_BRU BEFORE
  UPDATE
    ON ccd_cruise_legs FOR EACH ROW 
    BEGIN 
      :NEW.LAST_MOD_DATE := SYSDATE;
      :NEW.LAST_MOD_BY := nvl(v('APP_USER'),user);
END;
/
</v>
      </c>
    </row>
    <row r="10" spans="1:21" ht="195" x14ac:dyDescent="0.25">
      <c r="A10" s="20" t="s">
        <v>499</v>
      </c>
      <c r="B10" s="16" t="str">
        <f t="shared" si="11"/>
        <v>Yes</v>
      </c>
      <c r="C10" s="20" t="s">
        <v>498</v>
      </c>
      <c r="D10" s="16" t="str">
        <f t="shared" si="12"/>
        <v>Yes</v>
      </c>
      <c r="F10" s="16" t="str">
        <f t="shared" si="23"/>
        <v>ccd_data_set_status_SEQ</v>
      </c>
      <c r="G10" s="23" t="str">
        <f t="shared" si="36"/>
        <v>CREATE SEQUENCE ccd_data_set_status_SEQ INCREMENT BY 1 START WITH 1;</v>
      </c>
      <c r="H10" s="23" t="str">
        <f t="shared" si="37"/>
        <v>ALTER TABLE ccd_data_set_status ADD (CREATE_DATE DATE );</v>
      </c>
      <c r="I10" s="23" t="str">
        <f t="shared" si="38"/>
        <v>ALTER TABLE ccd_data_set_status 
ADD (CREATED_BY VARCHAR2(30) );</v>
      </c>
      <c r="J10" s="23" t="str">
        <f t="shared" si="39"/>
        <v>ALTER TABLE ccd_data_set_status 
ADD (LAST_MOD_DATE DATE );</v>
      </c>
      <c r="K10" s="23" t="str">
        <f t="shared" si="40"/>
        <v>ALTER TABLE ccd_data_set_status 
ADD (LAST_MOD_BY VARCHAR2(30) );</v>
      </c>
      <c r="L10" s="23" t="str">
        <f t="shared" si="41"/>
        <v>COMMENT ON COLUMN ccd_data_set_status.CREATE_DATE IS 'The date on which this record was created in the database';</v>
      </c>
      <c r="M10" s="23" t="str">
        <f t="shared" si="42"/>
        <v>COMMENT ON COLUMN ccd_data_set_status.CREATED_BY IS 'The Oracle username of the person creating this record in the database';</v>
      </c>
      <c r="N10" s="23" t="str">
        <f t="shared" si="43"/>
        <v>COMMENT ON COLUMN ccd_data_set_status.LAST_MOD_DATE IS 'The last date on which any of the data in this record was changed';</v>
      </c>
      <c r="O10" s="23" t="str">
        <f t="shared" si="44"/>
        <v>COMMENT ON COLUMN ccd_data_set_status.LAST_MOD_BY IS 'The Oracle username of the person making the most recent change to this record';</v>
      </c>
      <c r="R10" s="24" t="str">
        <f t="shared" si="10"/>
        <v xml:space="preserve">create or replace TRIGGER 
ccd_data_set_status_AUTO_BRI 
before insert on ccd_data_set_status
for each row
begin
  select ccd_data_set_status_SEQ.nextval into :new.DATA_SET_STATUS_ID from dual;
end;
/
</v>
      </c>
      <c r="S10" s="24" t="str">
        <f t="shared" si="45"/>
        <v xml:space="preserve">create or replace TRIGGER ccd_data_set_status_AUTO_BRI
before insert on ccd_data_set_status
for each row
begin
  select ccd_data_set_status_SEQ.nextval into :new.DATA_SET_STATUS_ID from dual;
  :NEW.CREATE_DATE := SYSDATE;
  :NEW.CREATED_BY := nvl(v('APP_USER'),user);
end;
/
</v>
      </c>
      <c r="T10" s="24" t="str">
        <f t="shared" si="46"/>
        <v xml:space="preserve">CREATE OR REPLACE TRIGGER ccd_data_set_status_AUTO_BRU BEFORE
  UPDATE
    ON ccd_data_set_status FOR EACH ROW 
    BEGIN 
      :NEW.LAST_MOD_DATE := SYSDATE;
      :NEW.LAST_MOD_BY := nvl(v('APP_USER'),user);
END;
/
</v>
      </c>
    </row>
    <row r="11" spans="1:21" s="11" customFormat="1" ht="165" x14ac:dyDescent="0.25">
      <c r="B11" s="11" t="str">
        <f t="shared" si="11"/>
        <v>Yes</v>
      </c>
      <c r="C11" s="25"/>
      <c r="D11" s="11" t="str">
        <f t="shared" si="12"/>
        <v>Yes</v>
      </c>
      <c r="F11" s="16" t="str">
        <f t="shared" si="23"/>
        <v>_SEQ</v>
      </c>
      <c r="G11" s="23" t="str">
        <f t="shared" ref="G11" si="47">CONCATENATE("CREATE SEQUENCE ",F11," INCREMENT BY 1 START WITH 1;")</f>
        <v>CREATE SEQUENCE _SEQ INCREMENT BY 1 START WITH 1;</v>
      </c>
      <c r="H11" s="23" t="str">
        <f t="shared" si="25"/>
        <v>ALTER TABLE  ADD (CREATE_DATE DATE );</v>
      </c>
      <c r="I11" s="23" t="str">
        <f t="shared" si="26"/>
        <v>ALTER TABLE  
ADD (CREATED_BY VARCHAR2(30) );</v>
      </c>
      <c r="J11" s="23" t="str">
        <f t="shared" si="27"/>
        <v>ALTER TABLE  
ADD (LAST_MOD_DATE DATE );</v>
      </c>
      <c r="K11" s="23" t="str">
        <f t="shared" si="28"/>
        <v>ALTER TABLE  
ADD (LAST_MOD_BY VARCHAR2(30) );</v>
      </c>
      <c r="L11" s="23" t="str">
        <f t="shared" si="29"/>
        <v>COMMENT ON COLUMN .CREATE_DATE IS 'The date on which this record was created in the database';</v>
      </c>
      <c r="M11" s="23" t="str">
        <f t="shared" si="30"/>
        <v>COMMENT ON COLUMN .CREATED_BY IS 'The Oracle username of the person creating this record in the database';</v>
      </c>
      <c r="N11" s="23" t="str">
        <f t="shared" si="31"/>
        <v>COMMENT ON COLUMN .LAST_MOD_DATE IS 'The last date on which any of the data in this record was changed';</v>
      </c>
      <c r="O11" s="23" t="str">
        <f t="shared" si="32"/>
        <v>COMMENT ON COLUMN .LAST_MOD_BY IS 'The Oracle username of the person making the most recent change to this record';</v>
      </c>
      <c r="Q11" s="23" t="str">
        <f t="shared" ref="Q11:Q12" si="48">CONCATENATE("COMMENT ON COLUMN ", A11, ".", C11, " IS 'Primary Key for the ", A11, " table';")</f>
        <v>COMMENT ON COLUMN . IS 'Primary Key for the  table';</v>
      </c>
      <c r="R11" s="24" t="str">
        <f t="shared" si="10"/>
        <v xml:space="preserve">create or replace TRIGGER 
_AUTO_BRI 
before insert on 
for each row
begin
  select _SEQ.nextval into :new. from dual;
end;
/
</v>
      </c>
      <c r="S11" s="24" t="str">
        <f t="shared" si="33"/>
        <v xml:space="preserve">create or replace TRIGGER _AUTO_BRI
before insert on 
for each row
begin
  select _SEQ.nextval into :new. from dual;
  :NEW.CREATE_DATE := SYSDATE;
  :NEW.CREATED_BY := nvl(v('APP_USER'),user);
end;
/
</v>
      </c>
      <c r="T11" s="24" t="str">
        <f t="shared" si="35"/>
        <v xml:space="preserve">CREATE OR REPLACE TRIGGER _AUTO_BRU BEFORE
  UPDATE
    ON  FOR EACH ROW 
    BEGIN 
      :NEW.LAST_MOD_DATE := SYSDATE;
      :NEW.LAST_MOD_BY := nvl(v('APP_USER'),user);
END;
/
</v>
      </c>
    </row>
    <row r="12" spans="1:21" s="11" customFormat="1" ht="165" x14ac:dyDescent="0.25">
      <c r="B12" s="11" t="str">
        <f t="shared" si="11"/>
        <v>Yes</v>
      </c>
      <c r="D12" s="11" t="str">
        <f t="shared" si="12"/>
        <v>Yes</v>
      </c>
      <c r="F12" s="16" t="str">
        <f t="shared" si="23"/>
        <v>_SEQ</v>
      </c>
      <c r="G12" s="23" t="str">
        <f t="shared" si="24"/>
        <v>CREATE SEQUENCE _SEQ INCREMENT BY 1 START WITH 1;</v>
      </c>
      <c r="H12" s="23" t="str">
        <f t="shared" si="25"/>
        <v>ALTER TABLE  ADD (CREATE_DATE DATE );</v>
      </c>
      <c r="I12" s="23" t="str">
        <f t="shared" si="26"/>
        <v>ALTER TABLE  
ADD (CREATED_BY VARCHAR2(30) );</v>
      </c>
      <c r="J12" s="23" t="str">
        <f t="shared" si="27"/>
        <v>ALTER TABLE  
ADD (LAST_MOD_DATE DATE );</v>
      </c>
      <c r="K12" s="23" t="str">
        <f t="shared" si="28"/>
        <v>ALTER TABLE  
ADD (LAST_MOD_BY VARCHAR2(30) );</v>
      </c>
      <c r="L12" s="23" t="str">
        <f t="shared" si="29"/>
        <v>COMMENT ON COLUMN .CREATE_DATE IS 'The date on which this record was created in the database';</v>
      </c>
      <c r="M12" s="23" t="str">
        <f t="shared" si="30"/>
        <v>COMMENT ON COLUMN .CREATED_BY IS 'The Oracle username of the person creating this record in the database';</v>
      </c>
      <c r="N12" s="23" t="str">
        <f t="shared" si="31"/>
        <v>COMMENT ON COLUMN .LAST_MOD_DATE IS 'The last date on which any of the data in this record was changed';</v>
      </c>
      <c r="O12" s="23" t="str">
        <f t="shared" si="32"/>
        <v>COMMENT ON COLUMN .LAST_MOD_BY IS 'The Oracle username of the person making the most recent change to this record';</v>
      </c>
      <c r="Q12" s="23" t="str">
        <f t="shared" si="48"/>
        <v>COMMENT ON COLUMN . IS 'Primary Key for the  table';</v>
      </c>
      <c r="R12" s="24" t="str">
        <f t="shared" si="10"/>
        <v xml:space="preserve">create or replace TRIGGER 
_AUTO_BRI 
before insert on 
for each row
begin
  select _SEQ.nextval into :new. from dual;
end;
/
</v>
      </c>
      <c r="S12" s="24" t="str">
        <f t="shared" si="33"/>
        <v xml:space="preserve">create or replace TRIGGER _AUTO_BRI
before insert on 
for each row
begin
  select _SEQ.nextval into :new. from dual;
  :NEW.CREATE_DATE := SYSDATE;
  :NEW.CREATED_BY := nvl(v('APP_USER'),user);
end;
/
</v>
      </c>
      <c r="T12" s="24" t="str">
        <f t="shared" si="35"/>
        <v xml:space="preserve">CREATE OR REPLACE TRIGGER _AUTO_BRU BEFORE
  UPDATE
    ON  FOR EACH ROW 
    BEGIN 
      :NEW.LAST_MOD_DATE := SYSDATE;
      :NEW.LAST_MOD_BY := nvl(v('APP_USER'),user);
END;
/
</v>
      </c>
    </row>
    <row r="13" spans="1:21" ht="135" x14ac:dyDescent="0.25">
      <c r="B13" s="16" t="str">
        <f t="shared" si="11"/>
        <v>Yes</v>
      </c>
      <c r="D13" s="16" t="str">
        <f t="shared" si="12"/>
        <v>Yes</v>
      </c>
      <c r="F13" s="16" t="str">
        <f t="shared" ref="F13" si="49">CONCATENATE(A13, "_SEQ")</f>
        <v>_SEQ</v>
      </c>
      <c r="G13" s="23" t="str">
        <f t="shared" ref="G13" si="50">CONCATENATE("CREATE SEQUENCE ",F13," INCREMENT BY 1 START WITH 1;")</f>
        <v>CREATE SEQUENCE _SEQ INCREMENT BY 1 START WITH 1;</v>
      </c>
      <c r="R13" s="24" t="str">
        <f t="shared" si="10"/>
        <v xml:space="preserve">create or replace TRIGGER 
_AUTO_BRI 
before insert on 
for each row
begin
  select _SEQ.nextval into :new. from dual;
end;
/
</v>
      </c>
    </row>
    <row r="14" spans="1:21" x14ac:dyDescent="0.25">
      <c r="B14" s="16" t="str">
        <f t="shared" si="11"/>
        <v>Yes</v>
      </c>
      <c r="D14" s="16" t="str">
        <f t="shared" si="12"/>
        <v>Yes</v>
      </c>
    </row>
    <row r="15" spans="1:21" x14ac:dyDescent="0.25">
      <c r="B15" s="16" t="str">
        <f t="shared" si="11"/>
        <v>Yes</v>
      </c>
      <c r="D15" s="16" t="str">
        <f t="shared" si="12"/>
        <v>Yes</v>
      </c>
    </row>
    <row r="16" spans="1:21" x14ac:dyDescent="0.25">
      <c r="B16" s="16" t="str">
        <f t="shared" si="11"/>
        <v>Yes</v>
      </c>
      <c r="D16" s="16" t="str">
        <f t="shared" si="12"/>
        <v>Yes</v>
      </c>
    </row>
    <row r="17" spans="2:4" x14ac:dyDescent="0.25">
      <c r="B17" s="16" t="str">
        <f t="shared" si="11"/>
        <v>Yes</v>
      </c>
      <c r="D17" s="16" t="str">
        <f t="shared" si="12"/>
        <v>Yes</v>
      </c>
    </row>
    <row r="18" spans="2:4" x14ac:dyDescent="0.25">
      <c r="B18" s="16" t="str">
        <f t="shared" si="11"/>
        <v>Yes</v>
      </c>
      <c r="D18" s="16" t="str">
        <f t="shared" si="12"/>
        <v>Yes</v>
      </c>
    </row>
    <row r="19" spans="2:4" x14ac:dyDescent="0.25">
      <c r="B19" s="16" t="str">
        <f t="shared" si="11"/>
        <v>Yes</v>
      </c>
      <c r="D19" s="16" t="str">
        <f t="shared" si="12"/>
        <v>Yes</v>
      </c>
    </row>
    <row r="20" spans="2:4" x14ac:dyDescent="0.25">
      <c r="B20" s="16" t="str">
        <f t="shared" si="11"/>
        <v>Yes</v>
      </c>
      <c r="D20" s="16" t="str">
        <f t="shared" si="12"/>
        <v>Yes</v>
      </c>
    </row>
    <row r="21" spans="2:4" x14ac:dyDescent="0.25">
      <c r="B21" s="16" t="str">
        <f t="shared" si="11"/>
        <v>Yes</v>
      </c>
      <c r="D21" s="16" t="str">
        <f t="shared" si="12"/>
        <v>Yes</v>
      </c>
    </row>
    <row r="22" spans="2:4" x14ac:dyDescent="0.25">
      <c r="B22" s="16" t="str">
        <f t="shared" si="11"/>
        <v>Yes</v>
      </c>
      <c r="D22" s="16" t="str">
        <f t="shared" si="12"/>
        <v>Yes</v>
      </c>
    </row>
    <row r="23" spans="2:4" x14ac:dyDescent="0.25">
      <c r="B23" s="16" t="str">
        <f t="shared" si="11"/>
        <v>Yes</v>
      </c>
      <c r="D23" s="16" t="str">
        <f t="shared" si="12"/>
        <v>Yes</v>
      </c>
    </row>
    <row r="24" spans="2:4" x14ac:dyDescent="0.25">
      <c r="B24" s="16" t="str">
        <f t="shared" si="11"/>
        <v>Yes</v>
      </c>
      <c r="D24" s="16" t="str">
        <f t="shared" si="12"/>
        <v>Yes</v>
      </c>
    </row>
    <row r="25" spans="2:4" x14ac:dyDescent="0.25">
      <c r="B25" s="16" t="str">
        <f t="shared" si="11"/>
        <v>Yes</v>
      </c>
      <c r="D25" s="16" t="str">
        <f t="shared" si="12"/>
        <v>Yes</v>
      </c>
    </row>
    <row r="26" spans="2:4" x14ac:dyDescent="0.25">
      <c r="B26" s="16" t="str">
        <f t="shared" si="11"/>
        <v>Yes</v>
      </c>
      <c r="D26" s="16" t="str">
        <f t="shared" si="12"/>
        <v>Yes</v>
      </c>
    </row>
    <row r="27" spans="2:4" x14ac:dyDescent="0.25">
      <c r="B27" s="16" t="str">
        <f t="shared" si="11"/>
        <v>Yes</v>
      </c>
      <c r="D27" s="16" t="str">
        <f t="shared" si="12"/>
        <v>Yes</v>
      </c>
    </row>
    <row r="28" spans="2:4" x14ac:dyDescent="0.25">
      <c r="B28" s="16" t="str">
        <f t="shared" si="11"/>
        <v>Yes</v>
      </c>
      <c r="D28" s="16" t="str">
        <f t="shared" si="12"/>
        <v>Yes</v>
      </c>
    </row>
    <row r="29" spans="2:4" x14ac:dyDescent="0.25">
      <c r="B29" s="16" t="str">
        <f t="shared" si="11"/>
        <v>Yes</v>
      </c>
      <c r="D29" s="16" t="str">
        <f t="shared" si="12"/>
        <v>Yes</v>
      </c>
    </row>
    <row r="30" spans="2:4" x14ac:dyDescent="0.25">
      <c r="B30" s="16" t="str">
        <f t="shared" si="11"/>
        <v>Yes</v>
      </c>
      <c r="D30" s="16" t="str">
        <f t="shared" si="12"/>
        <v>Yes</v>
      </c>
    </row>
    <row r="31" spans="2:4" x14ac:dyDescent="0.25">
      <c r="B31" s="16" t="str">
        <f t="shared" si="11"/>
        <v>Yes</v>
      </c>
      <c r="D31" s="16" t="str">
        <f t="shared" si="12"/>
        <v>Yes</v>
      </c>
    </row>
    <row r="32" spans="2:4" x14ac:dyDescent="0.25">
      <c r="B32" s="16" t="str">
        <f t="shared" si="11"/>
        <v>Yes</v>
      </c>
      <c r="D32" s="16" t="str">
        <f t="shared" si="12"/>
        <v>Yes</v>
      </c>
    </row>
    <row r="33" spans="2:4" x14ac:dyDescent="0.25">
      <c r="B33" s="16" t="str">
        <f t="shared" si="11"/>
        <v>Yes</v>
      </c>
      <c r="D33" s="16" t="str">
        <f t="shared" si="12"/>
        <v>Yes</v>
      </c>
    </row>
    <row r="34" spans="2:4" x14ac:dyDescent="0.25">
      <c r="B34" s="16" t="str">
        <f t="shared" si="11"/>
        <v>Yes</v>
      </c>
      <c r="D34" s="16" t="str">
        <f t="shared" si="12"/>
        <v>Yes</v>
      </c>
    </row>
    <row r="35" spans="2:4" x14ac:dyDescent="0.25">
      <c r="B35" s="16" t="str">
        <f t="shared" si="11"/>
        <v>Yes</v>
      </c>
      <c r="D35" s="16" t="str">
        <f t="shared" si="12"/>
        <v>Yes</v>
      </c>
    </row>
    <row r="36" spans="2:4" x14ac:dyDescent="0.25">
      <c r="B36" s="16" t="str">
        <f t="shared" si="11"/>
        <v>Yes</v>
      </c>
      <c r="D36" s="16" t="str">
        <f t="shared" si="12"/>
        <v>Yes</v>
      </c>
    </row>
    <row r="37" spans="2:4" x14ac:dyDescent="0.25">
      <c r="B37" s="16" t="str">
        <f t="shared" si="11"/>
        <v>Yes</v>
      </c>
      <c r="D37" s="16" t="str">
        <f t="shared" si="12"/>
        <v>Yes</v>
      </c>
    </row>
    <row r="38" spans="2:4" x14ac:dyDescent="0.25">
      <c r="B38" s="16" t="str">
        <f t="shared" si="11"/>
        <v>Yes</v>
      </c>
      <c r="D38" s="16" t="str">
        <f t="shared" si="12"/>
        <v>Yes</v>
      </c>
    </row>
    <row r="39" spans="2:4" x14ac:dyDescent="0.25">
      <c r="B39" s="16" t="str">
        <f t="shared" si="11"/>
        <v>Yes</v>
      </c>
      <c r="D39" s="16" t="str">
        <f t="shared" si="12"/>
        <v>Yes</v>
      </c>
    </row>
    <row r="40" spans="2:4" x14ac:dyDescent="0.25">
      <c r="B40" s="16" t="str">
        <f t="shared" si="11"/>
        <v>Yes</v>
      </c>
      <c r="D40" s="16" t="str">
        <f t="shared" si="12"/>
        <v>Yes</v>
      </c>
    </row>
    <row r="41" spans="2:4" x14ac:dyDescent="0.25">
      <c r="B41" s="16" t="str">
        <f t="shared" si="11"/>
        <v>Yes</v>
      </c>
      <c r="D41" s="16" t="str">
        <f t="shared" si="12"/>
        <v>Yes</v>
      </c>
    </row>
    <row r="42" spans="2:4" x14ac:dyDescent="0.25">
      <c r="B42" s="16" t="str">
        <f t="shared" si="11"/>
        <v>Yes</v>
      </c>
      <c r="D42" s="16" t="str">
        <f t="shared" si="12"/>
        <v>Yes</v>
      </c>
    </row>
    <row r="43" spans="2:4" x14ac:dyDescent="0.25">
      <c r="B43" s="16" t="str">
        <f t="shared" si="11"/>
        <v>Yes</v>
      </c>
      <c r="D43" s="16" t="str">
        <f t="shared" si="12"/>
        <v>Yes</v>
      </c>
    </row>
    <row r="44" spans="2:4" x14ac:dyDescent="0.25">
      <c r="B44" s="16" t="str">
        <f t="shared" si="11"/>
        <v>Yes</v>
      </c>
      <c r="D44" s="16" t="str">
        <f t="shared" si="12"/>
        <v>Yes</v>
      </c>
    </row>
    <row r="45" spans="2:4" x14ac:dyDescent="0.25">
      <c r="B45" s="16" t="str">
        <f t="shared" si="11"/>
        <v>Yes</v>
      </c>
      <c r="D45" s="16" t="str">
        <f t="shared" si="12"/>
        <v>Yes</v>
      </c>
    </row>
    <row r="46" spans="2:4" x14ac:dyDescent="0.25">
      <c r="B46" s="16" t="str">
        <f t="shared" si="11"/>
        <v>Yes</v>
      </c>
      <c r="D46" s="16" t="str">
        <f t="shared" si="12"/>
        <v>Yes</v>
      </c>
    </row>
    <row r="47" spans="2:4" x14ac:dyDescent="0.25">
      <c r="B47" s="16" t="str">
        <f t="shared" si="11"/>
        <v>Yes</v>
      </c>
      <c r="D47" s="16" t="str">
        <f t="shared" si="12"/>
        <v>Yes</v>
      </c>
    </row>
    <row r="48" spans="2:4" x14ac:dyDescent="0.25">
      <c r="B48" s="16" t="str">
        <f t="shared" si="11"/>
        <v>Yes</v>
      </c>
      <c r="D48" s="16" t="str">
        <f t="shared" si="12"/>
        <v>Yes</v>
      </c>
    </row>
    <row r="49" spans="2:4" x14ac:dyDescent="0.25">
      <c r="B49" s="16" t="str">
        <f t="shared" si="11"/>
        <v>Yes</v>
      </c>
      <c r="D49" s="16" t="str">
        <f t="shared" si="12"/>
        <v>Yes</v>
      </c>
    </row>
    <row r="50" spans="2:4" x14ac:dyDescent="0.25">
      <c r="B50" s="16" t="str">
        <f t="shared" si="11"/>
        <v>Yes</v>
      </c>
      <c r="D50" s="16" t="str">
        <f t="shared" si="12"/>
        <v>Yes</v>
      </c>
    </row>
    <row r="51" spans="2:4" x14ac:dyDescent="0.25">
      <c r="B51" s="16" t="str">
        <f t="shared" si="11"/>
        <v>Yes</v>
      </c>
      <c r="D51" s="16" t="str">
        <f t="shared" si="12"/>
        <v>Yes</v>
      </c>
    </row>
    <row r="52" spans="2:4" x14ac:dyDescent="0.25">
      <c r="B52" s="16" t="str">
        <f t="shared" si="11"/>
        <v>Yes</v>
      </c>
      <c r="D52" s="16" t="str">
        <f t="shared" si="12"/>
        <v>Yes</v>
      </c>
    </row>
    <row r="53" spans="2:4" x14ac:dyDescent="0.25">
      <c r="B53" s="16" t="str">
        <f t="shared" si="11"/>
        <v>Yes</v>
      </c>
      <c r="D53" s="16" t="str">
        <f t="shared" si="12"/>
        <v>Yes</v>
      </c>
    </row>
    <row r="54" spans="2:4" x14ac:dyDescent="0.25">
      <c r="B54" s="16" t="str">
        <f t="shared" si="11"/>
        <v>Yes</v>
      </c>
      <c r="D54" s="16" t="str">
        <f t="shared" si="12"/>
        <v>Yes</v>
      </c>
    </row>
    <row r="55" spans="2:4" x14ac:dyDescent="0.25">
      <c r="B55" s="16" t="str">
        <f t="shared" si="11"/>
        <v>Yes</v>
      </c>
      <c r="D55" s="16" t="str">
        <f t="shared" si="12"/>
        <v>Yes</v>
      </c>
    </row>
    <row r="56" spans="2:4" x14ac:dyDescent="0.25">
      <c r="B56" s="16" t="str">
        <f t="shared" si="11"/>
        <v>Yes</v>
      </c>
      <c r="D56" s="16" t="str">
        <f t="shared" si="12"/>
        <v>Yes</v>
      </c>
    </row>
    <row r="57" spans="2:4" x14ac:dyDescent="0.25">
      <c r="B57" s="16" t="str">
        <f t="shared" si="11"/>
        <v>Yes</v>
      </c>
      <c r="D57" s="16" t="str">
        <f t="shared" si="12"/>
        <v>Yes</v>
      </c>
    </row>
    <row r="58" spans="2:4" x14ac:dyDescent="0.25">
      <c r="B58" s="16" t="str">
        <f t="shared" si="11"/>
        <v>Yes</v>
      </c>
      <c r="D58" s="16" t="str">
        <f t="shared" si="12"/>
        <v>Yes</v>
      </c>
    </row>
    <row r="59" spans="2:4" x14ac:dyDescent="0.25">
      <c r="B59" s="16" t="str">
        <f t="shared" si="11"/>
        <v>Yes</v>
      </c>
      <c r="D59" s="16" t="str">
        <f t="shared" si="12"/>
        <v>Yes</v>
      </c>
    </row>
    <row r="60" spans="2:4" x14ac:dyDescent="0.25">
      <c r="B60" s="16" t="str">
        <f t="shared" si="11"/>
        <v>Yes</v>
      </c>
      <c r="D60" s="16" t="str">
        <f t="shared" si="12"/>
        <v>Yes</v>
      </c>
    </row>
    <row r="61" spans="2:4" x14ac:dyDescent="0.25">
      <c r="B61" s="16" t="str">
        <f t="shared" si="11"/>
        <v>Yes</v>
      </c>
      <c r="D61" s="16" t="str">
        <f t="shared" si="12"/>
        <v>Yes</v>
      </c>
    </row>
    <row r="62" spans="2:4" x14ac:dyDescent="0.25">
      <c r="B62" s="16" t="str">
        <f t="shared" si="11"/>
        <v>Yes</v>
      </c>
      <c r="D62" s="16" t="str">
        <f t="shared" si="12"/>
        <v>Yes</v>
      </c>
    </row>
    <row r="63" spans="2:4" x14ac:dyDescent="0.25">
      <c r="B63" s="16" t="str">
        <f t="shared" si="11"/>
        <v>Yes</v>
      </c>
      <c r="D63" s="16" t="str">
        <f t="shared" si="12"/>
        <v>Yes</v>
      </c>
    </row>
    <row r="64" spans="2:4" x14ac:dyDescent="0.25">
      <c r="B64" s="16" t="str">
        <f t="shared" si="11"/>
        <v>Yes</v>
      </c>
      <c r="D64" s="16" t="str">
        <f t="shared" si="12"/>
        <v>Yes</v>
      </c>
    </row>
    <row r="65" spans="2:4" x14ac:dyDescent="0.25">
      <c r="B65" s="16" t="str">
        <f t="shared" si="11"/>
        <v>Yes</v>
      </c>
      <c r="D65" s="16" t="str">
        <f t="shared" si="12"/>
        <v>Yes</v>
      </c>
    </row>
    <row r="66" spans="2:4" x14ac:dyDescent="0.25">
      <c r="B66" s="16" t="str">
        <f t="shared" si="11"/>
        <v>Yes</v>
      </c>
      <c r="D66" s="16" t="str">
        <f t="shared" si="12"/>
        <v>Yes</v>
      </c>
    </row>
    <row r="67" spans="2:4" x14ac:dyDescent="0.25">
      <c r="B67" s="16" t="str">
        <f t="shared" ref="B67:B100" si="51">IF(LEN(A67) &lt; 22, "Yes", "No")</f>
        <v>Yes</v>
      </c>
      <c r="D67" s="16" t="str">
        <f t="shared" ref="D67:D100" si="52">IF(LEN(C67) &lt; 26, "Yes", "No")</f>
        <v>Yes</v>
      </c>
    </row>
    <row r="68" spans="2:4" x14ac:dyDescent="0.25">
      <c r="B68" s="16" t="str">
        <f t="shared" si="51"/>
        <v>Yes</v>
      </c>
      <c r="D68" s="16" t="str">
        <f t="shared" si="52"/>
        <v>Yes</v>
      </c>
    </row>
    <row r="69" spans="2:4" x14ac:dyDescent="0.25">
      <c r="B69" s="16" t="str">
        <f t="shared" si="51"/>
        <v>Yes</v>
      </c>
      <c r="D69" s="16" t="str">
        <f t="shared" si="52"/>
        <v>Yes</v>
      </c>
    </row>
    <row r="70" spans="2:4" x14ac:dyDescent="0.25">
      <c r="B70" s="16" t="str">
        <f t="shared" si="51"/>
        <v>Yes</v>
      </c>
      <c r="D70" s="16" t="str">
        <f t="shared" si="52"/>
        <v>Yes</v>
      </c>
    </row>
    <row r="71" spans="2:4" x14ac:dyDescent="0.25">
      <c r="B71" s="16" t="str">
        <f t="shared" si="51"/>
        <v>Yes</v>
      </c>
      <c r="D71" s="16" t="str">
        <f t="shared" si="52"/>
        <v>Yes</v>
      </c>
    </row>
    <row r="72" spans="2:4" x14ac:dyDescent="0.25">
      <c r="B72" s="16" t="str">
        <f t="shared" si="51"/>
        <v>Yes</v>
      </c>
      <c r="D72" s="16" t="str">
        <f t="shared" si="52"/>
        <v>Yes</v>
      </c>
    </row>
    <row r="73" spans="2:4" x14ac:dyDescent="0.25">
      <c r="B73" s="16" t="str">
        <f t="shared" si="51"/>
        <v>Yes</v>
      </c>
      <c r="D73" s="16" t="str">
        <f t="shared" si="52"/>
        <v>Yes</v>
      </c>
    </row>
    <row r="74" spans="2:4" x14ac:dyDescent="0.25">
      <c r="B74" s="16" t="str">
        <f t="shared" si="51"/>
        <v>Yes</v>
      </c>
      <c r="D74" s="16" t="str">
        <f t="shared" si="52"/>
        <v>Yes</v>
      </c>
    </row>
    <row r="75" spans="2:4" x14ac:dyDescent="0.25">
      <c r="B75" s="16" t="str">
        <f t="shared" si="51"/>
        <v>Yes</v>
      </c>
      <c r="D75" s="16" t="str">
        <f t="shared" si="52"/>
        <v>Yes</v>
      </c>
    </row>
    <row r="76" spans="2:4" x14ac:dyDescent="0.25">
      <c r="B76" s="16" t="str">
        <f t="shared" si="51"/>
        <v>Yes</v>
      </c>
      <c r="D76" s="16" t="str">
        <f t="shared" si="52"/>
        <v>Yes</v>
      </c>
    </row>
    <row r="77" spans="2:4" x14ac:dyDescent="0.25">
      <c r="B77" s="16" t="str">
        <f t="shared" si="51"/>
        <v>Yes</v>
      </c>
      <c r="D77" s="16" t="str">
        <f t="shared" si="52"/>
        <v>Yes</v>
      </c>
    </row>
    <row r="78" spans="2:4" x14ac:dyDescent="0.25">
      <c r="B78" s="16" t="str">
        <f t="shared" si="51"/>
        <v>Yes</v>
      </c>
      <c r="D78" s="16" t="str">
        <f t="shared" si="52"/>
        <v>Yes</v>
      </c>
    </row>
    <row r="79" spans="2:4" x14ac:dyDescent="0.25">
      <c r="B79" s="16" t="str">
        <f t="shared" si="51"/>
        <v>Yes</v>
      </c>
      <c r="D79" s="16" t="str">
        <f t="shared" si="52"/>
        <v>Yes</v>
      </c>
    </row>
    <row r="80" spans="2:4" x14ac:dyDescent="0.25">
      <c r="B80" s="16" t="str">
        <f t="shared" si="51"/>
        <v>Yes</v>
      </c>
      <c r="D80" s="16" t="str">
        <f t="shared" si="52"/>
        <v>Yes</v>
      </c>
    </row>
    <row r="81" spans="2:4" x14ac:dyDescent="0.25">
      <c r="B81" s="16" t="str">
        <f t="shared" si="51"/>
        <v>Yes</v>
      </c>
      <c r="D81" s="16" t="str">
        <f t="shared" si="52"/>
        <v>Yes</v>
      </c>
    </row>
    <row r="82" spans="2:4" x14ac:dyDescent="0.25">
      <c r="B82" s="16" t="str">
        <f t="shared" si="51"/>
        <v>Yes</v>
      </c>
      <c r="D82" s="16" t="str">
        <f t="shared" si="52"/>
        <v>Yes</v>
      </c>
    </row>
    <row r="83" spans="2:4" x14ac:dyDescent="0.25">
      <c r="B83" s="16" t="str">
        <f t="shared" si="51"/>
        <v>Yes</v>
      </c>
      <c r="D83" s="16" t="str">
        <f t="shared" si="52"/>
        <v>Yes</v>
      </c>
    </row>
    <row r="84" spans="2:4" x14ac:dyDescent="0.25">
      <c r="B84" s="16" t="str">
        <f t="shared" si="51"/>
        <v>Yes</v>
      </c>
      <c r="D84" s="16" t="str">
        <f t="shared" si="52"/>
        <v>Yes</v>
      </c>
    </row>
    <row r="85" spans="2:4" x14ac:dyDescent="0.25">
      <c r="B85" s="16" t="str">
        <f t="shared" si="51"/>
        <v>Yes</v>
      </c>
      <c r="D85" s="16" t="str">
        <f t="shared" si="52"/>
        <v>Yes</v>
      </c>
    </row>
    <row r="86" spans="2:4" x14ac:dyDescent="0.25">
      <c r="B86" s="16" t="str">
        <f t="shared" si="51"/>
        <v>Yes</v>
      </c>
      <c r="D86" s="16" t="str">
        <f t="shared" si="52"/>
        <v>Yes</v>
      </c>
    </row>
    <row r="87" spans="2:4" x14ac:dyDescent="0.25">
      <c r="B87" s="16" t="str">
        <f t="shared" si="51"/>
        <v>Yes</v>
      </c>
      <c r="D87" s="16" t="str">
        <f t="shared" si="52"/>
        <v>Yes</v>
      </c>
    </row>
    <row r="88" spans="2:4" x14ac:dyDescent="0.25">
      <c r="B88" s="16" t="str">
        <f t="shared" si="51"/>
        <v>Yes</v>
      </c>
      <c r="D88" s="16" t="str">
        <f t="shared" si="52"/>
        <v>Yes</v>
      </c>
    </row>
    <row r="89" spans="2:4" x14ac:dyDescent="0.25">
      <c r="B89" s="16" t="str">
        <f t="shared" si="51"/>
        <v>Yes</v>
      </c>
      <c r="D89" s="16" t="str">
        <f t="shared" si="52"/>
        <v>Yes</v>
      </c>
    </row>
    <row r="90" spans="2:4" x14ac:dyDescent="0.25">
      <c r="B90" s="16" t="str">
        <f t="shared" si="51"/>
        <v>Yes</v>
      </c>
      <c r="D90" s="16" t="str">
        <f t="shared" si="52"/>
        <v>Yes</v>
      </c>
    </row>
    <row r="91" spans="2:4" x14ac:dyDescent="0.25">
      <c r="B91" s="16" t="str">
        <f t="shared" si="51"/>
        <v>Yes</v>
      </c>
      <c r="D91" s="16" t="str">
        <f t="shared" si="52"/>
        <v>Yes</v>
      </c>
    </row>
    <row r="92" spans="2:4" x14ac:dyDescent="0.25">
      <c r="B92" s="16" t="str">
        <f t="shared" si="51"/>
        <v>Yes</v>
      </c>
      <c r="D92" s="16" t="str">
        <f t="shared" si="52"/>
        <v>Yes</v>
      </c>
    </row>
    <row r="93" spans="2:4" x14ac:dyDescent="0.25">
      <c r="B93" s="16" t="str">
        <f t="shared" si="51"/>
        <v>Yes</v>
      </c>
      <c r="D93" s="16" t="str">
        <f t="shared" si="52"/>
        <v>Yes</v>
      </c>
    </row>
    <row r="94" spans="2:4" x14ac:dyDescent="0.25">
      <c r="B94" s="16" t="str">
        <f t="shared" si="51"/>
        <v>Yes</v>
      </c>
      <c r="D94" s="16" t="str">
        <f t="shared" si="52"/>
        <v>Yes</v>
      </c>
    </row>
    <row r="95" spans="2:4" x14ac:dyDescent="0.25">
      <c r="B95" s="16" t="str">
        <f t="shared" si="51"/>
        <v>Yes</v>
      </c>
      <c r="D95" s="16" t="str">
        <f t="shared" si="52"/>
        <v>Yes</v>
      </c>
    </row>
    <row r="96" spans="2:4" x14ac:dyDescent="0.25">
      <c r="B96" s="16" t="str">
        <f t="shared" si="51"/>
        <v>Yes</v>
      </c>
      <c r="D96" s="16" t="str">
        <f t="shared" si="52"/>
        <v>Yes</v>
      </c>
    </row>
    <row r="97" spans="2:4" x14ac:dyDescent="0.25">
      <c r="B97" s="16" t="str">
        <f t="shared" si="51"/>
        <v>Yes</v>
      </c>
      <c r="D97" s="16" t="str">
        <f t="shared" si="52"/>
        <v>Yes</v>
      </c>
    </row>
    <row r="98" spans="2:4" x14ac:dyDescent="0.25">
      <c r="B98" s="16" t="str">
        <f t="shared" si="51"/>
        <v>Yes</v>
      </c>
      <c r="D98" s="16" t="str">
        <f t="shared" si="52"/>
        <v>Yes</v>
      </c>
    </row>
    <row r="99" spans="2:4" x14ac:dyDescent="0.25">
      <c r="B99" s="16" t="str">
        <f t="shared" si="51"/>
        <v>Yes</v>
      </c>
      <c r="D99" s="16" t="str">
        <f t="shared" si="52"/>
        <v>Yes</v>
      </c>
    </row>
    <row r="100" spans="2:4" x14ac:dyDescent="0.25">
      <c r="B100" s="16" t="str">
        <f t="shared" si="51"/>
        <v>Yes</v>
      </c>
      <c r="D100" s="16" t="str">
        <f t="shared" si="52"/>
        <v>Yes</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3" bestFit="1" customWidth="1"/>
    <col min="9" max="9" width="18.140625" bestFit="1" customWidth="1"/>
  </cols>
  <sheetData>
    <row r="1" spans="1:10" x14ac:dyDescent="0.25">
      <c r="A1" s="4" t="s">
        <v>12</v>
      </c>
      <c r="B1" s="4" t="s">
        <v>20</v>
      </c>
      <c r="C1" s="4" t="s">
        <v>21</v>
      </c>
      <c r="D1" s="4" t="s">
        <v>22</v>
      </c>
      <c r="E1" s="4" t="s">
        <v>23</v>
      </c>
      <c r="F1" s="22" t="s">
        <v>27</v>
      </c>
      <c r="I1" s="1" t="s">
        <v>24</v>
      </c>
      <c r="J1" s="1" t="s">
        <v>25</v>
      </c>
    </row>
    <row r="2" spans="1:10" x14ac:dyDescent="0.25">
      <c r="A2" s="5"/>
      <c r="B2" s="3"/>
      <c r="C2" s="16"/>
      <c r="D2" s="3">
        <f>LEN(C2)</f>
        <v>0</v>
      </c>
      <c r="E2" s="3" t="b">
        <f>LEN(C2) &lt; 26</f>
        <v>1</v>
      </c>
      <c r="F2" s="23"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9"/>
  <sheetViews>
    <sheetView topLeftCell="A151" workbookViewId="0">
      <selection activeCell="C163" sqref="C163"/>
    </sheetView>
  </sheetViews>
  <sheetFormatPr defaultRowHeight="15" x14ac:dyDescent="0.25"/>
  <cols>
    <col min="1" max="1" width="32" style="20" customWidth="1"/>
    <col min="2" max="2" width="37" style="20" bestFit="1" customWidth="1"/>
    <col min="3" max="3" width="73.5703125" style="20" customWidth="1"/>
    <col min="4" max="4" width="50" style="23" customWidth="1"/>
  </cols>
  <sheetData>
    <row r="1" spans="1:4" x14ac:dyDescent="0.25">
      <c r="A1" s="20" t="s">
        <v>32</v>
      </c>
      <c r="B1" s="20" t="s">
        <v>33</v>
      </c>
      <c r="C1" s="20" t="s">
        <v>34</v>
      </c>
      <c r="D1" s="23" t="s">
        <v>35</v>
      </c>
    </row>
    <row r="2" spans="1:4" x14ac:dyDescent="0.25">
      <c r="A2" s="20" t="s">
        <v>51</v>
      </c>
      <c r="B2" s="20" t="s">
        <v>46</v>
      </c>
      <c r="C2" s="20" t="s">
        <v>52</v>
      </c>
      <c r="D2" s="23" t="str">
        <f t="shared" ref="D2:D41" si="0">CONCATENATE("COMMENT ON COLUMN ",A2, ".", B2, " IS '", SUBSTITUTE(C2, "'", "''"), "';")</f>
        <v>COMMENT ON COLUMN TST_QC_CALC_LAT_V.CALC_LAT_ID IS 'Primary key for the TST_CALC_LAT table';</v>
      </c>
    </row>
    <row r="3" spans="1:4" x14ac:dyDescent="0.25">
      <c r="A3" s="20" t="s">
        <v>51</v>
      </c>
      <c r="B3" s="20" t="s">
        <v>47</v>
      </c>
      <c r="C3" s="20" t="s">
        <v>53</v>
      </c>
      <c r="D3" s="23" t="str">
        <f t="shared" si="0"/>
        <v>COMMENT ON COLUMN TST_QC_CALC_LAT_V.TST_ARGUMENT IS 'The argument used for the given test case';</v>
      </c>
    </row>
    <row r="4" spans="1:4" x14ac:dyDescent="0.25">
      <c r="A4" s="20" t="s">
        <v>51</v>
      </c>
      <c r="B4" s="20" t="s">
        <v>48</v>
      </c>
      <c r="C4" s="20" t="s">
        <v>57</v>
      </c>
      <c r="D4" s="23" t="str">
        <f t="shared" si="0"/>
        <v>COMMENT ON COLUMN TST_QC_CALC_LAT_V.RETURN_VALUE IS 'The actual value returned by the CEN_UTIL_PKG.CALC_LAT_DD_FN() package function';</v>
      </c>
    </row>
    <row r="5" spans="1:4" x14ac:dyDescent="0.25">
      <c r="A5" s="20" t="s">
        <v>51</v>
      </c>
      <c r="B5" s="20" t="s">
        <v>49</v>
      </c>
      <c r="C5" s="20" t="s">
        <v>54</v>
      </c>
      <c r="D5" s="23" t="str">
        <f t="shared" si="0"/>
        <v>COMMENT ON COLUMN TST_QC_CALC_LAT_V.VALUE_EXPECTED IS 'The value expected when the function is evaluated on the TST_ARGUMENT';</v>
      </c>
    </row>
    <row r="6" spans="1:4" x14ac:dyDescent="0.25">
      <c r="A6" s="20" t="s">
        <v>51</v>
      </c>
      <c r="B6" s="20" t="s">
        <v>50</v>
      </c>
      <c r="C6" s="20" t="s">
        <v>58</v>
      </c>
      <c r="D6" s="23" t="str">
        <f t="shared" si="0"/>
        <v>COMMENT ON COLUMN TST_QC_CALC_LAT_V.VERIFICATION_VALUE IS 'The comparison between the VALUE_EXPECTED and RETURN_VALUE values, returns 1 if the test case was evaluated successfully and 0 if it was not';</v>
      </c>
    </row>
    <row r="7" spans="1:4" x14ac:dyDescent="0.25">
      <c r="A7" s="20" t="s">
        <v>51</v>
      </c>
      <c r="B7" s="20" t="s">
        <v>56</v>
      </c>
      <c r="C7" s="20" t="s">
        <v>55</v>
      </c>
      <c r="D7" s="23" t="str">
        <f t="shared" si="0"/>
        <v>COMMENT ON COLUMN TST_QC_CALC_LAT_V.TST_DESC IS 'Description of the test case';</v>
      </c>
    </row>
    <row r="8" spans="1:4" x14ac:dyDescent="0.25">
      <c r="A8" s="20" t="s">
        <v>67</v>
      </c>
      <c r="B8" s="20" t="s">
        <v>59</v>
      </c>
      <c r="C8" s="20" t="s">
        <v>71</v>
      </c>
      <c r="D8" s="23" t="str">
        <f t="shared" si="0"/>
        <v>COMMENT ON COLUMN CTD_APP_DATA_MAPPING_V.MAPPING_ID IS 'Primary key for the DATA_FILE_MAPPING table';</v>
      </c>
    </row>
    <row r="9" spans="1:4" x14ac:dyDescent="0.25">
      <c r="A9" s="20" t="s">
        <v>67</v>
      </c>
      <c r="B9" s="20" t="s">
        <v>60</v>
      </c>
      <c r="C9" s="20" t="s">
        <v>75</v>
      </c>
      <c r="D9" s="23" t="str">
        <f t="shared" si="0"/>
        <v>COMMENT ON COLUMN CTD_APP_DATA_MAPPING_V.DB_TABLE IS 'Data table name the given database column belongs to';</v>
      </c>
    </row>
    <row r="10" spans="1:4" x14ac:dyDescent="0.25">
      <c r="A10" s="20" t="s">
        <v>67</v>
      </c>
      <c r="B10" s="20" t="s">
        <v>61</v>
      </c>
      <c r="C10" s="20" t="s">
        <v>72</v>
      </c>
      <c r="D10" s="23" t="str">
        <f t="shared" si="0"/>
        <v>COMMENT ON COLUMN CTD_APP_DATA_MAPPING_V.DB_FIELD IS 'The database field that the given data element will be inserted into when the data file is processed';</v>
      </c>
    </row>
    <row r="11" spans="1:4" x14ac:dyDescent="0.25">
      <c r="A11" s="20" t="s">
        <v>67</v>
      </c>
      <c r="B11" s="20" t="s">
        <v>62</v>
      </c>
      <c r="C11" s="20" t="s">
        <v>73</v>
      </c>
      <c r="D11" s="23" t="str">
        <f t="shared" si="0"/>
        <v>COMMENT ON COLUMN CTD_APP_DATA_MAPPING_V.MAPPING_DESC IS 'Description of the CTD data mapping';</v>
      </c>
    </row>
    <row r="12" spans="1:4" x14ac:dyDescent="0.25">
      <c r="A12" s="20" t="s">
        <v>67</v>
      </c>
      <c r="B12" s="20" t="s">
        <v>63</v>
      </c>
      <c r="C12" s="20" t="s">
        <v>74</v>
      </c>
      <c r="D12" s="23" t="str">
        <f t="shared" si="0"/>
        <v>COMMENT ON COLUMN CTD_APP_DATA_MAPPING_V.SQL_FORMULA IS 'SQL formula to use when loading data into this field from a given processed CTD data file, the question mark (?) will be used to bind the value in the given SQL formula';</v>
      </c>
    </row>
    <row r="13" spans="1:4" x14ac:dyDescent="0.25">
      <c r="A13" s="20" t="s">
        <v>67</v>
      </c>
      <c r="B13" s="20" t="s">
        <v>64</v>
      </c>
      <c r="C13" s="20" t="s">
        <v>68</v>
      </c>
      <c r="D13" s="23" t="str">
        <f t="shared" si="0"/>
        <v>COMMENT ON COLUMN CTD_APP_DATA_MAPPING_V.PARSE_RULE_ID IS 'Primary key for the CTD_APP_PARSE_RULES table';</v>
      </c>
    </row>
    <row r="14" spans="1:4" x14ac:dyDescent="0.25">
      <c r="A14" s="20" t="s">
        <v>67</v>
      </c>
      <c r="B14" s="20" t="s">
        <v>65</v>
      </c>
      <c r="C14" s="20" t="s">
        <v>70</v>
      </c>
      <c r="D14" s="23" t="str">
        <f t="shared" si="0"/>
        <v>COMMENT ON COLUMN CTD_APP_DATA_MAPPING_V.REGEX_PATTERN IS 'Regular expression pattern for extracting the given database field value from the processed CTD data file';</v>
      </c>
    </row>
    <row r="15" spans="1:4" s="13" customFormat="1" x14ac:dyDescent="0.25">
      <c r="A15" s="20" t="s">
        <v>67</v>
      </c>
      <c r="B15" s="20" t="s">
        <v>66</v>
      </c>
      <c r="C15" s="20" t="s">
        <v>69</v>
      </c>
      <c r="D15" s="23" t="str">
        <f t="shared" si="0"/>
        <v>COMMENT ON COLUMN CTD_APP_DATA_MAPPING_V.SORT_ORDER IS 'Numeric sort order that sets the relative precendence for the parsing rules for a given mapped database field';</v>
      </c>
    </row>
    <row r="16" spans="1:4" s="18" customFormat="1" x14ac:dyDescent="0.25">
      <c r="A16" s="20" t="s">
        <v>90</v>
      </c>
      <c r="B16" s="20" t="s">
        <v>45</v>
      </c>
      <c r="C16" s="20" t="s">
        <v>91</v>
      </c>
      <c r="D16" s="23" t="str">
        <f t="shared" si="0"/>
        <v>COMMENT ON COLUMN CTD_APP_DATA_FILES_V.DATA_EXEC_ID IS 'Primary Key for the CTD_APP_DATA_EXEC table';</v>
      </c>
    </row>
    <row r="17" spans="1:4" x14ac:dyDescent="0.25">
      <c r="A17" s="20" t="s">
        <v>90</v>
      </c>
      <c r="B17" s="20" t="s">
        <v>76</v>
      </c>
      <c r="C17" s="20" t="s">
        <v>92</v>
      </c>
      <c r="D17" s="23" t="str">
        <f t="shared" si="0"/>
        <v>COMMENT ON COLUMN CTD_APP_DATA_FILES_V.EXEC_START_DTM IS 'The date/time the CTD data import script was executed';</v>
      </c>
    </row>
    <row r="18" spans="1:4" x14ac:dyDescent="0.25">
      <c r="A18" s="20" t="s">
        <v>90</v>
      </c>
      <c r="B18" s="20" t="s">
        <v>77</v>
      </c>
      <c r="C18" s="20" t="s">
        <v>95</v>
      </c>
      <c r="D18" s="23" t="str">
        <f t="shared" si="0"/>
        <v>COMMENT ON COLUMN CTD_APP_DATA_FILES_V.FORMAT_EXEC_START_DTM IS 'The date/time the CTD data import script was executed in MM/DD/YYYY HH24:MI:SS format';</v>
      </c>
    </row>
    <row r="19" spans="1:4" x14ac:dyDescent="0.25">
      <c r="A19" s="20" t="s">
        <v>90</v>
      </c>
      <c r="B19" s="20" t="s">
        <v>78</v>
      </c>
      <c r="C19" s="20" t="s">
        <v>93</v>
      </c>
      <c r="D19" s="23" t="str">
        <f t="shared" si="0"/>
        <v>COMMENT ON COLUMN CTD_APP_DATA_FILES_V.EXEC_END_DTM IS 'The date/time the CTD data import script finished executing';</v>
      </c>
    </row>
    <row r="20" spans="1:4" x14ac:dyDescent="0.25">
      <c r="A20" s="20" t="s">
        <v>90</v>
      </c>
      <c r="B20" s="20" t="s">
        <v>79</v>
      </c>
      <c r="C20" s="20" t="s">
        <v>96</v>
      </c>
      <c r="D20" s="23" t="str">
        <f t="shared" si="0"/>
        <v>COMMENT ON COLUMN CTD_APP_DATA_FILES_V.FORMAT_EXEC_END_DTM IS 'The date/time the CTD data import script finished executing in MM/DD/YYYY HH24:MI:SS format';</v>
      </c>
    </row>
    <row r="21" spans="1:4" x14ac:dyDescent="0.25">
      <c r="A21" s="20" t="s">
        <v>90</v>
      </c>
      <c r="B21" s="20" t="s">
        <v>80</v>
      </c>
      <c r="C21" s="20" t="s">
        <v>94</v>
      </c>
      <c r="D21" s="23" t="str">
        <f t="shared" si="0"/>
        <v>COMMENT ON COLUMN CTD_APP_DATA_FILES_V.SCRIPT_EXECUTION_PATH IS 'The base file path for the given CTD data import script execution';</v>
      </c>
    </row>
    <row r="22" spans="1:4" x14ac:dyDescent="0.25">
      <c r="A22" s="20" t="s">
        <v>90</v>
      </c>
      <c r="B22" s="20" t="s">
        <v>81</v>
      </c>
      <c r="C22" s="20" t="s">
        <v>97</v>
      </c>
      <c r="D22" s="23" t="str">
        <f t="shared" si="0"/>
        <v>COMMENT ON COLUMN CTD_APP_DATA_FILES_V.DATA_FILE_ID IS 'Primary Key for the CTD_APP_DATA_FILES table';</v>
      </c>
    </row>
    <row r="23" spans="1:4" x14ac:dyDescent="0.25">
      <c r="A23" s="20" t="s">
        <v>90</v>
      </c>
      <c r="B23" s="20" t="s">
        <v>82</v>
      </c>
      <c r="C23" s="20" t="s">
        <v>99</v>
      </c>
      <c r="D23" s="23" t="str">
        <f t="shared" si="0"/>
        <v>COMMENT ON COLUMN CTD_APP_DATA_FILES_V.FILE_NAME IS 'This is the file name for the given CTD data file';</v>
      </c>
    </row>
    <row r="24" spans="1:4" x14ac:dyDescent="0.25">
      <c r="A24" s="20" t="s">
        <v>90</v>
      </c>
      <c r="B24" s="20" t="s">
        <v>83</v>
      </c>
      <c r="C24" s="20" t="s">
        <v>100</v>
      </c>
      <c r="D24" s="23" t="str">
        <f t="shared" si="0"/>
        <v>COMMENT ON COLUMN CTD_APP_DATA_FILES_V.FILE_CHECKSUM IS 'The MD5 file checksum for the given CTD data file';</v>
      </c>
    </row>
    <row r="25" spans="1:4" x14ac:dyDescent="0.25">
      <c r="A25" s="20" t="s">
        <v>90</v>
      </c>
      <c r="B25" s="20" t="s">
        <v>84</v>
      </c>
      <c r="C25" s="20" t="s">
        <v>98</v>
      </c>
      <c r="D25" s="23" t="str">
        <f t="shared" si="0"/>
        <v>COMMENT ON COLUMN CTD_APP_DATA_FILES_V.FILE_PATH IS 'This is the full file path for the given CTD data file';</v>
      </c>
    </row>
    <row r="26" spans="1:4" x14ac:dyDescent="0.25">
      <c r="A26" s="20" t="s">
        <v>90</v>
      </c>
      <c r="B26" s="20" t="s">
        <v>85</v>
      </c>
      <c r="C26" s="20" t="s">
        <v>101</v>
      </c>
      <c r="D26" s="23" t="str">
        <f t="shared" si="0"/>
        <v>COMMENT ON COLUMN CTD_APP_DATA_FILES_V.FILE_ACTIVE_YN IS 'Flag to indicate if the given data file is active (Y) or inactive (N)';</v>
      </c>
    </row>
    <row r="27" spans="1:4" x14ac:dyDescent="0.25">
      <c r="A27" s="20" t="s">
        <v>90</v>
      </c>
      <c r="B27" s="20" t="s">
        <v>86</v>
      </c>
      <c r="C27" s="20" t="s">
        <v>105</v>
      </c>
      <c r="D27" s="23" t="str">
        <f t="shared" si="0"/>
        <v>COMMENT ON COLUMN CTD_APP_DATA_FILES_V.SCAN_DATE IS 'Date/time the CTD file was scanned';</v>
      </c>
    </row>
    <row r="28" spans="1:4" s="18" customFormat="1" x14ac:dyDescent="0.25">
      <c r="A28" s="20" t="s">
        <v>90</v>
      </c>
      <c r="B28" s="20" t="s">
        <v>106</v>
      </c>
      <c r="C28" s="20" t="s">
        <v>107</v>
      </c>
      <c r="D28" s="23" t="str">
        <f t="shared" si="0"/>
        <v>COMMENT ON COLUMN CTD_APP_DATA_FILES_V.FORMAT_SCAN_DATE IS 'Date/time the CTD file was scanned in MM/DD/YYYY HH24:MI:SS format';</v>
      </c>
    </row>
    <row r="29" spans="1:4" x14ac:dyDescent="0.25">
      <c r="A29" s="20" t="s">
        <v>90</v>
      </c>
      <c r="B29" s="20" t="s">
        <v>87</v>
      </c>
      <c r="C29" s="20" t="s">
        <v>102</v>
      </c>
      <c r="D29" s="23" t="str">
        <f t="shared" si="0"/>
        <v>COMMENT ON COLUMN CTD_APP_DATA_FILES_V.PTA_ERROR_ID IS 'Foreign key reference to the Errors (PTA) intersection table';</v>
      </c>
    </row>
    <row r="30" spans="1:4" x14ac:dyDescent="0.25">
      <c r="A30" s="20" t="s">
        <v>90</v>
      </c>
      <c r="B30" s="20" t="s">
        <v>88</v>
      </c>
      <c r="C30" s="20" t="s">
        <v>103</v>
      </c>
      <c r="D30" s="23" t="str">
        <f t="shared" si="0"/>
        <v>COMMENT ON COLUMN CTD_APP_DATA_FILES_V.FILE_CONTENT IS 'The actual content of the given CTD file';</v>
      </c>
    </row>
    <row r="31" spans="1:4" x14ac:dyDescent="0.25">
      <c r="A31" s="20" t="s">
        <v>90</v>
      </c>
      <c r="B31" s="20" t="s">
        <v>89</v>
      </c>
      <c r="C31" s="20" t="s">
        <v>104</v>
      </c>
      <c r="D31" s="23" t="str">
        <f t="shared" si="0"/>
        <v>COMMENT ON COLUMN CTD_APP_DATA_FILES_V.CAST_ID IS 'Foreign key reference to the CTD_CASTS table that the CTD data was loaded for';</v>
      </c>
    </row>
    <row r="32" spans="1:4" x14ac:dyDescent="0.25">
      <c r="A32" s="20" t="s">
        <v>119</v>
      </c>
      <c r="B32" s="20" t="s">
        <v>111</v>
      </c>
      <c r="C32" s="20" t="s">
        <v>120</v>
      </c>
      <c r="D32" s="23" t="str">
        <f t="shared" si="0"/>
        <v>COMMENT ON COLUMN CTD_CRUISES_V.CRUISE_ID IS 'Primary key for the CTD_CRUISES table';</v>
      </c>
    </row>
    <row r="33" spans="1:4" x14ac:dyDescent="0.25">
      <c r="A33" s="20" t="s">
        <v>119</v>
      </c>
      <c r="B33" s="20" t="s">
        <v>112</v>
      </c>
      <c r="C33" s="20" t="s">
        <v>121</v>
      </c>
      <c r="D33" s="23" t="str">
        <f t="shared" si="0"/>
        <v>COMMENT ON COLUMN CTD_CRUISES_V.CRUISE_NAME IS 'The name of the given cruise designated by NOAA (e.g. SE-15-01)';</v>
      </c>
    </row>
    <row r="34" spans="1:4" x14ac:dyDescent="0.25">
      <c r="A34" s="20" t="s">
        <v>119</v>
      </c>
      <c r="B34" s="20" t="s">
        <v>113</v>
      </c>
      <c r="C34" s="20" t="s">
        <v>122</v>
      </c>
      <c r="D34" s="23" t="str">
        <f t="shared" si="0"/>
        <v>COMMENT ON COLUMN CTD_CRUISES_V.CRUISE_START_DATE IS 'The start date of the given research cruise';</v>
      </c>
    </row>
    <row r="35" spans="1:4" s="18" customFormat="1" x14ac:dyDescent="0.25">
      <c r="A35" s="20" t="s">
        <v>119</v>
      </c>
      <c r="B35" s="20" t="s">
        <v>128</v>
      </c>
      <c r="C35" s="20" t="s">
        <v>130</v>
      </c>
      <c r="D35" s="23" t="str">
        <f t="shared" si="0"/>
        <v>COMMENT ON COLUMN CTD_CRUISES_V.FORMAT_CRUISE_START_DATE IS 'The start date of the given research cruise in MM/DD/YYYY HH24:MI:SS format';</v>
      </c>
    </row>
    <row r="36" spans="1:4" x14ac:dyDescent="0.25">
      <c r="A36" s="20" t="s">
        <v>119</v>
      </c>
      <c r="B36" s="20" t="s">
        <v>114</v>
      </c>
      <c r="C36" s="20" t="s">
        <v>123</v>
      </c>
      <c r="D36" s="23" t="str">
        <f t="shared" si="0"/>
        <v>COMMENT ON COLUMN CTD_CRUISES_V.CRUISE_END_DATE IS 'The end date of the given research cruise';</v>
      </c>
    </row>
    <row r="37" spans="1:4" s="18" customFormat="1" x14ac:dyDescent="0.25">
      <c r="A37" s="20" t="s">
        <v>119</v>
      </c>
      <c r="B37" s="20" t="s">
        <v>129</v>
      </c>
      <c r="C37" s="20" t="s">
        <v>131</v>
      </c>
      <c r="D37" s="23" t="str">
        <f t="shared" si="0"/>
        <v>COMMENT ON COLUMN CTD_CRUISES_V.FORMAT_CRUISE_END_DATE IS 'The end date of the given research cruise in MM/DD/YYYY HH24:MI:SS format';</v>
      </c>
    </row>
    <row r="38" spans="1:4" x14ac:dyDescent="0.25">
      <c r="A38" s="20" t="s">
        <v>119</v>
      </c>
      <c r="B38" s="20" t="s">
        <v>115</v>
      </c>
      <c r="C38" s="20" t="s">
        <v>124</v>
      </c>
      <c r="D38" s="23" t="str">
        <f t="shared" si="0"/>
        <v>COMMENT ON COLUMN CTD_CRUISES_V.CRUISE_NOTES IS 'Any notes for the given research cruise';</v>
      </c>
    </row>
    <row r="39" spans="1:4" x14ac:dyDescent="0.25">
      <c r="A39" s="20" t="s">
        <v>119</v>
      </c>
      <c r="B39" s="20" t="s">
        <v>116</v>
      </c>
      <c r="C39" s="20" t="s">
        <v>126</v>
      </c>
      <c r="D39" s="23" t="str">
        <f t="shared" si="0"/>
        <v>COMMENT ON COLUMN CTD_CRUISES_V.VESSEL_NAME IS 'Name of the given research vessel';</v>
      </c>
    </row>
    <row r="40" spans="1:4" x14ac:dyDescent="0.25">
      <c r="A40" s="20" t="s">
        <v>119</v>
      </c>
      <c r="B40" s="20" t="s">
        <v>117</v>
      </c>
      <c r="C40" s="20" t="s">
        <v>127</v>
      </c>
      <c r="D40" s="23" t="str">
        <f t="shared" si="0"/>
        <v>COMMENT ON COLUMN CTD_CRUISES_V.VESSEL_DESC IS 'Description for the given research vessel';</v>
      </c>
    </row>
    <row r="41" spans="1:4" x14ac:dyDescent="0.25">
      <c r="A41" s="20" t="s">
        <v>119</v>
      </c>
      <c r="B41" s="20" t="s">
        <v>118</v>
      </c>
      <c r="C41" s="20" t="s">
        <v>125</v>
      </c>
      <c r="D41" s="23" t="str">
        <f t="shared" si="0"/>
        <v>COMMENT ON COLUMN CTD_CRUISES_V.VESSEL_ID IS 'Primary key for the CTD_RSRCH_VESSELS table';</v>
      </c>
    </row>
    <row r="42" spans="1:4" x14ac:dyDescent="0.25">
      <c r="A42" s="25" t="s">
        <v>132</v>
      </c>
      <c r="B42" s="20" t="s">
        <v>111</v>
      </c>
      <c r="C42" s="20" t="s">
        <v>120</v>
      </c>
      <c r="D42" s="23" t="str">
        <f t="shared" ref="D42:D105" si="1">CONCATENATE("COMMENT ON COLUMN ",A42, ".", B42, " IS '", SUBSTITUTE(C42, "'", "''"), "';")</f>
        <v>COMMENT ON COLUMN CTD_CRUISE_ALIASES_V.CRUISE_ID IS 'Primary key for the CTD_CRUISES table';</v>
      </c>
    </row>
    <row r="43" spans="1:4" x14ac:dyDescent="0.25">
      <c r="A43" s="25" t="s">
        <v>132</v>
      </c>
      <c r="B43" s="20" t="s">
        <v>112</v>
      </c>
      <c r="C43" s="20" t="s">
        <v>121</v>
      </c>
      <c r="D43" s="23" t="str">
        <f t="shared" si="1"/>
        <v>COMMENT ON COLUMN CTD_CRUISE_ALIASES_V.CRUISE_NAME IS 'The name of the given cruise designated by NOAA (e.g. SE-15-01)';</v>
      </c>
    </row>
    <row r="44" spans="1:4" x14ac:dyDescent="0.25">
      <c r="A44" s="25" t="s">
        <v>132</v>
      </c>
      <c r="B44" s="20" t="s">
        <v>113</v>
      </c>
      <c r="C44" s="20" t="s">
        <v>122</v>
      </c>
      <c r="D44" s="23" t="str">
        <f t="shared" si="1"/>
        <v>COMMENT ON COLUMN CTD_CRUISE_ALIASES_V.CRUISE_START_DATE IS 'The start date of the given research cruise';</v>
      </c>
    </row>
    <row r="45" spans="1:4" s="18" customFormat="1" x14ac:dyDescent="0.25">
      <c r="A45" s="25" t="s">
        <v>132</v>
      </c>
      <c r="B45" s="20" t="s">
        <v>128</v>
      </c>
      <c r="C45" s="20" t="s">
        <v>130</v>
      </c>
      <c r="D45" s="23" t="str">
        <f t="shared" si="1"/>
        <v>COMMENT ON COLUMN CTD_CRUISE_ALIASES_V.FORMAT_CRUISE_START_DATE IS 'The start date of the given research cruise in MM/DD/YYYY HH24:MI:SS format';</v>
      </c>
    </row>
    <row r="46" spans="1:4" x14ac:dyDescent="0.25">
      <c r="A46" s="25" t="s">
        <v>132</v>
      </c>
      <c r="B46" s="20" t="s">
        <v>114</v>
      </c>
      <c r="C46" s="20" t="s">
        <v>123</v>
      </c>
      <c r="D46" s="23" t="str">
        <f t="shared" si="1"/>
        <v>COMMENT ON COLUMN CTD_CRUISE_ALIASES_V.CRUISE_END_DATE IS 'The end date of the given research cruise';</v>
      </c>
    </row>
    <row r="47" spans="1:4" x14ac:dyDescent="0.25">
      <c r="A47" s="25" t="s">
        <v>132</v>
      </c>
      <c r="B47" s="20" t="s">
        <v>129</v>
      </c>
      <c r="C47" s="20" t="s">
        <v>131</v>
      </c>
      <c r="D47" s="23" t="str">
        <f t="shared" si="1"/>
        <v>COMMENT ON COLUMN CTD_CRUISE_ALIASES_V.FORMAT_CRUISE_END_DATE IS 'The end date of the given research cruise in MM/DD/YYYY HH24:MI:SS format';</v>
      </c>
    </row>
    <row r="48" spans="1:4" x14ac:dyDescent="0.25">
      <c r="A48" s="25" t="s">
        <v>132</v>
      </c>
      <c r="B48" s="20" t="s">
        <v>115</v>
      </c>
      <c r="C48" s="20" t="s">
        <v>124</v>
      </c>
      <c r="D48" s="23" t="str">
        <f t="shared" si="1"/>
        <v>COMMENT ON COLUMN CTD_CRUISE_ALIASES_V.CRUISE_NOTES IS 'Any notes for the given research cruise';</v>
      </c>
    </row>
    <row r="49" spans="1:4" x14ac:dyDescent="0.25">
      <c r="A49" s="25" t="s">
        <v>132</v>
      </c>
      <c r="B49" s="20" t="s">
        <v>116</v>
      </c>
      <c r="C49" s="20" t="s">
        <v>125</v>
      </c>
      <c r="D49" s="23" t="str">
        <f t="shared" si="1"/>
        <v>COMMENT ON COLUMN CTD_CRUISE_ALIASES_V.VESSEL_NAME IS 'Primary key for the CTD_RSRCH_VESSELS table';</v>
      </c>
    </row>
    <row r="50" spans="1:4" x14ac:dyDescent="0.25">
      <c r="A50" s="25" t="s">
        <v>132</v>
      </c>
      <c r="B50" s="20" t="s">
        <v>117</v>
      </c>
      <c r="C50" s="20" t="s">
        <v>126</v>
      </c>
      <c r="D50" s="23" t="str">
        <f t="shared" si="1"/>
        <v>COMMENT ON COLUMN CTD_CRUISE_ALIASES_V.VESSEL_DESC IS 'Name of the given research vessel';</v>
      </c>
    </row>
    <row r="51" spans="1:4" x14ac:dyDescent="0.25">
      <c r="A51" s="25" t="s">
        <v>132</v>
      </c>
      <c r="B51" s="20" t="s">
        <v>118</v>
      </c>
      <c r="C51" s="20" t="s">
        <v>127</v>
      </c>
      <c r="D51" s="23" t="str">
        <f t="shared" si="1"/>
        <v>COMMENT ON COLUMN CTD_CRUISE_ALIASES_V.VESSEL_ID IS 'Description for the given research vessel';</v>
      </c>
    </row>
    <row r="52" spans="1:4" x14ac:dyDescent="0.25">
      <c r="A52" s="25" t="s">
        <v>132</v>
      </c>
      <c r="B52" s="20" t="s">
        <v>133</v>
      </c>
      <c r="C52" s="20" t="s">
        <v>134</v>
      </c>
      <c r="D52" s="23" t="str">
        <f t="shared" si="1"/>
        <v>COMMENT ON COLUMN CTD_CRUISE_ALIASES_V.CRUISE_ALIASES_DELIM IS 'Comma delimited list of cruise name aliases in alphabetical order';</v>
      </c>
    </row>
    <row r="53" spans="1:4" x14ac:dyDescent="0.25">
      <c r="A53" s="20" t="s">
        <v>177</v>
      </c>
      <c r="B53" s="20" t="s">
        <v>89</v>
      </c>
      <c r="C53" s="20" t="s">
        <v>155</v>
      </c>
      <c r="D53" s="23" t="str">
        <f t="shared" si="1"/>
        <v>COMMENT ON COLUMN CTD_CAST_FILES_V.CAST_ID IS 'Primary key for the CTD_CASTS table';</v>
      </c>
    </row>
    <row r="54" spans="1:4" x14ac:dyDescent="0.25">
      <c r="A54" s="20" t="s">
        <v>177</v>
      </c>
      <c r="B54" s="20" t="s">
        <v>135</v>
      </c>
      <c r="C54" s="20" t="s">
        <v>156</v>
      </c>
      <c r="D54" s="23" t="str">
        <f t="shared" si="1"/>
        <v>COMMENT ON COLUMN CTD_CAST_FILES_V.LAT_DD IS 'CTD Cast Latitude in decimal degrees';</v>
      </c>
    </row>
    <row r="55" spans="1:4" x14ac:dyDescent="0.25">
      <c r="A55" s="20" t="s">
        <v>177</v>
      </c>
      <c r="B55" s="20" t="s">
        <v>136</v>
      </c>
      <c r="C55" s="20" t="s">
        <v>157</v>
      </c>
      <c r="D55" s="23" t="str">
        <f t="shared" si="1"/>
        <v>COMMENT ON COLUMN CTD_CAST_FILES_V.LON_DD IS 'CTD Cast Longitude in decimal degrees';</v>
      </c>
    </row>
    <row r="56" spans="1:4" x14ac:dyDescent="0.25">
      <c r="A56" s="20" t="s">
        <v>177</v>
      </c>
      <c r="B56" s="20" t="s">
        <v>137</v>
      </c>
      <c r="C56" s="20" t="s">
        <v>158</v>
      </c>
      <c r="D56" s="23" t="str">
        <f t="shared" si="1"/>
        <v>COMMENT ON COLUMN CTD_CAST_FILES_V.SEABIRD_FILE_TYPE IS 'Seabird File Type';</v>
      </c>
    </row>
    <row r="57" spans="1:4" x14ac:dyDescent="0.25">
      <c r="A57" s="20" t="s">
        <v>177</v>
      </c>
      <c r="B57" s="20" t="s">
        <v>82</v>
      </c>
      <c r="C57" s="20" t="s">
        <v>159</v>
      </c>
      <c r="D57" s="23" t="str">
        <f t="shared" si="1"/>
        <v>COMMENT ON COLUMN CTD_CAST_FILES_V.FILE_NAME IS 'Raw data file name';</v>
      </c>
    </row>
    <row r="58" spans="1:4" x14ac:dyDescent="0.25">
      <c r="A58" s="20" t="s">
        <v>177</v>
      </c>
      <c r="B58" s="20" t="s">
        <v>138</v>
      </c>
      <c r="C58" s="20" t="s">
        <v>160</v>
      </c>
      <c r="D58" s="23" t="str">
        <f t="shared" si="1"/>
        <v>COMMENT ON COLUMN CTD_CAST_FILES_V.SW_VERS IS 'Processing software version';</v>
      </c>
    </row>
    <row r="59" spans="1:4" x14ac:dyDescent="0.25">
      <c r="A59" s="20" t="s">
        <v>177</v>
      </c>
      <c r="B59" s="20" t="s">
        <v>139</v>
      </c>
      <c r="C59" s="20" t="s">
        <v>161</v>
      </c>
      <c r="D59" s="23" t="str">
        <f t="shared" si="1"/>
        <v>COMMENT ON COLUMN CTD_CAST_FILES_V.TEMP_SN IS 'Temperature sensor serial number';</v>
      </c>
    </row>
    <row r="60" spans="1:4" x14ac:dyDescent="0.25">
      <c r="A60" s="20" t="s">
        <v>177</v>
      </c>
      <c r="B60" s="20" t="s">
        <v>140</v>
      </c>
      <c r="C60" s="20" t="s">
        <v>162</v>
      </c>
      <c r="D60" s="23" t="str">
        <f t="shared" si="1"/>
        <v>COMMENT ON COLUMN CTD_CAST_FILES_V.COND_SN IS 'Conductivity sensor serial number';</v>
      </c>
    </row>
    <row r="61" spans="1:4" x14ac:dyDescent="0.25">
      <c r="A61" s="20" t="s">
        <v>177</v>
      </c>
      <c r="B61" s="20" t="s">
        <v>141</v>
      </c>
      <c r="C61" s="20" t="s">
        <v>163</v>
      </c>
      <c r="D61" s="23" t="str">
        <f t="shared" si="1"/>
        <v>COMMENT ON COLUMN CTD_CAST_FILES_V.BYTES_PER_SCAN IS 'Number of Bytes Per Scan';</v>
      </c>
    </row>
    <row r="62" spans="1:4" x14ac:dyDescent="0.25">
      <c r="A62" s="20" t="s">
        <v>177</v>
      </c>
      <c r="B62" s="20" t="s">
        <v>142</v>
      </c>
      <c r="C62" s="20" t="s">
        <v>164</v>
      </c>
      <c r="D62" s="23" t="str">
        <f t="shared" si="1"/>
        <v>COMMENT ON COLUMN CTD_CAST_FILES_V.NUM_VOL_WORDS IS 'Number of Voltage Words';</v>
      </c>
    </row>
    <row r="63" spans="1:4" x14ac:dyDescent="0.25">
      <c r="A63" s="20" t="s">
        <v>177</v>
      </c>
      <c r="B63" s="20" t="s">
        <v>143</v>
      </c>
      <c r="C63" s="20" t="s">
        <v>165</v>
      </c>
      <c r="D63" s="23" t="str">
        <f t="shared" si="1"/>
        <v>COMMENT ON COLUMN CTD_CAST_FILES_V.NUM_AVG_SCANS IS 'Number of Scans Averaged by the Deck Unit';</v>
      </c>
    </row>
    <row r="64" spans="1:4" x14ac:dyDescent="0.25">
      <c r="A64" s="20" t="s">
        <v>177</v>
      </c>
      <c r="B64" s="20" t="s">
        <v>144</v>
      </c>
      <c r="C64" s="20" t="s">
        <v>166</v>
      </c>
      <c r="D64" s="23" t="str">
        <f t="shared" si="1"/>
        <v>COMMENT ON COLUMN CTD_CAST_FILES_V.SYS_UPLOAD_DTM IS 'System UpLoad Time';</v>
      </c>
    </row>
    <row r="65" spans="1:4" x14ac:dyDescent="0.25">
      <c r="A65" s="20" t="s">
        <v>177</v>
      </c>
      <c r="B65" s="20" t="s">
        <v>145</v>
      </c>
      <c r="C65" s="20" t="s">
        <v>176</v>
      </c>
      <c r="D65" s="23" t="str">
        <f t="shared" ref="D65:D74" si="2">CONCATENATE("COMMENT ON COLUMN ",A65, ".", B65, " IS '", SUBSTITUTE(C65, "'", "''"), "';")</f>
        <v>COMMENT ON COLUMN CTD_CAST_FILES_V.FORMAT_SYS_UPLOAD_DTM IS 'System UpLoad Time in MM/DD/YYYY HH24:MI:SS format';</v>
      </c>
    </row>
    <row r="66" spans="1:4" x14ac:dyDescent="0.25">
      <c r="A66" s="20" t="s">
        <v>177</v>
      </c>
      <c r="B66" s="20" t="s">
        <v>146</v>
      </c>
      <c r="C66" s="20" t="s">
        <v>167</v>
      </c>
      <c r="D66" s="23" t="str">
        <f t="shared" si="2"/>
        <v>COMMENT ON COLUMN CTD_CAST_FILES_V.LAT_DEG_MIN IS 'Cast Latitude in degrees minutes notation';</v>
      </c>
    </row>
    <row r="67" spans="1:4" x14ac:dyDescent="0.25">
      <c r="A67" s="20" t="s">
        <v>177</v>
      </c>
      <c r="B67" s="20" t="s">
        <v>147</v>
      </c>
      <c r="C67" s="20" t="s">
        <v>168</v>
      </c>
      <c r="D67" s="23" t="str">
        <f t="shared" si="2"/>
        <v>COMMENT ON COLUMN CTD_CAST_FILES_V.LON_DEG_MIN IS 'Cast Longitude in degrees minutes notation';</v>
      </c>
    </row>
    <row r="68" spans="1:4" x14ac:dyDescent="0.25">
      <c r="A68" s="20" t="s">
        <v>177</v>
      </c>
      <c r="B68" s="20" t="s">
        <v>148</v>
      </c>
      <c r="C68" s="20" t="s">
        <v>169</v>
      </c>
      <c r="D68" s="23" t="str">
        <f t="shared" si="2"/>
        <v>COMMENT ON COLUMN CTD_CAST_FILES_V.UTC_DTM IS 'Cast UTC Date/Time';</v>
      </c>
    </row>
    <row r="69" spans="1:4" x14ac:dyDescent="0.25">
      <c r="A69" s="20" t="s">
        <v>177</v>
      </c>
      <c r="B69" s="20" t="s">
        <v>149</v>
      </c>
      <c r="C69" s="20" t="s">
        <v>175</v>
      </c>
      <c r="D69" s="23" t="str">
        <f t="shared" si="2"/>
        <v>COMMENT ON COLUMN CTD_CAST_FILES_V.FORMAT_UTC_DTM IS 'Cast UTC Date/Time in MM/DD/YYYY HH24:MI:SS format';</v>
      </c>
    </row>
    <row r="70" spans="1:4" x14ac:dyDescent="0.25">
      <c r="A70" s="20" t="s">
        <v>177</v>
      </c>
      <c r="B70" s="20" t="s">
        <v>150</v>
      </c>
      <c r="C70" s="20" t="s">
        <v>170</v>
      </c>
      <c r="D70" s="23" t="str">
        <f t="shared" si="2"/>
        <v>COMMENT ON COLUMN CTD_CAST_FILES_V.FILE_TYPE IS 'File Type';</v>
      </c>
    </row>
    <row r="71" spans="1:4" x14ac:dyDescent="0.25">
      <c r="A71" s="20" t="s">
        <v>177</v>
      </c>
      <c r="B71" s="20" t="s">
        <v>151</v>
      </c>
      <c r="C71" s="20" t="s">
        <v>171</v>
      </c>
      <c r="D71" s="23" t="str">
        <f t="shared" si="2"/>
        <v>COMMENT ON COLUMN CTD_CAST_FILES_V.CAST_NUMBER IS 'CTD Cast Number';</v>
      </c>
    </row>
    <row r="72" spans="1:4" x14ac:dyDescent="0.25">
      <c r="A72" s="20" t="s">
        <v>177</v>
      </c>
      <c r="B72" s="20" t="s">
        <v>111</v>
      </c>
      <c r="C72" s="20" t="s">
        <v>120</v>
      </c>
      <c r="D72" s="23" t="str">
        <f t="shared" si="2"/>
        <v>COMMENT ON COLUMN CTD_CAST_FILES_V.CRUISE_ID IS 'Primary key for the CTD_CRUISES table';</v>
      </c>
    </row>
    <row r="73" spans="1:4" x14ac:dyDescent="0.25">
      <c r="A73" s="20" t="s">
        <v>177</v>
      </c>
      <c r="B73" s="20" t="s">
        <v>152</v>
      </c>
      <c r="C73" s="20" t="s">
        <v>172</v>
      </c>
      <c r="D73" s="23" t="str">
        <f t="shared" si="2"/>
        <v>COMMENT ON COLUMN CTD_CAST_FILES_V.CUST_DATA_FILE_INFO IS 'Custom data file information defined in the processed data file header';</v>
      </c>
    </row>
    <row r="74" spans="1:4" x14ac:dyDescent="0.25">
      <c r="A74" s="20" t="s">
        <v>177</v>
      </c>
      <c r="B74" s="20" t="s">
        <v>153</v>
      </c>
      <c r="C74" s="20" t="s">
        <v>173</v>
      </c>
      <c r="D74" s="23" t="str">
        <f t="shared" si="2"/>
        <v>COMMENT ON COLUMN CTD_CAST_FILES_V.FILE_HEADER_INFO IS 'Header information defined in the processed CTD data file';</v>
      </c>
    </row>
    <row r="75" spans="1:4" x14ac:dyDescent="0.25">
      <c r="A75" s="20" t="s">
        <v>177</v>
      </c>
      <c r="B75" s="20" t="s">
        <v>154</v>
      </c>
      <c r="C75" s="20" t="s">
        <v>174</v>
      </c>
      <c r="D75" s="23" t="str">
        <f t="shared" si="1"/>
        <v>COMMENT ON COLUMN CTD_CAST_FILES_V.SENSOR_CONFIG_INFO IS 'Sensor configuration information defined in the processed CTD data file';</v>
      </c>
    </row>
    <row r="76" spans="1:4" x14ac:dyDescent="0.25">
      <c r="A76" s="20" t="s">
        <v>177</v>
      </c>
      <c r="B76" s="20" t="s">
        <v>112</v>
      </c>
      <c r="C76" s="20" t="s">
        <v>121</v>
      </c>
      <c r="D76" s="23" t="str">
        <f t="shared" si="1"/>
        <v>COMMENT ON COLUMN CTD_CAST_FILES_V.CRUISE_NAME IS 'The name of the given cruise designated by NOAA (e.g. SE-15-01)';</v>
      </c>
    </row>
    <row r="77" spans="1:4" x14ac:dyDescent="0.25">
      <c r="A77" s="20" t="s">
        <v>177</v>
      </c>
      <c r="B77" s="20" t="s">
        <v>113</v>
      </c>
      <c r="C77" s="20" t="s">
        <v>122</v>
      </c>
      <c r="D77" s="23" t="str">
        <f t="shared" si="1"/>
        <v>COMMENT ON COLUMN CTD_CAST_FILES_V.CRUISE_START_DATE IS 'The start date of the given research cruise';</v>
      </c>
    </row>
    <row r="78" spans="1:4" x14ac:dyDescent="0.25">
      <c r="A78" s="20" t="s">
        <v>177</v>
      </c>
      <c r="B78" s="20" t="s">
        <v>128</v>
      </c>
      <c r="C78" s="20" t="s">
        <v>130</v>
      </c>
      <c r="D78" s="23" t="str">
        <f t="shared" si="1"/>
        <v>COMMENT ON COLUMN CTD_CAST_FILES_V.FORMAT_CRUISE_START_DATE IS 'The start date of the given research cruise in MM/DD/YYYY HH24:MI:SS format';</v>
      </c>
    </row>
    <row r="79" spans="1:4" x14ac:dyDescent="0.25">
      <c r="A79" s="20" t="s">
        <v>177</v>
      </c>
      <c r="B79" s="20" t="s">
        <v>114</v>
      </c>
      <c r="C79" s="20" t="s">
        <v>123</v>
      </c>
      <c r="D79" s="23" t="str">
        <f t="shared" si="1"/>
        <v>COMMENT ON COLUMN CTD_CAST_FILES_V.CRUISE_END_DATE IS 'The end date of the given research cruise';</v>
      </c>
    </row>
    <row r="80" spans="1:4" x14ac:dyDescent="0.25">
      <c r="A80" s="20" t="s">
        <v>177</v>
      </c>
      <c r="B80" s="20" t="s">
        <v>129</v>
      </c>
      <c r="C80" s="20" t="s">
        <v>131</v>
      </c>
      <c r="D80" s="23" t="str">
        <f t="shared" si="1"/>
        <v>COMMENT ON COLUMN CTD_CAST_FILES_V.FORMAT_CRUISE_END_DATE IS 'The end date of the given research cruise in MM/DD/YYYY HH24:MI:SS format';</v>
      </c>
    </row>
    <row r="81" spans="1:4" x14ac:dyDescent="0.25">
      <c r="A81" s="20" t="s">
        <v>177</v>
      </c>
      <c r="B81" s="20" t="s">
        <v>115</v>
      </c>
      <c r="C81" s="20" t="s">
        <v>124</v>
      </c>
      <c r="D81" s="23" t="str">
        <f t="shared" si="1"/>
        <v>COMMENT ON COLUMN CTD_CAST_FILES_V.CRUISE_NOTES IS 'Any notes for the given research cruise';</v>
      </c>
    </row>
    <row r="82" spans="1:4" x14ac:dyDescent="0.25">
      <c r="A82" s="20" t="s">
        <v>177</v>
      </c>
      <c r="B82" s="20" t="s">
        <v>116</v>
      </c>
      <c r="C82" s="20" t="s">
        <v>126</v>
      </c>
      <c r="D82" s="23" t="str">
        <f t="shared" si="1"/>
        <v>COMMENT ON COLUMN CTD_CAST_FILES_V.VESSEL_NAME IS 'Name of the given research vessel';</v>
      </c>
    </row>
    <row r="83" spans="1:4" x14ac:dyDescent="0.25">
      <c r="A83" s="20" t="s">
        <v>177</v>
      </c>
      <c r="B83" s="20" t="s">
        <v>117</v>
      </c>
      <c r="C83" s="20" t="s">
        <v>127</v>
      </c>
      <c r="D83" s="23" t="str">
        <f t="shared" si="1"/>
        <v>COMMENT ON COLUMN CTD_CAST_FILES_V.VESSEL_DESC IS 'Description for the given research vessel';</v>
      </c>
    </row>
    <row r="84" spans="1:4" s="12" customFormat="1" x14ac:dyDescent="0.25">
      <c r="A84" s="20" t="s">
        <v>177</v>
      </c>
      <c r="B84" s="20" t="s">
        <v>118</v>
      </c>
      <c r="C84" s="20" t="s">
        <v>125</v>
      </c>
      <c r="D84" s="23" t="str">
        <f t="shared" si="1"/>
        <v>COMMENT ON COLUMN CTD_CAST_FILES_V.VESSEL_ID IS 'Primary key for the CTD_RSRCH_VESSELS table';</v>
      </c>
    </row>
    <row r="85" spans="1:4" s="15" customFormat="1" x14ac:dyDescent="0.25">
      <c r="A85" s="20" t="s">
        <v>177</v>
      </c>
      <c r="B85" s="25" t="s">
        <v>133</v>
      </c>
      <c r="C85" s="20" t="s">
        <v>134</v>
      </c>
      <c r="D85" s="23" t="str">
        <f t="shared" si="1"/>
        <v>COMMENT ON COLUMN CTD_CAST_FILES_V.CRUISE_ALIASES_DELIM IS 'Comma delimited list of cruise name aliases in alphabetical order';</v>
      </c>
    </row>
    <row r="86" spans="1:4" s="18" customFormat="1" x14ac:dyDescent="0.25">
      <c r="A86" s="20" t="s">
        <v>177</v>
      </c>
      <c r="B86" s="20" t="s">
        <v>45</v>
      </c>
      <c r="C86" s="20" t="s">
        <v>91</v>
      </c>
      <c r="D86" s="23" t="str">
        <f t="shared" si="1"/>
        <v>COMMENT ON COLUMN CTD_CAST_FILES_V.DATA_EXEC_ID IS 'Primary Key for the CTD_APP_DATA_EXEC table';</v>
      </c>
    </row>
    <row r="87" spans="1:4" x14ac:dyDescent="0.25">
      <c r="A87" s="20" t="s">
        <v>177</v>
      </c>
      <c r="B87" s="20" t="s">
        <v>76</v>
      </c>
      <c r="C87" s="20" t="s">
        <v>92</v>
      </c>
      <c r="D87" s="23" t="str">
        <f t="shared" si="1"/>
        <v>COMMENT ON COLUMN CTD_CAST_FILES_V.EXEC_START_DTM IS 'The date/time the CTD data import script was executed';</v>
      </c>
    </row>
    <row r="88" spans="1:4" x14ac:dyDescent="0.25">
      <c r="A88" s="20" t="s">
        <v>177</v>
      </c>
      <c r="B88" s="20" t="s">
        <v>77</v>
      </c>
      <c r="C88" s="20" t="s">
        <v>95</v>
      </c>
      <c r="D88" s="23" t="str">
        <f t="shared" si="1"/>
        <v>COMMENT ON COLUMN CTD_CAST_FILES_V.FORMAT_EXEC_START_DTM IS 'The date/time the CTD data import script was executed in MM/DD/YYYY HH24:MI:SS format';</v>
      </c>
    </row>
    <row r="89" spans="1:4" x14ac:dyDescent="0.25">
      <c r="A89" s="20" t="s">
        <v>177</v>
      </c>
      <c r="B89" s="20" t="s">
        <v>78</v>
      </c>
      <c r="C89" s="20" t="s">
        <v>93</v>
      </c>
      <c r="D89" s="23" t="str">
        <f t="shared" si="1"/>
        <v>COMMENT ON COLUMN CTD_CAST_FILES_V.EXEC_END_DTM IS 'The date/time the CTD data import script finished executing';</v>
      </c>
    </row>
    <row r="90" spans="1:4" x14ac:dyDescent="0.25">
      <c r="A90" s="20" t="s">
        <v>177</v>
      </c>
      <c r="B90" s="20" t="s">
        <v>79</v>
      </c>
      <c r="C90" s="20" t="s">
        <v>96</v>
      </c>
      <c r="D90" s="23" t="str">
        <f t="shared" si="1"/>
        <v>COMMENT ON COLUMN CTD_CAST_FILES_V.FORMAT_EXEC_END_DTM IS 'The date/time the CTD data import script finished executing in MM/DD/YYYY HH24:MI:SS format';</v>
      </c>
    </row>
    <row r="91" spans="1:4" x14ac:dyDescent="0.25">
      <c r="A91" s="20" t="s">
        <v>177</v>
      </c>
      <c r="B91" s="20" t="s">
        <v>80</v>
      </c>
      <c r="C91" s="20" t="s">
        <v>94</v>
      </c>
      <c r="D91" s="23" t="str">
        <f t="shared" si="1"/>
        <v>COMMENT ON COLUMN CTD_CAST_FILES_V.SCRIPT_EXECUTION_PATH IS 'The base file path for the given CTD data import script execution';</v>
      </c>
    </row>
    <row r="92" spans="1:4" x14ac:dyDescent="0.25">
      <c r="A92" s="20" t="s">
        <v>177</v>
      </c>
      <c r="B92" s="20" t="s">
        <v>81</v>
      </c>
      <c r="C92" s="20" t="s">
        <v>97</v>
      </c>
      <c r="D92" s="23" t="str">
        <f t="shared" si="1"/>
        <v>COMMENT ON COLUMN CTD_CAST_FILES_V.DATA_FILE_ID IS 'Primary Key for the CTD_APP_DATA_FILES table';</v>
      </c>
    </row>
    <row r="93" spans="1:4" x14ac:dyDescent="0.25">
      <c r="A93" s="20" t="s">
        <v>177</v>
      </c>
      <c r="B93" s="20" t="s">
        <v>178</v>
      </c>
      <c r="C93" s="20" t="s">
        <v>99</v>
      </c>
      <c r="D93" s="23" t="str">
        <f t="shared" si="1"/>
        <v>COMMENT ON COLUMN CTD_CAST_FILES_V.DATA_FILE_NAME IS 'This is the file name for the given CTD data file';</v>
      </c>
    </row>
    <row r="94" spans="1:4" x14ac:dyDescent="0.25">
      <c r="A94" s="20" t="s">
        <v>177</v>
      </c>
      <c r="B94" s="20" t="s">
        <v>180</v>
      </c>
      <c r="C94" s="20" t="s">
        <v>100</v>
      </c>
      <c r="D94" s="23" t="str">
        <f t="shared" si="1"/>
        <v>COMMENT ON COLUMN CTD_CAST_FILES_V.DATA_FILE_CHECKSUM IS 'The MD5 file checksum for the given CTD data file';</v>
      </c>
    </row>
    <row r="95" spans="1:4" x14ac:dyDescent="0.25">
      <c r="A95" s="20" t="s">
        <v>177</v>
      </c>
      <c r="B95" s="20" t="s">
        <v>179</v>
      </c>
      <c r="C95" s="20" t="s">
        <v>98</v>
      </c>
      <c r="D95" s="23" t="str">
        <f t="shared" si="1"/>
        <v>COMMENT ON COLUMN CTD_CAST_FILES_V.DATA_FILE_PATH IS 'This is the full file path for the given CTD data file';</v>
      </c>
    </row>
    <row r="96" spans="1:4" x14ac:dyDescent="0.25">
      <c r="A96" s="20" t="s">
        <v>177</v>
      </c>
      <c r="B96" s="20" t="s">
        <v>85</v>
      </c>
      <c r="C96" s="20" t="s">
        <v>101</v>
      </c>
      <c r="D96" s="23" t="str">
        <f t="shared" si="1"/>
        <v>COMMENT ON COLUMN CTD_CAST_FILES_V.FILE_ACTIVE_YN IS 'Flag to indicate if the given data file is active (Y) or inactive (N)';</v>
      </c>
    </row>
    <row r="97" spans="1:4" x14ac:dyDescent="0.25">
      <c r="A97" s="20" t="s">
        <v>177</v>
      </c>
      <c r="B97" s="20" t="s">
        <v>86</v>
      </c>
      <c r="C97" s="20" t="s">
        <v>105</v>
      </c>
      <c r="D97" s="23" t="str">
        <f t="shared" si="1"/>
        <v>COMMENT ON COLUMN CTD_CAST_FILES_V.SCAN_DATE IS 'Date/time the CTD file was scanned';</v>
      </c>
    </row>
    <row r="98" spans="1:4" x14ac:dyDescent="0.25">
      <c r="A98" s="20" t="s">
        <v>177</v>
      </c>
      <c r="B98" s="20" t="s">
        <v>106</v>
      </c>
      <c r="C98" s="20" t="s">
        <v>107</v>
      </c>
      <c r="D98" s="23" t="str">
        <f t="shared" si="1"/>
        <v>COMMENT ON COLUMN CTD_CAST_FILES_V.FORMAT_SCAN_DATE IS 'Date/time the CTD file was scanned in MM/DD/YYYY HH24:MI:SS format';</v>
      </c>
    </row>
    <row r="99" spans="1:4" x14ac:dyDescent="0.25">
      <c r="A99" s="20" t="s">
        <v>177</v>
      </c>
      <c r="B99" s="20" t="s">
        <v>87</v>
      </c>
      <c r="C99" s="20" t="s">
        <v>102</v>
      </c>
      <c r="D99" s="23" t="str">
        <f t="shared" si="1"/>
        <v>COMMENT ON COLUMN CTD_CAST_FILES_V.PTA_ERROR_ID IS 'Foreign key reference to the Errors (PTA) intersection table';</v>
      </c>
    </row>
    <row r="100" spans="1:4" x14ac:dyDescent="0.25">
      <c r="A100" s="20" t="s">
        <v>43</v>
      </c>
      <c r="B100" s="20" t="s">
        <v>181</v>
      </c>
      <c r="C100" s="23" t="s">
        <v>185</v>
      </c>
      <c r="D100" s="23" t="str">
        <f t="shared" si="1"/>
        <v>COMMENT ON COLUMN CTD_PROC_DATA.OXY_SAT_PCT IS 'sbeox0PS: Oxygen, SBE 43 [% saturation]';</v>
      </c>
    </row>
    <row r="101" spans="1:4" s="15" customFormat="1" x14ac:dyDescent="0.25">
      <c r="A101" s="20" t="s">
        <v>43</v>
      </c>
      <c r="B101" s="20" t="s">
        <v>182</v>
      </c>
      <c r="C101" s="23" t="s">
        <v>186</v>
      </c>
      <c r="D101" s="23" t="str">
        <f t="shared" si="1"/>
        <v>COMMENT ON COLUMN CTD_PROC_DATA.OXY_SAT_2_PCT IS 'sbeox1PS: Oxygen, SBE 43, 2 [% saturation]';</v>
      </c>
    </row>
    <row r="102" spans="1:4" x14ac:dyDescent="0.25">
      <c r="A102" s="20" t="s">
        <v>43</v>
      </c>
      <c r="B102" s="20" t="s">
        <v>183</v>
      </c>
      <c r="C102" s="18" t="s">
        <v>187</v>
      </c>
      <c r="D102" s="23" t="str">
        <f t="shared" si="1"/>
        <v>COMMENT ON COLUMN CTD_PROC_DATA.VOLT6 IS 'v6: Voltage 6';</v>
      </c>
    </row>
    <row r="103" spans="1:4" x14ac:dyDescent="0.25">
      <c r="A103" s="20" t="s">
        <v>43</v>
      </c>
      <c r="B103" s="20" t="s">
        <v>184</v>
      </c>
      <c r="C103" s="18" t="s">
        <v>188</v>
      </c>
      <c r="D103" s="23" t="str">
        <f t="shared" si="1"/>
        <v>COMMENT ON COLUMN CTD_PROC_DATA.PH IS 'ph: pH';</v>
      </c>
    </row>
    <row r="104" spans="1:4" x14ac:dyDescent="0.25">
      <c r="A104" s="20" t="s">
        <v>177</v>
      </c>
      <c r="B104" s="20" t="s">
        <v>189</v>
      </c>
      <c r="C104" s="20" t="s">
        <v>219</v>
      </c>
      <c r="D104" s="23" t="str">
        <f t="shared" si="1"/>
        <v>COMMENT ON COLUMN CTD_CAST_FILES_V.FULL_DATA_FILE_PATH IS 'The full path to the CTD data file';</v>
      </c>
    </row>
    <row r="105" spans="1:4" x14ac:dyDescent="0.25">
      <c r="A105" s="20" t="s">
        <v>190</v>
      </c>
      <c r="B105" s="20" t="s">
        <v>189</v>
      </c>
      <c r="C105" s="20" t="s">
        <v>219</v>
      </c>
      <c r="D105" s="23" t="str">
        <f t="shared" si="1"/>
        <v>COMMENT ON COLUMN CTD_FILE_CASTS_V.FULL_DATA_FILE_PATH IS 'The full path to the CTD data file';</v>
      </c>
    </row>
    <row r="106" spans="1:4" x14ac:dyDescent="0.25">
      <c r="A106" s="20" t="s">
        <v>191</v>
      </c>
      <c r="B106" s="20" t="s">
        <v>192</v>
      </c>
      <c r="C106" s="20" t="s">
        <v>231</v>
      </c>
      <c r="D106" s="23" t="str">
        <f t="shared" ref="D106:D169" si="3">CONCATENATE("COMMENT ON COLUMN ",A106, ".", B106, " IS '", SUBSTITUTE(C106, "'", "''"), "';")</f>
        <v>COMMENT ON COLUMN CTD_QC_CTD_CAST_FILES_V.BLANK_CAST_NUMBER_YN IS 'Field to indicate if the Cast Number is blank for the CTD cast (Y) or not (N)';</v>
      </c>
    </row>
    <row r="107" spans="1:4" x14ac:dyDescent="0.25">
      <c r="A107" s="20" t="s">
        <v>191</v>
      </c>
      <c r="B107" s="20" t="s">
        <v>193</v>
      </c>
      <c r="C107" s="20" t="s">
        <v>232</v>
      </c>
      <c r="D107" s="23" t="str">
        <f t="shared" si="3"/>
        <v>COMMENT ON COLUMN CTD_QC_CTD_CAST_FILES_V.BLANK_COND_SN_YN IS 'Field to indicate if the Conductivity Sensor Serial Number is blank for the CTD cast (Y) or not (N)';</v>
      </c>
    </row>
    <row r="108" spans="1:4" x14ac:dyDescent="0.25">
      <c r="A108" s="20" t="s">
        <v>191</v>
      </c>
      <c r="B108" s="20" t="s">
        <v>194</v>
      </c>
      <c r="C108" s="20" t="s">
        <v>233</v>
      </c>
      <c r="D108" s="23" t="str">
        <f t="shared" si="3"/>
        <v>COMMENT ON COLUMN CTD_QC_CTD_CAST_FILES_V.BLANK_CRUISE_YN IS 'Field to indicate if the Cruise Name is blank for the CTD cast (Y) or not (N)';</v>
      </c>
    </row>
    <row r="109" spans="1:4" x14ac:dyDescent="0.25">
      <c r="A109" s="20" t="s">
        <v>191</v>
      </c>
      <c r="B109" s="20" t="s">
        <v>195</v>
      </c>
      <c r="C109" s="20" t="s">
        <v>234</v>
      </c>
      <c r="D109" s="23" t="str">
        <f t="shared" si="3"/>
        <v>COMMENT ON COLUMN CTD_QC_CTD_CAST_FILES_V.BLANK_FILE_HEADER_INFO_YN IS 'Field to indicate if the File Header is blank for the CTD cast (Y) or not (N)';</v>
      </c>
    </row>
    <row r="110" spans="1:4" x14ac:dyDescent="0.25">
      <c r="A110" s="20" t="s">
        <v>191</v>
      </c>
      <c r="B110" s="20" t="s">
        <v>196</v>
      </c>
      <c r="C110" s="20" t="s">
        <v>235</v>
      </c>
      <c r="D110" s="23" t="str">
        <f t="shared" si="3"/>
        <v>COMMENT ON COLUMN CTD_QC_CTD_CAST_FILES_V.BLANK_FILE_TYPE_YN IS 'Field to indicate if the File Type is blank for the CTD cast (Y) or not (N)';</v>
      </c>
    </row>
    <row r="111" spans="1:4" x14ac:dyDescent="0.25">
      <c r="A111" s="20" t="s">
        <v>191</v>
      </c>
      <c r="B111" s="20" t="s">
        <v>197</v>
      </c>
      <c r="C111" s="20" t="s">
        <v>236</v>
      </c>
      <c r="D111" s="23" t="str">
        <f t="shared" si="3"/>
        <v>COMMENT ON COLUMN CTD_QC_CTD_CAST_FILES_V.BLANK_LAT_DEG_MIN_YN IS 'Field to indicate if the Latitude in degrees minutes is blank for the CTD cast (Y) or not (N)';</v>
      </c>
    </row>
    <row r="112" spans="1:4" x14ac:dyDescent="0.25">
      <c r="A112" s="20" t="s">
        <v>191</v>
      </c>
      <c r="B112" s="20" t="s">
        <v>198</v>
      </c>
      <c r="C112" s="20" t="s">
        <v>237</v>
      </c>
      <c r="D112" s="23" t="str">
        <f t="shared" si="3"/>
        <v>COMMENT ON COLUMN CTD_QC_CTD_CAST_FILES_V.BLANK_LON_DEG_MIN_YN IS 'Field to indicate if the Longitude in degrees minutes is blank for the CTD cast (Y) or not (N)';</v>
      </c>
    </row>
    <row r="113" spans="1:4" x14ac:dyDescent="0.25">
      <c r="A113" s="20" t="s">
        <v>191</v>
      </c>
      <c r="B113" s="20" t="s">
        <v>199</v>
      </c>
      <c r="C113" s="20" t="s">
        <v>238</v>
      </c>
      <c r="D113" s="23" t="str">
        <f t="shared" si="3"/>
        <v>COMMENT ON COLUMN CTD_QC_CTD_CAST_FILES_V.BLANK_SENSOR_CONFIG_INFO_YN IS 'Field to indicate if the Sensor Configuration is blank for the CTD cast (Y) or not (N)';</v>
      </c>
    </row>
    <row r="114" spans="1:4" x14ac:dyDescent="0.25">
      <c r="A114" s="20" t="s">
        <v>191</v>
      </c>
      <c r="B114" s="20" t="s">
        <v>200</v>
      </c>
      <c r="C114" s="20" t="s">
        <v>239</v>
      </c>
      <c r="D114" s="23" t="str">
        <f t="shared" si="3"/>
        <v>COMMENT ON COLUMN CTD_QC_CTD_CAST_FILES_V.BLANK_SW_VERS_YN IS 'Field to indicate if the Software Version is blank for the CTD cast (Y) or not (N)';</v>
      </c>
    </row>
    <row r="115" spans="1:4" x14ac:dyDescent="0.25">
      <c r="A115" s="20" t="s">
        <v>191</v>
      </c>
      <c r="B115" s="20" t="s">
        <v>201</v>
      </c>
      <c r="C115" s="20" t="s">
        <v>240</v>
      </c>
      <c r="D115" s="23" t="str">
        <f t="shared" si="3"/>
        <v>COMMENT ON COLUMN CTD_QC_CTD_CAST_FILES_V.BLANK_SYS_UPLOAD_DTM_YN IS 'Field to indicate if the System Upload Date/Time is blank for the CTD cast (Y) or not (N)';</v>
      </c>
    </row>
    <row r="116" spans="1:4" x14ac:dyDescent="0.25">
      <c r="A116" s="20" t="s">
        <v>191</v>
      </c>
      <c r="B116" s="20" t="s">
        <v>202</v>
      </c>
      <c r="C116" s="20" t="s">
        <v>241</v>
      </c>
      <c r="D116" s="23" t="str">
        <f t="shared" si="3"/>
        <v>COMMENT ON COLUMN CTD_QC_CTD_CAST_FILES_V.BLANK_TEMP_SN_YN IS 'Field to indicate if the Temperature Sensor Serial Number is blank for the CTD cast (Y) or not (N)';</v>
      </c>
    </row>
    <row r="117" spans="1:4" x14ac:dyDescent="0.25">
      <c r="A117" s="20" t="s">
        <v>191</v>
      </c>
      <c r="B117" s="20" t="s">
        <v>203</v>
      </c>
      <c r="C117" s="20" t="s">
        <v>242</v>
      </c>
      <c r="D117" s="23" t="str">
        <f t="shared" si="3"/>
        <v>COMMENT ON COLUMN CTD_QC_CTD_CAST_FILES_V.BLANK_UTC_DTM_YN IS 'Field to indicate if the Cast UTC Date/Time is blank for the CTD cast (Y) or not (N)';</v>
      </c>
    </row>
    <row r="118" spans="1:4" x14ac:dyDescent="0.25">
      <c r="A118" s="20" t="s">
        <v>191</v>
      </c>
      <c r="B118" s="20" t="s">
        <v>112</v>
      </c>
      <c r="C118" s="20" t="s">
        <v>121</v>
      </c>
      <c r="D118" s="23" t="str">
        <f t="shared" si="3"/>
        <v>COMMENT ON COLUMN CTD_QC_CTD_CAST_FILES_V.CRUISE_NAME IS 'The name of the given cruise designated by NOAA (e.g. SE-15-01)';</v>
      </c>
    </row>
    <row r="119" spans="1:4" x14ac:dyDescent="0.25">
      <c r="A119" s="20" t="s">
        <v>191</v>
      </c>
      <c r="B119" s="20" t="s">
        <v>178</v>
      </c>
      <c r="C119" s="20" t="s">
        <v>99</v>
      </c>
      <c r="D119" s="23" t="str">
        <f t="shared" si="3"/>
        <v>COMMENT ON COLUMN CTD_QC_CTD_CAST_FILES_V.DATA_FILE_NAME IS 'This is the file name for the given CTD data file';</v>
      </c>
    </row>
    <row r="120" spans="1:4" x14ac:dyDescent="0.25">
      <c r="A120" s="20" t="s">
        <v>191</v>
      </c>
      <c r="B120" s="20" t="s">
        <v>179</v>
      </c>
      <c r="C120" s="20" t="s">
        <v>98</v>
      </c>
      <c r="D120" s="23" t="str">
        <f t="shared" si="3"/>
        <v>COMMENT ON COLUMN CTD_QC_CTD_CAST_FILES_V.DATA_FILE_PATH IS 'This is the full file path for the given CTD data file';</v>
      </c>
    </row>
    <row r="121" spans="1:4" x14ac:dyDescent="0.25">
      <c r="A121" s="20" t="s">
        <v>191</v>
      </c>
      <c r="B121" s="20" t="s">
        <v>149</v>
      </c>
      <c r="C121" s="20" t="s">
        <v>175</v>
      </c>
      <c r="D121" s="23" t="str">
        <f t="shared" si="3"/>
        <v>COMMENT ON COLUMN CTD_QC_CTD_CAST_FILES_V.FORMAT_UTC_DTM IS 'Cast UTC Date/Time in MM/DD/YYYY HH24:MI:SS format';</v>
      </c>
    </row>
    <row r="122" spans="1:4" x14ac:dyDescent="0.25">
      <c r="A122" s="20" t="s">
        <v>191</v>
      </c>
      <c r="B122" s="20" t="s">
        <v>204</v>
      </c>
      <c r="C122" s="20" t="s">
        <v>243</v>
      </c>
      <c r="D122" s="23" t="str">
        <f t="shared" si="3"/>
        <v>COMMENT ON COLUMN CTD_QC_CTD_CAST_FILES_V.INV_LAT_DD_YN IS 'Field to indicate if the Latitude in decimal degrees is blank (caused due to an invalid latitude value in degrees minutes format) for the CTD cast (Y) or not (N)';</v>
      </c>
    </row>
    <row r="123" spans="1:4" x14ac:dyDescent="0.25">
      <c r="A123" s="20" t="s">
        <v>191</v>
      </c>
      <c r="B123" s="20" t="s">
        <v>205</v>
      </c>
      <c r="C123" s="20" t="s">
        <v>244</v>
      </c>
      <c r="D123" s="23" t="str">
        <f t="shared" si="3"/>
        <v>COMMENT ON COLUMN CTD_QC_CTD_CAST_FILES_V.INV_LON_DD_YN IS 'Field to indicate if the Longitude in decimal degrees is blank (caused due to an invalid latitude value in degrees minutes format) for the CTD cast (Y) or not (N)';</v>
      </c>
    </row>
    <row r="124" spans="1:4" x14ac:dyDescent="0.25">
      <c r="A124" s="20" t="s">
        <v>191</v>
      </c>
      <c r="B124" s="20" t="s">
        <v>146</v>
      </c>
      <c r="C124" s="20" t="s">
        <v>167</v>
      </c>
      <c r="D124" s="23" t="str">
        <f t="shared" si="3"/>
        <v>COMMENT ON COLUMN CTD_QC_CTD_CAST_FILES_V.LAT_DEG_MIN IS 'Cast Latitude in degrees minutes notation';</v>
      </c>
    </row>
    <row r="125" spans="1:4" x14ac:dyDescent="0.25">
      <c r="A125" s="20" t="s">
        <v>191</v>
      </c>
      <c r="B125" s="20" t="s">
        <v>147</v>
      </c>
      <c r="C125" s="20" t="s">
        <v>168</v>
      </c>
      <c r="D125" s="23" t="str">
        <f t="shared" si="3"/>
        <v>COMMENT ON COLUMN CTD_QC_CTD_CAST_FILES_V.LON_DEG_MIN IS 'Cast Longitude in degrees minutes notation';</v>
      </c>
    </row>
    <row r="126" spans="1:4" x14ac:dyDescent="0.25">
      <c r="A126" s="20" t="s">
        <v>206</v>
      </c>
      <c r="B126" s="20" t="s">
        <v>207</v>
      </c>
      <c r="C126" s="20" t="s">
        <v>220</v>
      </c>
      <c r="D126" s="23" t="str">
        <f t="shared" si="3"/>
        <v>COMMENT ON COLUMN CTD_QC_DUP_CASTS_V.CAST_NUMBER1 IS 'The Cast Number for the first CTD cast';</v>
      </c>
    </row>
    <row r="127" spans="1:4" x14ac:dyDescent="0.25">
      <c r="A127" s="20" t="s">
        <v>206</v>
      </c>
      <c r="B127" s="20" t="s">
        <v>208</v>
      </c>
      <c r="C127" s="20" t="s">
        <v>221</v>
      </c>
      <c r="D127" s="23" t="str">
        <f t="shared" si="3"/>
        <v>COMMENT ON COLUMN CTD_QC_DUP_CASTS_V.CAST_NUMBER2 IS 'The Cast Number for the second CTD cast';</v>
      </c>
    </row>
    <row r="128" spans="1:4" x14ac:dyDescent="0.25">
      <c r="A128" s="20" t="s">
        <v>206</v>
      </c>
      <c r="B128" s="20" t="s">
        <v>209</v>
      </c>
      <c r="C128" s="20" t="s">
        <v>222</v>
      </c>
      <c r="D128" s="23" t="str">
        <f t="shared" si="3"/>
        <v>COMMENT ON COLUMN CTD_QC_DUP_CASTS_V.CRUISE_NAME1 IS 'The Cruise Name for the first CTD cast';</v>
      </c>
    </row>
    <row r="129" spans="1:4" x14ac:dyDescent="0.25">
      <c r="A129" s="20" t="s">
        <v>206</v>
      </c>
      <c r="B129" s="20" t="s">
        <v>210</v>
      </c>
      <c r="C129" s="20" t="s">
        <v>223</v>
      </c>
      <c r="D129" s="23" t="str">
        <f t="shared" si="3"/>
        <v>COMMENT ON COLUMN CTD_QC_DUP_CASTS_V.CRUISE_NAME2 IS 'The Cruise Name for the second CTD cast';</v>
      </c>
    </row>
    <row r="130" spans="1:4" x14ac:dyDescent="0.25">
      <c r="A130" s="20" t="s">
        <v>206</v>
      </c>
      <c r="B130" s="20" t="s">
        <v>211</v>
      </c>
      <c r="C130" s="20" t="s">
        <v>230</v>
      </c>
      <c r="D130" s="23" t="str">
        <f t="shared" si="3"/>
        <v>COMMENT ON COLUMN CTD_QC_DUP_CASTS_V.DUP_CAST_INFO_YN IS 'Field to indicate if there is a duplicate CTD cast error (Y) or not (N) based on the lat/lon and and date/time of the Cast or System Upload';</v>
      </c>
    </row>
    <row r="131" spans="1:4" x14ac:dyDescent="0.25">
      <c r="A131" s="20" t="s">
        <v>206</v>
      </c>
      <c r="B131" s="20" t="s">
        <v>145</v>
      </c>
      <c r="C131" s="20" t="s">
        <v>176</v>
      </c>
      <c r="D131" s="23" t="str">
        <f t="shared" si="3"/>
        <v>COMMENT ON COLUMN CTD_QC_DUP_CASTS_V.FORMAT_SYS_UPLOAD_DTM IS 'System UpLoad Time in MM/DD/YYYY HH24:MI:SS format';</v>
      </c>
    </row>
    <row r="132" spans="1:4" x14ac:dyDescent="0.25">
      <c r="A132" s="20" t="s">
        <v>206</v>
      </c>
      <c r="B132" s="20" t="s">
        <v>149</v>
      </c>
      <c r="C132" s="20" t="s">
        <v>175</v>
      </c>
      <c r="D132" s="23" t="str">
        <f t="shared" si="3"/>
        <v>COMMENT ON COLUMN CTD_QC_DUP_CASTS_V.FORMAT_UTC_DTM IS 'Cast UTC Date/Time in MM/DD/YYYY HH24:MI:SS format';</v>
      </c>
    </row>
    <row r="133" spans="1:4" x14ac:dyDescent="0.25">
      <c r="A133" s="20" t="s">
        <v>206</v>
      </c>
      <c r="B133" s="20" t="s">
        <v>212</v>
      </c>
      <c r="C133" s="20" t="s">
        <v>224</v>
      </c>
      <c r="D133" s="23" t="str">
        <f t="shared" si="3"/>
        <v>COMMENT ON COLUMN CTD_QC_DUP_CASTS_V.FULL_DATA_FILE_PATH1 IS 'The full path to the CTD data file for the first CTD cast';</v>
      </c>
    </row>
    <row r="134" spans="1:4" x14ac:dyDescent="0.25">
      <c r="A134" s="20" t="s">
        <v>206</v>
      </c>
      <c r="B134" s="20" t="s">
        <v>213</v>
      </c>
      <c r="C134" s="20" t="s">
        <v>225</v>
      </c>
      <c r="D134" s="23" t="str">
        <f t="shared" si="3"/>
        <v>COMMENT ON COLUMN CTD_QC_DUP_CASTS_V.FULL_DATA_FILE_PATH2 IS 'The full path to the CTD data file for the second CTD cast';</v>
      </c>
    </row>
    <row r="135" spans="1:4" x14ac:dyDescent="0.25">
      <c r="A135" s="20" t="s">
        <v>206</v>
      </c>
      <c r="B135" s="20" t="s">
        <v>135</v>
      </c>
      <c r="C135" s="20" t="s">
        <v>156</v>
      </c>
      <c r="D135" s="23" t="str">
        <f t="shared" si="3"/>
        <v>COMMENT ON COLUMN CTD_QC_DUP_CASTS_V.LAT_DD IS 'CTD Cast Latitude in decimal degrees';</v>
      </c>
    </row>
    <row r="136" spans="1:4" x14ac:dyDescent="0.25">
      <c r="A136" s="20" t="s">
        <v>206</v>
      </c>
      <c r="B136" s="20" t="s">
        <v>136</v>
      </c>
      <c r="C136" s="20" t="s">
        <v>157</v>
      </c>
      <c r="D136" s="23" t="str">
        <f t="shared" si="3"/>
        <v>COMMENT ON COLUMN CTD_QC_DUP_CASTS_V.LON_DD IS 'CTD Cast Longitude in decimal degrees';</v>
      </c>
    </row>
    <row r="137" spans="1:4" x14ac:dyDescent="0.25">
      <c r="A137" s="20" t="s">
        <v>206</v>
      </c>
      <c r="B137" s="20" t="s">
        <v>214</v>
      </c>
      <c r="C137" s="20" t="s">
        <v>226</v>
      </c>
      <c r="D137" s="23" t="str">
        <f t="shared" si="3"/>
        <v>COMMENT ON COLUMN CTD_QC_DUP_CASTS_V.VESSEL_NAME1 IS 'The Vessel Name for the first CTD cast';</v>
      </c>
    </row>
    <row r="138" spans="1:4" x14ac:dyDescent="0.25">
      <c r="A138" s="20" t="s">
        <v>206</v>
      </c>
      <c r="B138" s="20" t="s">
        <v>215</v>
      </c>
      <c r="C138" s="20" t="s">
        <v>227</v>
      </c>
      <c r="D138" s="23" t="str">
        <f t="shared" si="3"/>
        <v>COMMENT ON COLUMN CTD_QC_DUP_CASTS_V.VESSEL_NAME2 IS 'The Vessel Name for the second CTD cast';</v>
      </c>
    </row>
    <row r="139" spans="1:4" x14ac:dyDescent="0.25">
      <c r="A139" s="20" t="s">
        <v>216</v>
      </c>
      <c r="B139" s="20" t="s">
        <v>112</v>
      </c>
      <c r="C139" s="20" t="s">
        <v>121</v>
      </c>
      <c r="D139" s="23" t="str">
        <f t="shared" si="3"/>
        <v>COMMENT ON COLUMN CTD_QC_FILES_V.CRUISE_NAME IS 'The name of the given cruise designated by NOAA (e.g. SE-15-01)';</v>
      </c>
    </row>
    <row r="140" spans="1:4" x14ac:dyDescent="0.25">
      <c r="A140" s="20" t="s">
        <v>216</v>
      </c>
      <c r="B140" s="20" t="s">
        <v>178</v>
      </c>
      <c r="C140" s="20" t="s">
        <v>99</v>
      </c>
      <c r="D140" s="23" t="str">
        <f t="shared" si="3"/>
        <v>COMMENT ON COLUMN CTD_QC_FILES_V.DATA_FILE_NAME IS 'This is the file name for the given CTD data file';</v>
      </c>
    </row>
    <row r="141" spans="1:4" x14ac:dyDescent="0.25">
      <c r="A141" s="20" t="s">
        <v>216</v>
      </c>
      <c r="B141" s="20" t="s">
        <v>179</v>
      </c>
      <c r="C141" s="20" t="s">
        <v>98</v>
      </c>
      <c r="D141" s="23" t="str">
        <f t="shared" si="3"/>
        <v>COMMENT ON COLUMN CTD_QC_FILES_V.DATA_FILE_PATH IS 'This is the full file path for the given CTD data file';</v>
      </c>
    </row>
    <row r="142" spans="1:4" x14ac:dyDescent="0.25">
      <c r="A142" s="20" t="s">
        <v>216</v>
      </c>
      <c r="B142" s="20" t="s">
        <v>217</v>
      </c>
      <c r="C142" s="20" t="s">
        <v>228</v>
      </c>
      <c r="D142" s="23" t="str">
        <f t="shared" si="3"/>
        <v>COMMENT ON COLUMN CTD_QC_FILES_V.FILE_PARSE_ERR_MSG IS 'Field to store the parsing error message if there was a file parsing error in the given CTD data file';</v>
      </c>
    </row>
    <row r="143" spans="1:4" x14ac:dyDescent="0.25">
      <c r="A143" s="20" t="s">
        <v>216</v>
      </c>
      <c r="B143" s="20" t="s">
        <v>218</v>
      </c>
      <c r="C143" s="20" t="s">
        <v>229</v>
      </c>
      <c r="D143" s="23" t="str">
        <f t="shared" si="3"/>
        <v>COMMENT ON COLUMN CTD_QC_FILES_V.FILE_PARSE_ERR_YN IS 'Field to indicate that there was a file parsing error in the given CTD data file (Y) if there was an error and (N) if there was no error';</v>
      </c>
    </row>
    <row r="144" spans="1:4" x14ac:dyDescent="0.25">
      <c r="A144" s="20" t="s">
        <v>216</v>
      </c>
      <c r="B144" s="20" t="s">
        <v>149</v>
      </c>
      <c r="C144" s="20" t="s">
        <v>175</v>
      </c>
      <c r="D144" s="23" t="str">
        <f t="shared" si="3"/>
        <v>COMMENT ON COLUMN CTD_QC_FILES_V.FORMAT_UTC_DTM IS 'Cast UTC Date/Time in MM/DD/YYYY HH24:MI:SS format';</v>
      </c>
    </row>
    <row r="145" spans="1:4" s="12" customFormat="1" x14ac:dyDescent="0.25">
      <c r="A145" s="20" t="s">
        <v>216</v>
      </c>
      <c r="B145" s="20" t="s">
        <v>146</v>
      </c>
      <c r="C145" s="20" t="s">
        <v>167</v>
      </c>
      <c r="D145" s="23" t="str">
        <f t="shared" si="3"/>
        <v>COMMENT ON COLUMN CTD_QC_FILES_V.LAT_DEG_MIN IS 'Cast Latitude in degrees minutes notation';</v>
      </c>
    </row>
    <row r="146" spans="1:4" s="13" customFormat="1" x14ac:dyDescent="0.25">
      <c r="A146" s="20" t="s">
        <v>216</v>
      </c>
      <c r="B146" s="20" t="s">
        <v>147</v>
      </c>
      <c r="C146" s="20" t="s">
        <v>168</v>
      </c>
      <c r="D146" s="23" t="str">
        <f t="shared" si="3"/>
        <v>COMMENT ON COLUMN CTD_QC_FILES_V.LON_DEG_MIN IS 'Cast Longitude in degrees minutes notation';</v>
      </c>
    </row>
    <row r="147" spans="1:4" s="13" customFormat="1" x14ac:dyDescent="0.25">
      <c r="A147" s="25" t="s">
        <v>399</v>
      </c>
      <c r="B147" s="20" t="s">
        <v>89</v>
      </c>
      <c r="C147" s="20" t="s">
        <v>155</v>
      </c>
      <c r="D147" s="23" t="str">
        <f t="shared" si="3"/>
        <v>COMMENT ON COLUMN CTD_QC_CAST_FILE_SUMMARY_V.CAST_ID IS 'Primary key for the CTD_CASTS table';</v>
      </c>
    </row>
    <row r="148" spans="1:4" s="13" customFormat="1" x14ac:dyDescent="0.25">
      <c r="A148" s="25" t="s">
        <v>399</v>
      </c>
      <c r="B148" s="20" t="s">
        <v>179</v>
      </c>
      <c r="C148" s="20" t="s">
        <v>98</v>
      </c>
      <c r="D148" s="23" t="str">
        <f t="shared" si="3"/>
        <v>COMMENT ON COLUMN CTD_QC_CAST_FILE_SUMMARY_V.DATA_FILE_PATH IS 'This is the full file path for the given CTD data file';</v>
      </c>
    </row>
    <row r="149" spans="1:4" s="13" customFormat="1" x14ac:dyDescent="0.25">
      <c r="A149" s="25" t="s">
        <v>399</v>
      </c>
      <c r="B149" s="20" t="s">
        <v>178</v>
      </c>
      <c r="C149" s="20" t="s">
        <v>99</v>
      </c>
      <c r="D149" s="23" t="str">
        <f t="shared" si="3"/>
        <v>COMMENT ON COLUMN CTD_QC_CAST_FILE_SUMMARY_V.DATA_FILE_NAME IS 'This is the file name for the given CTD data file';</v>
      </c>
    </row>
    <row r="150" spans="1:4" s="13" customFormat="1" x14ac:dyDescent="0.25">
      <c r="A150" s="25" t="s">
        <v>399</v>
      </c>
      <c r="B150" s="20" t="s">
        <v>146</v>
      </c>
      <c r="C150" s="20" t="s">
        <v>167</v>
      </c>
      <c r="D150" s="23" t="str">
        <f t="shared" si="3"/>
        <v>COMMENT ON COLUMN CTD_QC_CAST_FILE_SUMMARY_V.LAT_DEG_MIN IS 'Cast Latitude in degrees minutes notation';</v>
      </c>
    </row>
    <row r="151" spans="1:4" s="13" customFormat="1" x14ac:dyDescent="0.25">
      <c r="A151" s="25" t="s">
        <v>399</v>
      </c>
      <c r="B151" s="20" t="s">
        <v>147</v>
      </c>
      <c r="C151" s="20" t="s">
        <v>168</v>
      </c>
      <c r="D151" s="23" t="str">
        <f t="shared" si="3"/>
        <v>COMMENT ON COLUMN CTD_QC_CAST_FILE_SUMMARY_V.LON_DEG_MIN IS 'Cast Longitude in degrees minutes notation';</v>
      </c>
    </row>
    <row r="152" spans="1:4" s="13" customFormat="1" x14ac:dyDescent="0.25">
      <c r="A152" s="25" t="s">
        <v>399</v>
      </c>
      <c r="B152" s="20" t="s">
        <v>149</v>
      </c>
      <c r="C152" s="20" t="s">
        <v>175</v>
      </c>
      <c r="D152" s="23" t="str">
        <f t="shared" si="3"/>
        <v>COMMENT ON COLUMN CTD_QC_CAST_FILE_SUMMARY_V.FORMAT_UTC_DTM IS 'Cast UTC Date/Time in MM/DD/YYYY HH24:MI:SS format';</v>
      </c>
    </row>
    <row r="153" spans="1:4" s="13" customFormat="1" x14ac:dyDescent="0.25">
      <c r="A153" s="25" t="s">
        <v>399</v>
      </c>
      <c r="B153" s="20" t="s">
        <v>112</v>
      </c>
      <c r="C153" s="20" t="s">
        <v>121</v>
      </c>
      <c r="D153" s="23" t="str">
        <f t="shared" si="3"/>
        <v>COMMENT ON COLUMN CTD_QC_CAST_FILE_SUMMARY_V.CRUISE_NAME IS 'The name of the given cruise designated by NOAA (e.g. SE-15-01)';</v>
      </c>
    </row>
    <row r="154" spans="1:4" s="13" customFormat="1" x14ac:dyDescent="0.25">
      <c r="A154" s="25" t="s">
        <v>399</v>
      </c>
      <c r="B154" s="20" t="s">
        <v>393</v>
      </c>
      <c r="C154" s="20" t="s">
        <v>400</v>
      </c>
      <c r="D154" s="23" t="str">
        <f t="shared" si="3"/>
        <v>COMMENT ON COLUMN CTD_QC_CAST_FILE_SUMMARY_V.MISSING_CTD_DATA_YN IS 'Field to indicate if the given CTD cast is missing associated processed CTD data (Y) or not (N)';</v>
      </c>
    </row>
    <row r="155" spans="1:4" s="13" customFormat="1" x14ac:dyDescent="0.25">
      <c r="A155" s="25" t="s">
        <v>399</v>
      </c>
      <c r="B155" s="20" t="s">
        <v>394</v>
      </c>
      <c r="C155" s="20" t="s">
        <v>401</v>
      </c>
      <c r="D155" s="23" t="str">
        <f t="shared" si="3"/>
        <v>COMMENT ON COLUMN CTD_QC_CAST_FILE_SUMMARY_V.MISSING_TEMP_DATA_YN IS 'Field to indicate if the given CTD cast is missing associated processed CTD Temperature data (Y) or not (N)';</v>
      </c>
    </row>
    <row r="156" spans="1:4" s="15" customFormat="1" x14ac:dyDescent="0.25">
      <c r="A156" s="25" t="s">
        <v>399</v>
      </c>
      <c r="B156" s="20" t="s">
        <v>395</v>
      </c>
      <c r="C156" s="20" t="s">
        <v>402</v>
      </c>
      <c r="D156" s="23" t="str">
        <f t="shared" si="3"/>
        <v>COMMENT ON COLUMN CTD_QC_CAST_FILE_SUMMARY_V.MISSING_COND_DATA_YN IS 'Field to indicate if the given CTD cast is missing associated processed CTD Conductivity data (Y) or not (N)';</v>
      </c>
    </row>
    <row r="157" spans="1:4" s="18" customFormat="1" x14ac:dyDescent="0.25">
      <c r="A157" s="25" t="s">
        <v>399</v>
      </c>
      <c r="B157" s="20" t="s">
        <v>396</v>
      </c>
      <c r="C157" s="20" t="s">
        <v>403</v>
      </c>
      <c r="D157" s="23" t="str">
        <f t="shared" si="3"/>
        <v>COMMENT ON COLUMN CTD_QC_CAST_FILE_SUMMARY_V.MISSING_DEPTH_DATA_YN IS 'Field to indicate if the given CTD cast is missing associated processed CTD Depth data (Y) or not (N)';</v>
      </c>
    </row>
    <row r="158" spans="1:4" s="18" customFormat="1" x14ac:dyDescent="0.25">
      <c r="A158" s="25" t="s">
        <v>399</v>
      </c>
      <c r="B158" s="20" t="s">
        <v>397</v>
      </c>
      <c r="C158" s="20" t="s">
        <v>404</v>
      </c>
      <c r="D158" s="23" t="str">
        <f t="shared" si="3"/>
        <v>COMMENT ON COLUMN CTD_QC_CAST_FILE_SUMMARY_V.MISSING_SAL_DATA_YN IS 'Field to indicate if the given CTD cast is missing associated processed CTD Salinity data (Y) or not (N)';</v>
      </c>
    </row>
    <row r="159" spans="1:4" s="13" customFormat="1" x14ac:dyDescent="0.25">
      <c r="A159" s="25" t="s">
        <v>399</v>
      </c>
      <c r="B159" s="20" t="s">
        <v>398</v>
      </c>
      <c r="C159" s="20" t="s">
        <v>405</v>
      </c>
      <c r="D159" s="23" t="str">
        <f t="shared" si="3"/>
        <v>COMMENT ON COLUMN CTD_QC_CAST_FILE_SUMMARY_V.MISSING_PRESS_DATA_YN IS 'Field to indicate if the given CTD cast is missing associated processed CTD Pressure data (Y) or not (N)';</v>
      </c>
    </row>
    <row r="160" spans="1:4" x14ac:dyDescent="0.25">
      <c r="A160" s="20" t="s">
        <v>476</v>
      </c>
      <c r="B160" s="20" t="s">
        <v>178</v>
      </c>
      <c r="C160" s="20" t="s">
        <v>99</v>
      </c>
      <c r="D160" s="23" t="str">
        <f t="shared" si="3"/>
        <v>COMMENT ON COLUMN CTD_FILE_CAST_ERR_RPT_V.DATA_FILE_NAME IS 'This is the file name for the given CTD data file';</v>
      </c>
    </row>
    <row r="161" spans="1:4" x14ac:dyDescent="0.25">
      <c r="A161" s="20" t="s">
        <v>476</v>
      </c>
      <c r="B161" s="20" t="s">
        <v>179</v>
      </c>
      <c r="C161" s="20" t="s">
        <v>98</v>
      </c>
      <c r="D161" s="23" t="str">
        <f t="shared" si="3"/>
        <v>COMMENT ON COLUMN CTD_FILE_CAST_ERR_RPT_V.DATA_FILE_PATH IS 'This is the full file path for the given CTD data file';</v>
      </c>
    </row>
    <row r="162" spans="1:4" x14ac:dyDescent="0.25">
      <c r="A162" s="20" t="s">
        <v>476</v>
      </c>
      <c r="B162" s="20" t="s">
        <v>412</v>
      </c>
      <c r="C162" s="21" t="s">
        <v>477</v>
      </c>
      <c r="D162" s="23" t="str">
        <f t="shared" si="3"/>
        <v>COMMENT ON COLUMN CTD_FILE_CAST_ERR_RPT_V.ERROR_DESCRIPTION IS 'The description of the given Data File error';</v>
      </c>
    </row>
    <row r="163" spans="1:4" x14ac:dyDescent="0.25">
      <c r="A163" s="20" t="s">
        <v>476</v>
      </c>
      <c r="B163" s="20" t="s">
        <v>411</v>
      </c>
      <c r="C163" s="20" t="s">
        <v>440</v>
      </c>
      <c r="D163" s="23" t="str">
        <f t="shared" si="3"/>
        <v>COMMENT ON COLUMN CTD_FILE_CAST_ERR_RPT_V.ERROR_ID IS 'Primary Key for the SPT_ERRORS table';</v>
      </c>
    </row>
    <row r="164" spans="1:4" x14ac:dyDescent="0.25">
      <c r="A164" s="20" t="s">
        <v>476</v>
      </c>
      <c r="B164" s="20" t="s">
        <v>413</v>
      </c>
      <c r="C164" s="20" t="s">
        <v>442</v>
      </c>
      <c r="D164" s="23" t="str">
        <f t="shared" si="3"/>
        <v>COMMENT ON COLUMN CTD_FILE_CAST_ERR_RPT_V.ERROR_NOTES IS 'Manually entered notes for the corresponding data error';</v>
      </c>
    </row>
    <row r="165" spans="1:4" x14ac:dyDescent="0.25">
      <c r="A165" s="20" t="s">
        <v>476</v>
      </c>
      <c r="B165" s="20" t="s">
        <v>434</v>
      </c>
      <c r="C165" s="20" t="s">
        <v>463</v>
      </c>
      <c r="D165" s="23" t="str">
        <f t="shared" si="3"/>
        <v>COMMENT ON COLUMN CTD_FILE_CAST_ERR_RPT_V.ERR_RES_TYPE_NAME IS 'The Error Resolution Type name';</v>
      </c>
    </row>
    <row r="166" spans="1:4" x14ac:dyDescent="0.25">
      <c r="A166" s="20" t="s">
        <v>476</v>
      </c>
      <c r="B166" s="20" t="s">
        <v>425</v>
      </c>
      <c r="C166" s="20" t="s">
        <v>454</v>
      </c>
      <c r="D166" s="23" t="str">
        <f t="shared" si="3"/>
        <v>COMMENT ON COLUMN CTD_FILE_CAST_ERR_RPT_V.ERR_SEVERITY_NAME IS 'The name for the given error severity';</v>
      </c>
    </row>
    <row r="167" spans="1:4" x14ac:dyDescent="0.25">
      <c r="A167" s="20" t="s">
        <v>476</v>
      </c>
      <c r="B167" s="20" t="s">
        <v>415</v>
      </c>
      <c r="C167" s="20" t="s">
        <v>444</v>
      </c>
      <c r="D167" s="23" t="str">
        <f t="shared" si="3"/>
        <v>COMMENT ON COLUMN CTD_FILE_CAST_ERR_RPT_V.ERR_TYPE_NAME IS 'The name of the given QC validation criteria';</v>
      </c>
    </row>
    <row r="168" spans="1:4" x14ac:dyDescent="0.25">
      <c r="A168" s="20" t="s">
        <v>476</v>
      </c>
      <c r="B168" s="20" t="s">
        <v>106</v>
      </c>
      <c r="C168" s="20" t="s">
        <v>107</v>
      </c>
      <c r="D168" s="23" t="str">
        <f t="shared" si="3"/>
        <v>COMMENT ON COLUMN CTD_FILE_CAST_ERR_RPT_V.FORMAT_SCAN_DATE IS 'Date/time the CTD file was scanned in MM/DD/YYYY HH24:MI:SS format';</v>
      </c>
    </row>
    <row r="169" spans="1:4" x14ac:dyDescent="0.25">
      <c r="D169" s="23" t="str">
        <f t="shared" si="3"/>
        <v>COMMENT ON COLUMN . IS '';</v>
      </c>
    </row>
    <row r="170" spans="1:4" s="12" customFormat="1" x14ac:dyDescent="0.25">
      <c r="A170" s="20"/>
      <c r="B170" s="20"/>
      <c r="C170" s="20"/>
      <c r="D170" s="23" t="str">
        <f t="shared" ref="D170:D233" si="4">CONCATENATE("COMMENT ON COLUMN ",A170, ".", B170, " IS '", SUBSTITUTE(C170, "'", "''"), "';")</f>
        <v>COMMENT ON COLUMN . IS '';</v>
      </c>
    </row>
    <row r="171" spans="1:4" s="12" customFormat="1" x14ac:dyDescent="0.25">
      <c r="A171" s="20"/>
      <c r="B171" s="20"/>
      <c r="C171" s="20"/>
      <c r="D171" s="23" t="str">
        <f t="shared" si="4"/>
        <v>COMMENT ON COLUMN . IS '';</v>
      </c>
    </row>
    <row r="172" spans="1:4" x14ac:dyDescent="0.25">
      <c r="D172" s="23" t="str">
        <f t="shared" si="4"/>
        <v>COMMENT ON COLUMN . IS '';</v>
      </c>
    </row>
    <row r="173" spans="1:4" x14ac:dyDescent="0.25">
      <c r="D173" s="23" t="str">
        <f t="shared" si="4"/>
        <v>COMMENT ON COLUMN . IS '';</v>
      </c>
    </row>
    <row r="174" spans="1:4" s="12" customFormat="1" x14ac:dyDescent="0.25">
      <c r="A174" s="20"/>
      <c r="B174" s="20"/>
      <c r="C174" s="20"/>
      <c r="D174" s="23" t="str">
        <f t="shared" si="4"/>
        <v>COMMENT ON COLUMN . IS '';</v>
      </c>
    </row>
    <row r="175" spans="1:4" x14ac:dyDescent="0.25">
      <c r="D175" s="23" t="str">
        <f t="shared" si="4"/>
        <v>COMMENT ON COLUMN . IS '';</v>
      </c>
    </row>
    <row r="176" spans="1:4" x14ac:dyDescent="0.25">
      <c r="D176" s="23" t="str">
        <f t="shared" si="4"/>
        <v>COMMENT ON COLUMN . IS '';</v>
      </c>
    </row>
    <row r="177" spans="1:4" x14ac:dyDescent="0.25">
      <c r="D177" s="23" t="str">
        <f t="shared" si="4"/>
        <v>COMMENT ON COLUMN . IS '';</v>
      </c>
    </row>
    <row r="178" spans="1:4" x14ac:dyDescent="0.25">
      <c r="D178" s="23" t="str">
        <f t="shared" si="4"/>
        <v>COMMENT ON COLUMN . IS '';</v>
      </c>
    </row>
    <row r="179" spans="1:4" x14ac:dyDescent="0.25">
      <c r="D179" s="23" t="str">
        <f t="shared" si="4"/>
        <v>COMMENT ON COLUMN . IS '';</v>
      </c>
    </row>
    <row r="180" spans="1:4" x14ac:dyDescent="0.25">
      <c r="D180" s="23" t="str">
        <f t="shared" si="4"/>
        <v>COMMENT ON COLUMN . IS '';</v>
      </c>
    </row>
    <row r="181" spans="1:4" x14ac:dyDescent="0.25">
      <c r="D181" s="23" t="str">
        <f t="shared" si="4"/>
        <v>COMMENT ON COLUMN . IS '';</v>
      </c>
    </row>
    <row r="182" spans="1:4" x14ac:dyDescent="0.25">
      <c r="D182" s="23" t="str">
        <f t="shared" si="4"/>
        <v>COMMENT ON COLUMN . IS '';</v>
      </c>
    </row>
    <row r="183" spans="1:4" x14ac:dyDescent="0.25">
      <c r="D183" s="23" t="str">
        <f t="shared" si="4"/>
        <v>COMMENT ON COLUMN . IS '';</v>
      </c>
    </row>
    <row r="184" spans="1:4" x14ac:dyDescent="0.25">
      <c r="D184" s="23" t="str">
        <f t="shared" si="4"/>
        <v>COMMENT ON COLUMN . IS '';</v>
      </c>
    </row>
    <row r="185" spans="1:4" x14ac:dyDescent="0.25">
      <c r="D185" s="23" t="str">
        <f t="shared" si="4"/>
        <v>COMMENT ON COLUMN . IS '';</v>
      </c>
    </row>
    <row r="186" spans="1:4" x14ac:dyDescent="0.25">
      <c r="D186" s="23" t="str">
        <f t="shared" si="4"/>
        <v>COMMENT ON COLUMN . IS '';</v>
      </c>
    </row>
    <row r="187" spans="1:4" s="13" customFormat="1" x14ac:dyDescent="0.25">
      <c r="A187" s="20"/>
      <c r="B187" s="20"/>
      <c r="C187" s="20"/>
      <c r="D187" s="23" t="str">
        <f t="shared" si="4"/>
        <v>COMMENT ON COLUMN . IS '';</v>
      </c>
    </row>
    <row r="188" spans="1:4" x14ac:dyDescent="0.25">
      <c r="D188" s="23" t="str">
        <f t="shared" si="4"/>
        <v>COMMENT ON COLUMN . IS '';</v>
      </c>
    </row>
    <row r="189" spans="1:4" s="13" customFormat="1" x14ac:dyDescent="0.25">
      <c r="A189" s="20"/>
      <c r="B189" s="20"/>
      <c r="C189" s="20"/>
      <c r="D189" s="23" t="str">
        <f t="shared" si="4"/>
        <v>COMMENT ON COLUMN . IS '';</v>
      </c>
    </row>
    <row r="190" spans="1:4" x14ac:dyDescent="0.25">
      <c r="D190" s="23" t="str">
        <f t="shared" si="4"/>
        <v>COMMENT ON COLUMN . IS '';</v>
      </c>
    </row>
    <row r="191" spans="1:4" x14ac:dyDescent="0.25">
      <c r="D191" s="23" t="str">
        <f t="shared" si="4"/>
        <v>COMMENT ON COLUMN . IS '';</v>
      </c>
    </row>
    <row r="192" spans="1:4" x14ac:dyDescent="0.25">
      <c r="D192" s="23" t="str">
        <f t="shared" si="4"/>
        <v>COMMENT ON COLUMN . IS '';</v>
      </c>
    </row>
    <row r="193" spans="1:4" x14ac:dyDescent="0.25">
      <c r="D193" s="23" t="str">
        <f t="shared" si="4"/>
        <v>COMMENT ON COLUMN . IS '';</v>
      </c>
    </row>
    <row r="194" spans="1:4" x14ac:dyDescent="0.25">
      <c r="D194" s="23" t="str">
        <f t="shared" si="4"/>
        <v>COMMENT ON COLUMN . IS '';</v>
      </c>
    </row>
    <row r="195" spans="1:4" x14ac:dyDescent="0.25">
      <c r="D195" s="23" t="str">
        <f t="shared" si="4"/>
        <v>COMMENT ON COLUMN . IS '';</v>
      </c>
    </row>
    <row r="196" spans="1:4" x14ac:dyDescent="0.25">
      <c r="D196" s="23" t="str">
        <f t="shared" si="4"/>
        <v>COMMENT ON COLUMN . IS '';</v>
      </c>
    </row>
    <row r="197" spans="1:4" x14ac:dyDescent="0.25">
      <c r="D197" s="23" t="str">
        <f t="shared" si="4"/>
        <v>COMMENT ON COLUMN . IS '';</v>
      </c>
    </row>
    <row r="198" spans="1:4" s="12" customFormat="1" x14ac:dyDescent="0.25">
      <c r="A198" s="20"/>
      <c r="B198" s="20"/>
      <c r="C198" s="20"/>
      <c r="D198" s="23" t="str">
        <f t="shared" si="4"/>
        <v>COMMENT ON COLUMN . IS '';</v>
      </c>
    </row>
    <row r="199" spans="1:4" s="12" customFormat="1" x14ac:dyDescent="0.25">
      <c r="A199" s="20"/>
      <c r="B199" s="20"/>
      <c r="C199" s="20"/>
      <c r="D199" s="23" t="str">
        <f t="shared" si="4"/>
        <v>COMMENT ON COLUMN . IS '';</v>
      </c>
    </row>
    <row r="200" spans="1:4" s="12" customFormat="1" x14ac:dyDescent="0.25">
      <c r="A200" s="20"/>
      <c r="B200" s="20"/>
      <c r="C200" s="20"/>
      <c r="D200" s="23" t="str">
        <f t="shared" si="4"/>
        <v>COMMENT ON COLUMN . IS '';</v>
      </c>
    </row>
    <row r="201" spans="1:4" s="12" customFormat="1" x14ac:dyDescent="0.25">
      <c r="A201" s="20"/>
      <c r="B201" s="20"/>
      <c r="C201" s="20"/>
      <c r="D201" s="23" t="str">
        <f t="shared" si="4"/>
        <v>COMMENT ON COLUMN . IS '';</v>
      </c>
    </row>
    <row r="202" spans="1:4" s="12" customFormat="1" x14ac:dyDescent="0.25">
      <c r="A202" s="20"/>
      <c r="B202" s="20"/>
      <c r="C202" s="20"/>
      <c r="D202" s="23" t="str">
        <f t="shared" si="4"/>
        <v>COMMENT ON COLUMN . IS '';</v>
      </c>
    </row>
    <row r="203" spans="1:4" s="12" customFormat="1" x14ac:dyDescent="0.25">
      <c r="A203" s="20"/>
      <c r="B203" s="20"/>
      <c r="C203" s="20"/>
      <c r="D203" s="23" t="str">
        <f t="shared" si="4"/>
        <v>COMMENT ON COLUMN . IS '';</v>
      </c>
    </row>
    <row r="204" spans="1:4" s="12" customFormat="1" x14ac:dyDescent="0.25">
      <c r="A204" s="20"/>
      <c r="B204" s="20"/>
      <c r="C204" s="20"/>
      <c r="D204" s="23" t="str">
        <f t="shared" si="4"/>
        <v>COMMENT ON COLUMN . IS '';</v>
      </c>
    </row>
    <row r="205" spans="1:4" s="12" customFormat="1" x14ac:dyDescent="0.25">
      <c r="A205" s="20"/>
      <c r="B205" s="20"/>
      <c r="C205" s="20"/>
      <c r="D205" s="23" t="str">
        <f t="shared" si="4"/>
        <v>COMMENT ON COLUMN . IS '';</v>
      </c>
    </row>
    <row r="206" spans="1:4" s="12" customFormat="1" x14ac:dyDescent="0.25">
      <c r="A206" s="20"/>
      <c r="B206" s="20"/>
      <c r="C206" s="20"/>
      <c r="D206" s="23" t="str">
        <f t="shared" si="4"/>
        <v>COMMENT ON COLUMN . IS '';</v>
      </c>
    </row>
    <row r="207" spans="1:4" s="12" customFormat="1" x14ac:dyDescent="0.25">
      <c r="A207" s="20"/>
      <c r="B207" s="20"/>
      <c r="C207" s="20"/>
      <c r="D207" s="23" t="str">
        <f t="shared" si="4"/>
        <v>COMMENT ON COLUMN . IS '';</v>
      </c>
    </row>
    <row r="208" spans="1:4" s="12" customFormat="1" x14ac:dyDescent="0.25">
      <c r="A208" s="20"/>
      <c r="B208" s="20"/>
      <c r="C208" s="20"/>
      <c r="D208" s="23" t="str">
        <f t="shared" si="4"/>
        <v>COMMENT ON COLUMN . IS '';</v>
      </c>
    </row>
    <row r="209" spans="1:4" s="12" customFormat="1" x14ac:dyDescent="0.25">
      <c r="A209" s="20"/>
      <c r="B209" s="20"/>
      <c r="C209" s="20"/>
      <c r="D209" s="23" t="str">
        <f t="shared" si="4"/>
        <v>COMMENT ON COLUMN . IS '';</v>
      </c>
    </row>
    <row r="210" spans="1:4" s="12" customFormat="1" x14ac:dyDescent="0.25">
      <c r="A210" s="20"/>
      <c r="B210" s="20"/>
      <c r="C210" s="20"/>
      <c r="D210" s="23" t="str">
        <f t="shared" si="4"/>
        <v>COMMENT ON COLUMN . IS '';</v>
      </c>
    </row>
    <row r="211" spans="1:4" s="12" customFormat="1" x14ac:dyDescent="0.25">
      <c r="A211" s="20"/>
      <c r="B211" s="20"/>
      <c r="C211" s="20"/>
      <c r="D211" s="23" t="str">
        <f t="shared" si="4"/>
        <v>COMMENT ON COLUMN . IS '';</v>
      </c>
    </row>
    <row r="212" spans="1:4" s="12" customFormat="1" x14ac:dyDescent="0.25">
      <c r="A212" s="20"/>
      <c r="B212" s="20"/>
      <c r="C212" s="20"/>
      <c r="D212" s="23" t="str">
        <f t="shared" si="4"/>
        <v>COMMENT ON COLUMN . IS '';</v>
      </c>
    </row>
    <row r="213" spans="1:4" s="12" customFormat="1" x14ac:dyDescent="0.25">
      <c r="A213" s="20"/>
      <c r="B213" s="20"/>
      <c r="C213" s="20"/>
      <c r="D213" s="23" t="str">
        <f t="shared" si="4"/>
        <v>COMMENT ON COLUMN . IS '';</v>
      </c>
    </row>
    <row r="214" spans="1:4" s="12" customFormat="1" x14ac:dyDescent="0.25">
      <c r="A214" s="20"/>
      <c r="B214" s="20"/>
      <c r="C214" s="20"/>
      <c r="D214" s="23" t="str">
        <f t="shared" si="4"/>
        <v>COMMENT ON COLUMN . IS '';</v>
      </c>
    </row>
    <row r="215" spans="1:4" s="12" customFormat="1" x14ac:dyDescent="0.25">
      <c r="A215" s="20"/>
      <c r="B215" s="20"/>
      <c r="C215" s="20"/>
      <c r="D215" s="23" t="str">
        <f t="shared" si="4"/>
        <v>COMMENT ON COLUMN . IS '';</v>
      </c>
    </row>
    <row r="216" spans="1:4" s="18" customFormat="1" x14ac:dyDescent="0.25">
      <c r="A216" s="20"/>
      <c r="B216" s="20"/>
      <c r="C216" s="20"/>
      <c r="D216" s="23" t="str">
        <f t="shared" si="4"/>
        <v>COMMENT ON COLUMN . IS '';</v>
      </c>
    </row>
    <row r="217" spans="1:4" x14ac:dyDescent="0.25">
      <c r="D217" s="23" t="str">
        <f t="shared" si="4"/>
        <v>COMMENT ON COLUMN . IS '';</v>
      </c>
    </row>
    <row r="218" spans="1:4" x14ac:dyDescent="0.25">
      <c r="D218" s="23" t="str">
        <f t="shared" si="4"/>
        <v>COMMENT ON COLUMN . IS '';</v>
      </c>
    </row>
    <row r="219" spans="1:4" x14ac:dyDescent="0.25">
      <c r="D219" s="23" t="str">
        <f t="shared" si="4"/>
        <v>COMMENT ON COLUMN . IS '';</v>
      </c>
    </row>
    <row r="220" spans="1:4" x14ac:dyDescent="0.25">
      <c r="D220" s="23" t="str">
        <f t="shared" si="4"/>
        <v>COMMENT ON COLUMN . IS '';</v>
      </c>
    </row>
    <row r="221" spans="1:4" x14ac:dyDescent="0.25">
      <c r="D221" s="23" t="str">
        <f t="shared" si="4"/>
        <v>COMMENT ON COLUMN . IS '';</v>
      </c>
    </row>
    <row r="222" spans="1:4" x14ac:dyDescent="0.25">
      <c r="D222" s="23" t="str">
        <f t="shared" si="4"/>
        <v>COMMENT ON COLUMN . IS '';</v>
      </c>
    </row>
    <row r="223" spans="1:4" x14ac:dyDescent="0.25">
      <c r="D223" s="23" t="str">
        <f t="shared" si="4"/>
        <v>COMMENT ON COLUMN . IS '';</v>
      </c>
    </row>
    <row r="224" spans="1:4" x14ac:dyDescent="0.25">
      <c r="D224" s="23" t="str">
        <f t="shared" si="4"/>
        <v>COMMENT ON COLUMN . IS '';</v>
      </c>
    </row>
    <row r="225" spans="4:4" x14ac:dyDescent="0.25">
      <c r="D225" s="23" t="str">
        <f t="shared" si="4"/>
        <v>COMMENT ON COLUMN . IS '';</v>
      </c>
    </row>
    <row r="226" spans="4:4" x14ac:dyDescent="0.25">
      <c r="D226" s="23" t="str">
        <f t="shared" si="4"/>
        <v>COMMENT ON COLUMN . IS '';</v>
      </c>
    </row>
    <row r="227" spans="4:4" x14ac:dyDescent="0.25">
      <c r="D227" s="23" t="str">
        <f t="shared" si="4"/>
        <v>COMMENT ON COLUMN . IS '';</v>
      </c>
    </row>
    <row r="228" spans="4:4" x14ac:dyDescent="0.25">
      <c r="D228" s="23" t="str">
        <f t="shared" si="4"/>
        <v>COMMENT ON COLUMN . IS '';</v>
      </c>
    </row>
    <row r="229" spans="4:4" x14ac:dyDescent="0.25">
      <c r="D229" s="23" t="str">
        <f t="shared" si="4"/>
        <v>COMMENT ON COLUMN . IS '';</v>
      </c>
    </row>
    <row r="230" spans="4:4" x14ac:dyDescent="0.25">
      <c r="D230" s="23" t="str">
        <f t="shared" si="4"/>
        <v>COMMENT ON COLUMN . IS '';</v>
      </c>
    </row>
    <row r="231" spans="4:4" x14ac:dyDescent="0.25">
      <c r="D231" s="23" t="str">
        <f t="shared" si="4"/>
        <v>COMMENT ON COLUMN . IS '';</v>
      </c>
    </row>
    <row r="232" spans="4:4" x14ac:dyDescent="0.25">
      <c r="D232" s="23" t="str">
        <f t="shared" si="4"/>
        <v>COMMENT ON COLUMN . IS '';</v>
      </c>
    </row>
    <row r="233" spans="4:4" x14ac:dyDescent="0.25">
      <c r="D233" s="23" t="str">
        <f t="shared" si="4"/>
        <v>COMMENT ON COLUMN . IS '';</v>
      </c>
    </row>
    <row r="234" spans="4:4" x14ac:dyDescent="0.25">
      <c r="D234" s="23" t="str">
        <f t="shared" ref="D234:D297" si="5">CONCATENATE("COMMENT ON COLUMN ",A234, ".", B234, " IS '", SUBSTITUTE(C234, "'", "''"), "';")</f>
        <v>COMMENT ON COLUMN . IS '';</v>
      </c>
    </row>
    <row r="235" spans="4:4" x14ac:dyDescent="0.25">
      <c r="D235" s="23" t="str">
        <f t="shared" si="5"/>
        <v>COMMENT ON COLUMN . IS '';</v>
      </c>
    </row>
    <row r="236" spans="4:4" x14ac:dyDescent="0.25">
      <c r="D236" s="23" t="str">
        <f t="shared" si="5"/>
        <v>COMMENT ON COLUMN . IS '';</v>
      </c>
    </row>
    <row r="237" spans="4:4" x14ac:dyDescent="0.25">
      <c r="D237" s="23" t="str">
        <f t="shared" si="5"/>
        <v>COMMENT ON COLUMN . IS '';</v>
      </c>
    </row>
    <row r="238" spans="4:4" x14ac:dyDescent="0.25">
      <c r="D238" s="23" t="str">
        <f t="shared" si="5"/>
        <v>COMMENT ON COLUMN . IS '';</v>
      </c>
    </row>
    <row r="239" spans="4:4" x14ac:dyDescent="0.25">
      <c r="D239" s="23" t="str">
        <f t="shared" si="5"/>
        <v>COMMENT ON COLUMN . IS '';</v>
      </c>
    </row>
    <row r="240" spans="4:4" x14ac:dyDescent="0.25">
      <c r="D240" s="23" t="str">
        <f t="shared" si="5"/>
        <v>COMMENT ON COLUMN . IS '';</v>
      </c>
    </row>
    <row r="241" spans="1:4" x14ac:dyDescent="0.25">
      <c r="D241" s="23" t="str">
        <f t="shared" si="5"/>
        <v>COMMENT ON COLUMN . IS '';</v>
      </c>
    </row>
    <row r="242" spans="1:4" x14ac:dyDescent="0.25">
      <c r="D242" s="23" t="str">
        <f t="shared" si="5"/>
        <v>COMMENT ON COLUMN . IS '';</v>
      </c>
    </row>
    <row r="243" spans="1:4" x14ac:dyDescent="0.25">
      <c r="D243" s="23" t="str">
        <f t="shared" si="5"/>
        <v>COMMENT ON COLUMN . IS '';</v>
      </c>
    </row>
    <row r="244" spans="1:4" x14ac:dyDescent="0.25">
      <c r="D244" s="23" t="str">
        <f t="shared" si="5"/>
        <v>COMMENT ON COLUMN . IS '';</v>
      </c>
    </row>
    <row r="245" spans="1:4" x14ac:dyDescent="0.25">
      <c r="D245" s="23" t="str">
        <f t="shared" si="5"/>
        <v>COMMENT ON COLUMN . IS '';</v>
      </c>
    </row>
    <row r="246" spans="1:4" x14ac:dyDescent="0.25">
      <c r="D246" s="23" t="str">
        <f t="shared" si="5"/>
        <v>COMMENT ON COLUMN . IS '';</v>
      </c>
    </row>
    <row r="247" spans="1:4" x14ac:dyDescent="0.25">
      <c r="D247" s="23" t="str">
        <f t="shared" si="5"/>
        <v>COMMENT ON COLUMN . IS '';</v>
      </c>
    </row>
    <row r="248" spans="1:4" x14ac:dyDescent="0.25">
      <c r="D248" s="23" t="str">
        <f t="shared" si="5"/>
        <v>COMMENT ON COLUMN . IS '';</v>
      </c>
    </row>
    <row r="249" spans="1:4" x14ac:dyDescent="0.25">
      <c r="D249" s="23" t="str">
        <f t="shared" si="5"/>
        <v>COMMENT ON COLUMN . IS '';</v>
      </c>
    </row>
    <row r="250" spans="1:4" x14ac:dyDescent="0.25">
      <c r="D250" s="23" t="str">
        <f t="shared" si="5"/>
        <v>COMMENT ON COLUMN . IS '';</v>
      </c>
    </row>
    <row r="251" spans="1:4" x14ac:dyDescent="0.25">
      <c r="D251" s="23" t="str">
        <f t="shared" si="5"/>
        <v>COMMENT ON COLUMN . IS '';</v>
      </c>
    </row>
    <row r="252" spans="1:4" x14ac:dyDescent="0.25">
      <c r="D252" s="23" t="str">
        <f t="shared" si="5"/>
        <v>COMMENT ON COLUMN . IS '';</v>
      </c>
    </row>
    <row r="253" spans="1:4" x14ac:dyDescent="0.25">
      <c r="D253" s="23" t="str">
        <f t="shared" si="5"/>
        <v>COMMENT ON COLUMN . IS '';</v>
      </c>
    </row>
    <row r="254" spans="1:4" s="13" customFormat="1" x14ac:dyDescent="0.25">
      <c r="A254" s="20"/>
      <c r="B254" s="20"/>
      <c r="C254" s="20"/>
      <c r="D254" s="23" t="str">
        <f t="shared" si="5"/>
        <v>COMMENT ON COLUMN . IS '';</v>
      </c>
    </row>
    <row r="255" spans="1:4" s="13" customFormat="1" x14ac:dyDescent="0.25">
      <c r="A255" s="20"/>
      <c r="B255" s="20"/>
      <c r="C255" s="20"/>
      <c r="D255" s="23" t="str">
        <f t="shared" si="5"/>
        <v>COMMENT ON COLUMN . IS '';</v>
      </c>
    </row>
    <row r="256" spans="1:4" s="13" customFormat="1" x14ac:dyDescent="0.25">
      <c r="A256" s="20"/>
      <c r="B256" s="20"/>
      <c r="C256" s="20"/>
      <c r="D256" s="23" t="str">
        <f t="shared" si="5"/>
        <v>COMMENT ON COLUMN . IS '';</v>
      </c>
    </row>
    <row r="257" spans="1:4" s="13" customFormat="1" x14ac:dyDescent="0.25">
      <c r="A257" s="20"/>
      <c r="B257" s="20"/>
      <c r="C257" s="20"/>
      <c r="D257" s="23" t="str">
        <f t="shared" si="5"/>
        <v>COMMENT ON COLUMN . IS '';</v>
      </c>
    </row>
    <row r="258" spans="1:4" x14ac:dyDescent="0.25">
      <c r="D258" s="23" t="str">
        <f t="shared" si="5"/>
        <v>COMMENT ON COLUMN . IS '';</v>
      </c>
    </row>
    <row r="259" spans="1:4" x14ac:dyDescent="0.25">
      <c r="D259" s="23" t="str">
        <f t="shared" si="5"/>
        <v>COMMENT ON COLUMN . IS '';</v>
      </c>
    </row>
    <row r="260" spans="1:4" x14ac:dyDescent="0.25">
      <c r="D260" s="23" t="str">
        <f t="shared" si="5"/>
        <v>COMMENT ON COLUMN . IS '';</v>
      </c>
    </row>
    <row r="261" spans="1:4" x14ac:dyDescent="0.25">
      <c r="D261" s="23" t="str">
        <f t="shared" si="5"/>
        <v>COMMENT ON COLUMN . IS '';</v>
      </c>
    </row>
    <row r="262" spans="1:4" x14ac:dyDescent="0.25">
      <c r="D262" s="23" t="str">
        <f t="shared" si="5"/>
        <v>COMMENT ON COLUMN . IS '';</v>
      </c>
    </row>
    <row r="263" spans="1:4" x14ac:dyDescent="0.25">
      <c r="D263" s="23" t="str">
        <f t="shared" si="5"/>
        <v>COMMENT ON COLUMN . IS '';</v>
      </c>
    </row>
    <row r="264" spans="1:4" x14ac:dyDescent="0.25">
      <c r="D264" s="23" t="str">
        <f t="shared" si="5"/>
        <v>COMMENT ON COLUMN . IS '';</v>
      </c>
    </row>
    <row r="265" spans="1:4" x14ac:dyDescent="0.25">
      <c r="D265" s="23" t="str">
        <f t="shared" si="5"/>
        <v>COMMENT ON COLUMN . IS '';</v>
      </c>
    </row>
    <row r="266" spans="1:4" x14ac:dyDescent="0.25">
      <c r="D266" s="23" t="str">
        <f t="shared" si="5"/>
        <v>COMMENT ON COLUMN . IS '';</v>
      </c>
    </row>
    <row r="267" spans="1:4" x14ac:dyDescent="0.25">
      <c r="D267" s="23" t="str">
        <f t="shared" si="5"/>
        <v>COMMENT ON COLUMN . IS '';</v>
      </c>
    </row>
    <row r="268" spans="1:4" s="13" customFormat="1" x14ac:dyDescent="0.25">
      <c r="A268" s="20"/>
      <c r="B268" s="20"/>
      <c r="C268" s="20"/>
      <c r="D268" s="23" t="str">
        <f t="shared" si="5"/>
        <v>COMMENT ON COLUMN . IS '';</v>
      </c>
    </row>
    <row r="269" spans="1:4" x14ac:dyDescent="0.25">
      <c r="D269" s="23" t="str">
        <f t="shared" si="5"/>
        <v>COMMENT ON COLUMN . IS '';</v>
      </c>
    </row>
    <row r="270" spans="1:4" x14ac:dyDescent="0.25">
      <c r="D270" s="23" t="str">
        <f t="shared" si="5"/>
        <v>COMMENT ON COLUMN . IS '';</v>
      </c>
    </row>
    <row r="271" spans="1:4" x14ac:dyDescent="0.25">
      <c r="D271" s="23" t="str">
        <f t="shared" si="5"/>
        <v>COMMENT ON COLUMN . IS '';</v>
      </c>
    </row>
    <row r="272" spans="1:4" x14ac:dyDescent="0.25">
      <c r="D272" s="23" t="str">
        <f t="shared" si="5"/>
        <v>COMMENT ON COLUMN . IS '';</v>
      </c>
    </row>
    <row r="273" spans="4:4" x14ac:dyDescent="0.25">
      <c r="D273" s="23" t="str">
        <f t="shared" si="5"/>
        <v>COMMENT ON COLUMN . IS '';</v>
      </c>
    </row>
    <row r="274" spans="4:4" x14ac:dyDescent="0.25">
      <c r="D274" s="23" t="str">
        <f t="shared" si="5"/>
        <v>COMMENT ON COLUMN . IS '';</v>
      </c>
    </row>
    <row r="275" spans="4:4" x14ac:dyDescent="0.25">
      <c r="D275" s="23" t="str">
        <f t="shared" si="5"/>
        <v>COMMENT ON COLUMN . IS '';</v>
      </c>
    </row>
    <row r="276" spans="4:4" x14ac:dyDescent="0.25">
      <c r="D276" s="23" t="str">
        <f t="shared" si="5"/>
        <v>COMMENT ON COLUMN . IS '';</v>
      </c>
    </row>
    <row r="277" spans="4:4" x14ac:dyDescent="0.25">
      <c r="D277" s="23" t="str">
        <f t="shared" si="5"/>
        <v>COMMENT ON COLUMN . IS '';</v>
      </c>
    </row>
    <row r="278" spans="4:4" x14ac:dyDescent="0.25">
      <c r="D278" s="23" t="str">
        <f t="shared" si="5"/>
        <v>COMMENT ON COLUMN . IS '';</v>
      </c>
    </row>
    <row r="279" spans="4:4" x14ac:dyDescent="0.25">
      <c r="D279" s="23" t="str">
        <f t="shared" si="5"/>
        <v>COMMENT ON COLUMN . IS '';</v>
      </c>
    </row>
    <row r="280" spans="4:4" x14ac:dyDescent="0.25">
      <c r="D280" s="23" t="str">
        <f t="shared" si="5"/>
        <v>COMMENT ON COLUMN . IS '';</v>
      </c>
    </row>
    <row r="281" spans="4:4" x14ac:dyDescent="0.25">
      <c r="D281" s="23" t="str">
        <f t="shared" si="5"/>
        <v>COMMENT ON COLUMN . IS '';</v>
      </c>
    </row>
    <row r="282" spans="4:4" x14ac:dyDescent="0.25">
      <c r="D282" s="23" t="str">
        <f t="shared" si="5"/>
        <v>COMMENT ON COLUMN . IS '';</v>
      </c>
    </row>
    <row r="283" spans="4:4" x14ac:dyDescent="0.25">
      <c r="D283" s="23" t="str">
        <f t="shared" si="5"/>
        <v>COMMENT ON COLUMN . IS '';</v>
      </c>
    </row>
    <row r="284" spans="4:4" x14ac:dyDescent="0.25">
      <c r="D284" s="23" t="str">
        <f t="shared" si="5"/>
        <v>COMMENT ON COLUMN . IS '';</v>
      </c>
    </row>
    <row r="285" spans="4:4" x14ac:dyDescent="0.25">
      <c r="D285" s="23" t="str">
        <f t="shared" si="5"/>
        <v>COMMENT ON COLUMN . IS '';</v>
      </c>
    </row>
    <row r="286" spans="4:4" x14ac:dyDescent="0.25">
      <c r="D286" s="23" t="str">
        <f t="shared" si="5"/>
        <v>COMMENT ON COLUMN . IS '';</v>
      </c>
    </row>
    <row r="287" spans="4:4" x14ac:dyDescent="0.25">
      <c r="D287" s="23" t="str">
        <f t="shared" si="5"/>
        <v>COMMENT ON COLUMN . IS '';</v>
      </c>
    </row>
    <row r="288" spans="4:4" x14ac:dyDescent="0.25">
      <c r="D288" s="23" t="str">
        <f t="shared" si="5"/>
        <v>COMMENT ON COLUMN . IS '';</v>
      </c>
    </row>
    <row r="289" spans="1:4" x14ac:dyDescent="0.25">
      <c r="D289" s="23" t="str">
        <f t="shared" si="5"/>
        <v>COMMENT ON COLUMN . IS '';</v>
      </c>
    </row>
    <row r="290" spans="1:4" x14ac:dyDescent="0.25">
      <c r="D290" s="23" t="str">
        <f t="shared" si="5"/>
        <v>COMMENT ON COLUMN . IS '';</v>
      </c>
    </row>
    <row r="291" spans="1:4" x14ac:dyDescent="0.25">
      <c r="D291" s="23" t="str">
        <f t="shared" si="5"/>
        <v>COMMENT ON COLUMN . IS '';</v>
      </c>
    </row>
    <row r="292" spans="1:4" s="13" customFormat="1" x14ac:dyDescent="0.25">
      <c r="A292" s="20"/>
      <c r="B292" s="20"/>
      <c r="C292" s="20"/>
      <c r="D292" s="23" t="str">
        <f t="shared" si="5"/>
        <v>COMMENT ON COLUMN . IS '';</v>
      </c>
    </row>
    <row r="293" spans="1:4" s="13" customFormat="1" x14ac:dyDescent="0.25">
      <c r="A293" s="20"/>
      <c r="B293" s="20"/>
      <c r="C293" s="20"/>
      <c r="D293" s="23" t="str">
        <f t="shared" si="5"/>
        <v>COMMENT ON COLUMN . IS '';</v>
      </c>
    </row>
    <row r="294" spans="1:4" s="13" customFormat="1" x14ac:dyDescent="0.25">
      <c r="A294" s="20"/>
      <c r="B294" s="20"/>
      <c r="C294" s="20"/>
      <c r="D294" s="23" t="str">
        <f t="shared" si="5"/>
        <v>COMMENT ON COLUMN . IS '';</v>
      </c>
    </row>
    <row r="295" spans="1:4" s="13" customFormat="1" x14ac:dyDescent="0.25">
      <c r="A295" s="20"/>
      <c r="B295" s="20"/>
      <c r="C295" s="20"/>
      <c r="D295" s="23" t="str">
        <f t="shared" si="5"/>
        <v>COMMENT ON COLUMN . IS '';</v>
      </c>
    </row>
    <row r="296" spans="1:4" x14ac:dyDescent="0.25">
      <c r="D296" s="23" t="str">
        <f t="shared" si="5"/>
        <v>COMMENT ON COLUMN . IS '';</v>
      </c>
    </row>
    <row r="297" spans="1:4" x14ac:dyDescent="0.25">
      <c r="D297" s="23" t="str">
        <f t="shared" si="5"/>
        <v>COMMENT ON COLUMN . IS '';</v>
      </c>
    </row>
    <row r="298" spans="1:4" x14ac:dyDescent="0.25">
      <c r="D298" s="23" t="str">
        <f t="shared" ref="D298:D361" si="6">CONCATENATE("COMMENT ON COLUMN ",A298, ".", B298, " IS '", SUBSTITUTE(C298, "'", "''"), "';")</f>
        <v>COMMENT ON COLUMN . IS '';</v>
      </c>
    </row>
    <row r="299" spans="1:4" x14ac:dyDescent="0.25">
      <c r="D299" s="23" t="str">
        <f t="shared" si="6"/>
        <v>COMMENT ON COLUMN . IS '';</v>
      </c>
    </row>
    <row r="300" spans="1:4" x14ac:dyDescent="0.25">
      <c r="D300" s="23" t="str">
        <f t="shared" si="6"/>
        <v>COMMENT ON COLUMN . IS '';</v>
      </c>
    </row>
    <row r="301" spans="1:4" x14ac:dyDescent="0.25">
      <c r="D301" s="23" t="str">
        <f t="shared" si="6"/>
        <v>COMMENT ON COLUMN . IS '';</v>
      </c>
    </row>
    <row r="302" spans="1:4" x14ac:dyDescent="0.25">
      <c r="D302" s="23" t="str">
        <f t="shared" si="6"/>
        <v>COMMENT ON COLUMN . IS '';</v>
      </c>
    </row>
    <row r="303" spans="1:4" x14ac:dyDescent="0.25">
      <c r="D303" s="23" t="str">
        <f t="shared" si="6"/>
        <v>COMMENT ON COLUMN . IS '';</v>
      </c>
    </row>
    <row r="304" spans="1:4" x14ac:dyDescent="0.25">
      <c r="D304" s="23" t="str">
        <f t="shared" si="6"/>
        <v>COMMENT ON COLUMN . IS '';</v>
      </c>
    </row>
    <row r="305" spans="4:4" x14ac:dyDescent="0.25">
      <c r="D305" s="23" t="str">
        <f t="shared" si="6"/>
        <v>COMMENT ON COLUMN . IS '';</v>
      </c>
    </row>
    <row r="306" spans="4:4" x14ac:dyDescent="0.25">
      <c r="D306" s="23" t="str">
        <f t="shared" si="6"/>
        <v>COMMENT ON COLUMN . IS '';</v>
      </c>
    </row>
    <row r="307" spans="4:4" x14ac:dyDescent="0.25">
      <c r="D307" s="23" t="str">
        <f t="shared" si="6"/>
        <v>COMMENT ON COLUMN . IS '';</v>
      </c>
    </row>
    <row r="308" spans="4:4" x14ac:dyDescent="0.25">
      <c r="D308" s="23" t="str">
        <f t="shared" si="6"/>
        <v>COMMENT ON COLUMN . IS '';</v>
      </c>
    </row>
    <row r="309" spans="4:4" x14ac:dyDescent="0.25">
      <c r="D309" s="23" t="str">
        <f t="shared" si="6"/>
        <v>COMMENT ON COLUMN . IS '';</v>
      </c>
    </row>
    <row r="310" spans="4:4" x14ac:dyDescent="0.25">
      <c r="D310" s="23" t="str">
        <f t="shared" si="6"/>
        <v>COMMENT ON COLUMN . IS '';</v>
      </c>
    </row>
    <row r="311" spans="4:4" x14ac:dyDescent="0.25">
      <c r="D311" s="23" t="str">
        <f t="shared" si="6"/>
        <v>COMMENT ON COLUMN . IS '';</v>
      </c>
    </row>
    <row r="312" spans="4:4" x14ac:dyDescent="0.25">
      <c r="D312" s="23" t="str">
        <f t="shared" si="6"/>
        <v>COMMENT ON COLUMN . IS '';</v>
      </c>
    </row>
    <row r="313" spans="4:4" x14ac:dyDescent="0.25">
      <c r="D313" s="23" t="str">
        <f t="shared" si="6"/>
        <v>COMMENT ON COLUMN . IS '';</v>
      </c>
    </row>
    <row r="314" spans="4:4" x14ac:dyDescent="0.25">
      <c r="D314" s="23" t="str">
        <f t="shared" si="6"/>
        <v>COMMENT ON COLUMN . IS '';</v>
      </c>
    </row>
    <row r="315" spans="4:4" x14ac:dyDescent="0.25">
      <c r="D315" s="23" t="str">
        <f t="shared" si="6"/>
        <v>COMMENT ON COLUMN . IS '';</v>
      </c>
    </row>
    <row r="316" spans="4:4" x14ac:dyDescent="0.25">
      <c r="D316" s="23" t="str">
        <f t="shared" si="6"/>
        <v>COMMENT ON COLUMN . IS '';</v>
      </c>
    </row>
    <row r="317" spans="4:4" x14ac:dyDescent="0.25">
      <c r="D317" s="23" t="str">
        <f t="shared" si="6"/>
        <v>COMMENT ON COLUMN . IS '';</v>
      </c>
    </row>
    <row r="318" spans="4:4" x14ac:dyDescent="0.25">
      <c r="D318" s="23" t="str">
        <f t="shared" si="6"/>
        <v>COMMENT ON COLUMN . IS '';</v>
      </c>
    </row>
    <row r="319" spans="4:4" x14ac:dyDescent="0.25">
      <c r="D319" s="23" t="str">
        <f t="shared" si="6"/>
        <v>COMMENT ON COLUMN . IS '';</v>
      </c>
    </row>
    <row r="320" spans="4:4" x14ac:dyDescent="0.25">
      <c r="D320" s="23" t="str">
        <f t="shared" si="6"/>
        <v>COMMENT ON COLUMN . IS '';</v>
      </c>
    </row>
    <row r="321" spans="1:4" x14ac:dyDescent="0.25">
      <c r="D321" s="23" t="str">
        <f t="shared" si="6"/>
        <v>COMMENT ON COLUMN . IS '';</v>
      </c>
    </row>
    <row r="322" spans="1:4" x14ac:dyDescent="0.25">
      <c r="D322" s="23" t="str">
        <f t="shared" si="6"/>
        <v>COMMENT ON COLUMN . IS '';</v>
      </c>
    </row>
    <row r="323" spans="1:4" s="18" customFormat="1" x14ac:dyDescent="0.25">
      <c r="A323" s="20"/>
      <c r="B323" s="20"/>
      <c r="C323" s="20"/>
      <c r="D323" s="23" t="str">
        <f t="shared" si="6"/>
        <v>COMMENT ON COLUMN . IS '';</v>
      </c>
    </row>
    <row r="324" spans="1:4" x14ac:dyDescent="0.25">
      <c r="D324" s="23" t="str">
        <f t="shared" si="6"/>
        <v>COMMENT ON COLUMN . IS '';</v>
      </c>
    </row>
    <row r="325" spans="1:4" x14ac:dyDescent="0.25">
      <c r="D325" s="23" t="str">
        <f t="shared" si="6"/>
        <v>COMMENT ON COLUMN . IS '';</v>
      </c>
    </row>
    <row r="326" spans="1:4" x14ac:dyDescent="0.25">
      <c r="D326" s="23" t="str">
        <f t="shared" si="6"/>
        <v>COMMENT ON COLUMN . IS '';</v>
      </c>
    </row>
    <row r="327" spans="1:4" x14ac:dyDescent="0.25">
      <c r="D327" s="23" t="str">
        <f t="shared" si="6"/>
        <v>COMMENT ON COLUMN . IS '';</v>
      </c>
    </row>
    <row r="328" spans="1:4" x14ac:dyDescent="0.25">
      <c r="D328" s="23" t="str">
        <f t="shared" si="6"/>
        <v>COMMENT ON COLUMN . IS '';</v>
      </c>
    </row>
    <row r="329" spans="1:4" x14ac:dyDescent="0.25">
      <c r="D329" s="23" t="str">
        <f t="shared" si="6"/>
        <v>COMMENT ON COLUMN . IS '';</v>
      </c>
    </row>
    <row r="330" spans="1:4" x14ac:dyDescent="0.25">
      <c r="D330" s="23" t="str">
        <f t="shared" si="6"/>
        <v>COMMENT ON COLUMN . IS '';</v>
      </c>
    </row>
    <row r="331" spans="1:4" x14ac:dyDescent="0.25">
      <c r="D331" s="23" t="str">
        <f t="shared" si="6"/>
        <v>COMMENT ON COLUMN . IS '';</v>
      </c>
    </row>
    <row r="332" spans="1:4" x14ac:dyDescent="0.25">
      <c r="D332" s="23" t="str">
        <f t="shared" si="6"/>
        <v>COMMENT ON COLUMN . IS '';</v>
      </c>
    </row>
    <row r="333" spans="1:4" x14ac:dyDescent="0.25">
      <c r="D333" s="23" t="str">
        <f t="shared" si="6"/>
        <v>COMMENT ON COLUMN . IS '';</v>
      </c>
    </row>
    <row r="334" spans="1:4" x14ac:dyDescent="0.25">
      <c r="D334" s="23" t="str">
        <f t="shared" si="6"/>
        <v>COMMENT ON COLUMN . IS '';</v>
      </c>
    </row>
    <row r="335" spans="1:4" x14ac:dyDescent="0.25">
      <c r="D335" s="23" t="str">
        <f t="shared" si="6"/>
        <v>COMMENT ON COLUMN . IS '';</v>
      </c>
    </row>
    <row r="336" spans="1:4" x14ac:dyDescent="0.25">
      <c r="D336" s="23" t="str">
        <f t="shared" si="6"/>
        <v>COMMENT ON COLUMN . IS '';</v>
      </c>
    </row>
    <row r="337" spans="4:4" x14ac:dyDescent="0.25">
      <c r="D337" s="23" t="str">
        <f t="shared" si="6"/>
        <v>COMMENT ON COLUMN . IS '';</v>
      </c>
    </row>
    <row r="338" spans="4:4" x14ac:dyDescent="0.25">
      <c r="D338" s="23" t="str">
        <f t="shared" si="6"/>
        <v>COMMENT ON COLUMN . IS '';</v>
      </c>
    </row>
    <row r="339" spans="4:4" x14ac:dyDescent="0.25">
      <c r="D339" s="23" t="str">
        <f t="shared" si="6"/>
        <v>COMMENT ON COLUMN . IS '';</v>
      </c>
    </row>
    <row r="340" spans="4:4" x14ac:dyDescent="0.25">
      <c r="D340" s="23" t="str">
        <f t="shared" si="6"/>
        <v>COMMENT ON COLUMN . IS '';</v>
      </c>
    </row>
    <row r="341" spans="4:4" x14ac:dyDescent="0.25">
      <c r="D341" s="23" t="str">
        <f t="shared" si="6"/>
        <v>COMMENT ON COLUMN . IS '';</v>
      </c>
    </row>
    <row r="342" spans="4:4" x14ac:dyDescent="0.25">
      <c r="D342" s="23" t="str">
        <f t="shared" si="6"/>
        <v>COMMENT ON COLUMN . IS '';</v>
      </c>
    </row>
    <row r="343" spans="4:4" x14ac:dyDescent="0.25">
      <c r="D343" s="23" t="str">
        <f t="shared" si="6"/>
        <v>COMMENT ON COLUMN . IS '';</v>
      </c>
    </row>
    <row r="344" spans="4:4" x14ac:dyDescent="0.25">
      <c r="D344" s="23" t="str">
        <f t="shared" si="6"/>
        <v>COMMENT ON COLUMN . IS '';</v>
      </c>
    </row>
    <row r="345" spans="4:4" x14ac:dyDescent="0.25">
      <c r="D345" s="23" t="str">
        <f t="shared" si="6"/>
        <v>COMMENT ON COLUMN . IS '';</v>
      </c>
    </row>
    <row r="346" spans="4:4" x14ac:dyDescent="0.25">
      <c r="D346" s="23" t="str">
        <f t="shared" si="6"/>
        <v>COMMENT ON COLUMN . IS '';</v>
      </c>
    </row>
    <row r="347" spans="4:4" x14ac:dyDescent="0.25">
      <c r="D347" s="23" t="str">
        <f t="shared" si="6"/>
        <v>COMMENT ON COLUMN . IS '';</v>
      </c>
    </row>
    <row r="348" spans="4:4" x14ac:dyDescent="0.25">
      <c r="D348" s="23" t="str">
        <f t="shared" si="6"/>
        <v>COMMENT ON COLUMN . IS '';</v>
      </c>
    </row>
    <row r="349" spans="4:4" x14ac:dyDescent="0.25">
      <c r="D349" s="23" t="str">
        <f t="shared" si="6"/>
        <v>COMMENT ON COLUMN . IS '';</v>
      </c>
    </row>
    <row r="350" spans="4:4" x14ac:dyDescent="0.25">
      <c r="D350" s="23" t="str">
        <f t="shared" si="6"/>
        <v>COMMENT ON COLUMN . IS '';</v>
      </c>
    </row>
    <row r="351" spans="4:4" x14ac:dyDescent="0.25">
      <c r="D351" s="23" t="str">
        <f t="shared" si="6"/>
        <v>COMMENT ON COLUMN . IS '';</v>
      </c>
    </row>
    <row r="352" spans="4:4" x14ac:dyDescent="0.25">
      <c r="D352" s="23" t="str">
        <f t="shared" si="6"/>
        <v>COMMENT ON COLUMN . IS '';</v>
      </c>
    </row>
    <row r="353" spans="1:4" x14ac:dyDescent="0.25">
      <c r="D353" s="23" t="str">
        <f t="shared" si="6"/>
        <v>COMMENT ON COLUMN . IS '';</v>
      </c>
    </row>
    <row r="354" spans="1:4" x14ac:dyDescent="0.25">
      <c r="D354" s="23" t="str">
        <f t="shared" si="6"/>
        <v>COMMENT ON COLUMN . IS '';</v>
      </c>
    </row>
    <row r="355" spans="1:4" x14ac:dyDescent="0.25">
      <c r="D355" s="23" t="str">
        <f t="shared" si="6"/>
        <v>COMMENT ON COLUMN . IS '';</v>
      </c>
    </row>
    <row r="356" spans="1:4" x14ac:dyDescent="0.25">
      <c r="D356" s="23" t="str">
        <f t="shared" si="6"/>
        <v>COMMENT ON COLUMN . IS '';</v>
      </c>
    </row>
    <row r="357" spans="1:4" s="13" customFormat="1" x14ac:dyDescent="0.25">
      <c r="A357" s="20"/>
      <c r="B357" s="20"/>
      <c r="C357" s="20"/>
      <c r="D357" s="23" t="str">
        <f t="shared" si="6"/>
        <v>COMMENT ON COLUMN . IS '';</v>
      </c>
    </row>
    <row r="358" spans="1:4" x14ac:dyDescent="0.25">
      <c r="D358" s="23" t="str">
        <f t="shared" si="6"/>
        <v>COMMENT ON COLUMN . IS '';</v>
      </c>
    </row>
    <row r="359" spans="1:4" x14ac:dyDescent="0.25">
      <c r="D359" s="23" t="str">
        <f t="shared" si="6"/>
        <v>COMMENT ON COLUMN . IS '';</v>
      </c>
    </row>
    <row r="360" spans="1:4" x14ac:dyDescent="0.25">
      <c r="D360" s="23" t="str">
        <f t="shared" si="6"/>
        <v>COMMENT ON COLUMN . IS '';</v>
      </c>
    </row>
    <row r="361" spans="1:4" s="13" customFormat="1" x14ac:dyDescent="0.25">
      <c r="A361" s="20"/>
      <c r="B361" s="20"/>
      <c r="C361" s="20"/>
      <c r="D361" s="23" t="str">
        <f t="shared" si="6"/>
        <v>COMMENT ON COLUMN . IS '';</v>
      </c>
    </row>
    <row r="362" spans="1:4" s="13" customFormat="1" x14ac:dyDescent="0.25">
      <c r="A362" s="20"/>
      <c r="B362" s="20"/>
      <c r="C362" s="20"/>
      <c r="D362" s="23" t="str">
        <f t="shared" ref="D362:D425" si="7">CONCATENATE("COMMENT ON COLUMN ",A362, ".", B362, " IS '", SUBSTITUTE(C362, "'", "''"), "';")</f>
        <v>COMMENT ON COLUMN . IS '';</v>
      </c>
    </row>
    <row r="363" spans="1:4" s="13" customFormat="1" x14ac:dyDescent="0.25">
      <c r="A363" s="20"/>
      <c r="B363" s="20"/>
      <c r="C363" s="20"/>
      <c r="D363" s="23" t="str">
        <f t="shared" si="7"/>
        <v>COMMENT ON COLUMN . IS '';</v>
      </c>
    </row>
    <row r="364" spans="1:4" x14ac:dyDescent="0.25">
      <c r="D364" s="23" t="str">
        <f t="shared" si="7"/>
        <v>COMMENT ON COLUMN . IS '';</v>
      </c>
    </row>
    <row r="365" spans="1:4" x14ac:dyDescent="0.25">
      <c r="D365" s="23" t="str">
        <f t="shared" si="7"/>
        <v>COMMENT ON COLUMN . IS '';</v>
      </c>
    </row>
    <row r="366" spans="1:4" x14ac:dyDescent="0.25">
      <c r="D366" s="23" t="str">
        <f t="shared" si="7"/>
        <v>COMMENT ON COLUMN . IS '';</v>
      </c>
    </row>
    <row r="367" spans="1:4" x14ac:dyDescent="0.25">
      <c r="D367" s="23" t="str">
        <f t="shared" si="7"/>
        <v>COMMENT ON COLUMN . IS '';</v>
      </c>
    </row>
    <row r="368" spans="1:4" x14ac:dyDescent="0.25">
      <c r="D368" s="23" t="str">
        <f t="shared" si="7"/>
        <v>COMMENT ON COLUMN . IS '';</v>
      </c>
    </row>
    <row r="369" spans="1:4" x14ac:dyDescent="0.25">
      <c r="D369" s="23" t="str">
        <f t="shared" si="7"/>
        <v>COMMENT ON COLUMN . IS '';</v>
      </c>
    </row>
    <row r="370" spans="1:4" x14ac:dyDescent="0.25">
      <c r="D370" s="23" t="str">
        <f t="shared" si="7"/>
        <v>COMMENT ON COLUMN . IS '';</v>
      </c>
    </row>
    <row r="371" spans="1:4" x14ac:dyDescent="0.25">
      <c r="D371" s="23" t="str">
        <f t="shared" si="7"/>
        <v>COMMENT ON COLUMN . IS '';</v>
      </c>
    </row>
    <row r="372" spans="1:4" x14ac:dyDescent="0.25">
      <c r="D372" s="23" t="str">
        <f t="shared" si="7"/>
        <v>COMMENT ON COLUMN . IS '';</v>
      </c>
    </row>
    <row r="373" spans="1:4" x14ac:dyDescent="0.25">
      <c r="D373" s="23" t="str">
        <f t="shared" si="7"/>
        <v>COMMENT ON COLUMN . IS '';</v>
      </c>
    </row>
    <row r="374" spans="1:4" x14ac:dyDescent="0.25">
      <c r="D374" s="23" t="str">
        <f t="shared" si="7"/>
        <v>COMMENT ON COLUMN . IS '';</v>
      </c>
    </row>
    <row r="375" spans="1:4" x14ac:dyDescent="0.25">
      <c r="D375" s="23" t="str">
        <f t="shared" si="7"/>
        <v>COMMENT ON COLUMN . IS '';</v>
      </c>
    </row>
    <row r="376" spans="1:4" x14ac:dyDescent="0.25">
      <c r="D376" s="23" t="str">
        <f t="shared" si="7"/>
        <v>COMMENT ON COLUMN . IS '';</v>
      </c>
    </row>
    <row r="377" spans="1:4" x14ac:dyDescent="0.25">
      <c r="D377" s="23" t="str">
        <f t="shared" si="7"/>
        <v>COMMENT ON COLUMN . IS '';</v>
      </c>
    </row>
    <row r="378" spans="1:4" x14ac:dyDescent="0.25">
      <c r="D378" s="23" t="str">
        <f t="shared" si="7"/>
        <v>COMMENT ON COLUMN . IS '';</v>
      </c>
    </row>
    <row r="379" spans="1:4" x14ac:dyDescent="0.25">
      <c r="D379" s="23" t="str">
        <f t="shared" si="7"/>
        <v>COMMENT ON COLUMN . IS '';</v>
      </c>
    </row>
    <row r="380" spans="1:4" x14ac:dyDescent="0.25">
      <c r="D380" s="23" t="str">
        <f t="shared" si="7"/>
        <v>COMMENT ON COLUMN . IS '';</v>
      </c>
    </row>
    <row r="381" spans="1:4" s="13" customFormat="1" x14ac:dyDescent="0.25">
      <c r="A381" s="20"/>
      <c r="B381" s="20"/>
      <c r="C381" s="20"/>
      <c r="D381" s="23" t="str">
        <f t="shared" si="7"/>
        <v>COMMENT ON COLUMN . IS '';</v>
      </c>
    </row>
    <row r="382" spans="1:4" s="13" customFormat="1" x14ac:dyDescent="0.25">
      <c r="A382" s="20"/>
      <c r="B382" s="20"/>
      <c r="C382" s="20"/>
      <c r="D382" s="23" t="str">
        <f t="shared" si="7"/>
        <v>COMMENT ON COLUMN . IS '';</v>
      </c>
    </row>
    <row r="383" spans="1:4" s="13" customFormat="1" x14ac:dyDescent="0.25">
      <c r="A383" s="20"/>
      <c r="B383" s="20"/>
      <c r="C383" s="20"/>
      <c r="D383" s="23" t="str">
        <f t="shared" si="7"/>
        <v>COMMENT ON COLUMN . IS '';</v>
      </c>
    </row>
    <row r="384" spans="1:4" x14ac:dyDescent="0.25">
      <c r="D384" s="23" t="str">
        <f t="shared" si="7"/>
        <v>COMMENT ON COLUMN . IS '';</v>
      </c>
    </row>
    <row r="385" spans="4:4" x14ac:dyDescent="0.25">
      <c r="D385" s="23" t="str">
        <f t="shared" si="7"/>
        <v>COMMENT ON COLUMN . IS '';</v>
      </c>
    </row>
    <row r="386" spans="4:4" x14ac:dyDescent="0.25">
      <c r="D386" s="23" t="str">
        <f t="shared" si="7"/>
        <v>COMMENT ON COLUMN . IS '';</v>
      </c>
    </row>
    <row r="387" spans="4:4" x14ac:dyDescent="0.25">
      <c r="D387" s="23" t="str">
        <f t="shared" si="7"/>
        <v>COMMENT ON COLUMN . IS '';</v>
      </c>
    </row>
    <row r="388" spans="4:4" x14ac:dyDescent="0.25">
      <c r="D388" s="23" t="str">
        <f t="shared" si="7"/>
        <v>COMMENT ON COLUMN . IS '';</v>
      </c>
    </row>
    <row r="389" spans="4:4" x14ac:dyDescent="0.25">
      <c r="D389" s="23" t="str">
        <f t="shared" si="7"/>
        <v>COMMENT ON COLUMN . IS '';</v>
      </c>
    </row>
    <row r="390" spans="4:4" x14ac:dyDescent="0.25">
      <c r="D390" s="23" t="str">
        <f t="shared" si="7"/>
        <v>COMMENT ON COLUMN . IS '';</v>
      </c>
    </row>
    <row r="391" spans="4:4" x14ac:dyDescent="0.25">
      <c r="D391" s="23" t="str">
        <f t="shared" si="7"/>
        <v>COMMENT ON COLUMN . IS '';</v>
      </c>
    </row>
    <row r="392" spans="4:4" x14ac:dyDescent="0.25">
      <c r="D392" s="23" t="str">
        <f t="shared" si="7"/>
        <v>COMMENT ON COLUMN . IS '';</v>
      </c>
    </row>
    <row r="393" spans="4:4" x14ac:dyDescent="0.25">
      <c r="D393" s="23" t="str">
        <f t="shared" si="7"/>
        <v>COMMENT ON COLUMN . IS '';</v>
      </c>
    </row>
    <row r="394" spans="4:4" x14ac:dyDescent="0.25">
      <c r="D394" s="23" t="str">
        <f t="shared" si="7"/>
        <v>COMMENT ON COLUMN . IS '';</v>
      </c>
    </row>
    <row r="395" spans="4:4" x14ac:dyDescent="0.25">
      <c r="D395" s="23" t="str">
        <f t="shared" si="7"/>
        <v>COMMENT ON COLUMN . IS '';</v>
      </c>
    </row>
    <row r="396" spans="4:4" x14ac:dyDescent="0.25">
      <c r="D396" s="23" t="str">
        <f t="shared" si="7"/>
        <v>COMMENT ON COLUMN . IS '';</v>
      </c>
    </row>
    <row r="397" spans="4:4" x14ac:dyDescent="0.25">
      <c r="D397" s="23" t="str">
        <f t="shared" si="7"/>
        <v>COMMENT ON COLUMN . IS '';</v>
      </c>
    </row>
    <row r="398" spans="4:4" x14ac:dyDescent="0.25">
      <c r="D398" s="23" t="str">
        <f t="shared" si="7"/>
        <v>COMMENT ON COLUMN . IS '';</v>
      </c>
    </row>
    <row r="399" spans="4:4" x14ac:dyDescent="0.25">
      <c r="D399" s="23" t="str">
        <f t="shared" si="7"/>
        <v>COMMENT ON COLUMN . IS '';</v>
      </c>
    </row>
    <row r="400" spans="4:4" x14ac:dyDescent="0.25">
      <c r="D400" s="23" t="str">
        <f t="shared" si="7"/>
        <v>COMMENT ON COLUMN . IS '';</v>
      </c>
    </row>
    <row r="401" spans="1:4" x14ac:dyDescent="0.25">
      <c r="D401" s="23" t="str">
        <f t="shared" si="7"/>
        <v>COMMENT ON COLUMN . IS '';</v>
      </c>
    </row>
    <row r="402" spans="1:4" s="13" customFormat="1" x14ac:dyDescent="0.25">
      <c r="A402" s="20"/>
      <c r="B402" s="20"/>
      <c r="C402" s="20"/>
      <c r="D402" s="23" t="str">
        <f t="shared" si="7"/>
        <v>COMMENT ON COLUMN . IS '';</v>
      </c>
    </row>
    <row r="403" spans="1:4" s="13" customFormat="1" x14ac:dyDescent="0.25">
      <c r="A403" s="20"/>
      <c r="B403" s="20"/>
      <c r="C403" s="20"/>
      <c r="D403" s="23" t="str">
        <f t="shared" si="7"/>
        <v>COMMENT ON COLUMN . IS '';</v>
      </c>
    </row>
    <row r="404" spans="1:4" s="13" customFormat="1" x14ac:dyDescent="0.25">
      <c r="A404" s="20"/>
      <c r="B404" s="20"/>
      <c r="C404" s="20"/>
      <c r="D404" s="23" t="str">
        <f t="shared" si="7"/>
        <v>COMMENT ON COLUMN . IS '';</v>
      </c>
    </row>
    <row r="405" spans="1:4" x14ac:dyDescent="0.25">
      <c r="D405" s="23" t="str">
        <f t="shared" si="7"/>
        <v>COMMENT ON COLUMN . IS '';</v>
      </c>
    </row>
    <row r="406" spans="1:4" x14ac:dyDescent="0.25">
      <c r="D406" s="23" t="str">
        <f t="shared" si="7"/>
        <v>COMMENT ON COLUMN . IS '';</v>
      </c>
    </row>
    <row r="407" spans="1:4" x14ac:dyDescent="0.25">
      <c r="D407" s="23" t="str">
        <f t="shared" si="7"/>
        <v>COMMENT ON COLUMN . IS '';</v>
      </c>
    </row>
    <row r="408" spans="1:4" x14ac:dyDescent="0.25">
      <c r="D408" s="23" t="str">
        <f t="shared" si="7"/>
        <v>COMMENT ON COLUMN . IS '';</v>
      </c>
    </row>
    <row r="409" spans="1:4" x14ac:dyDescent="0.25">
      <c r="D409" s="23" t="str">
        <f t="shared" si="7"/>
        <v>COMMENT ON COLUMN . IS '';</v>
      </c>
    </row>
    <row r="410" spans="1:4" x14ac:dyDescent="0.25">
      <c r="D410" s="23" t="str">
        <f t="shared" si="7"/>
        <v>COMMENT ON COLUMN . IS '';</v>
      </c>
    </row>
    <row r="411" spans="1:4" s="13" customFormat="1" x14ac:dyDescent="0.25">
      <c r="A411" s="20"/>
      <c r="B411" s="20"/>
      <c r="C411" s="20"/>
      <c r="D411" s="23" t="str">
        <f t="shared" si="7"/>
        <v>COMMENT ON COLUMN . IS '';</v>
      </c>
    </row>
    <row r="412" spans="1:4" s="13" customFormat="1" x14ac:dyDescent="0.25">
      <c r="A412" s="20"/>
      <c r="B412" s="20"/>
      <c r="C412" s="20"/>
      <c r="D412" s="23" t="str">
        <f t="shared" si="7"/>
        <v>COMMENT ON COLUMN . IS '';</v>
      </c>
    </row>
    <row r="413" spans="1:4" s="12" customFormat="1" x14ac:dyDescent="0.25">
      <c r="A413" s="20"/>
      <c r="B413" s="20"/>
      <c r="C413" s="20"/>
      <c r="D413" s="23" t="str">
        <f t="shared" si="7"/>
        <v>COMMENT ON COLUMN . IS '';</v>
      </c>
    </row>
    <row r="414" spans="1:4" x14ac:dyDescent="0.25">
      <c r="D414" s="23" t="str">
        <f t="shared" si="7"/>
        <v>COMMENT ON COLUMN . IS '';</v>
      </c>
    </row>
    <row r="415" spans="1:4" x14ac:dyDescent="0.25">
      <c r="D415" s="23" t="str">
        <f t="shared" si="7"/>
        <v>COMMENT ON COLUMN . IS '';</v>
      </c>
    </row>
    <row r="416" spans="1:4" x14ac:dyDescent="0.25">
      <c r="D416" s="23" t="str">
        <f t="shared" si="7"/>
        <v>COMMENT ON COLUMN . IS '';</v>
      </c>
    </row>
    <row r="417" spans="4:4" x14ac:dyDescent="0.25">
      <c r="D417" s="23" t="str">
        <f t="shared" si="7"/>
        <v>COMMENT ON COLUMN . IS '';</v>
      </c>
    </row>
    <row r="418" spans="4:4" x14ac:dyDescent="0.25">
      <c r="D418" s="23" t="str">
        <f t="shared" si="7"/>
        <v>COMMENT ON COLUMN . IS '';</v>
      </c>
    </row>
    <row r="419" spans="4:4" x14ac:dyDescent="0.25">
      <c r="D419" s="23" t="str">
        <f t="shared" si="7"/>
        <v>COMMENT ON COLUMN . IS '';</v>
      </c>
    </row>
    <row r="420" spans="4:4" x14ac:dyDescent="0.25">
      <c r="D420" s="23" t="str">
        <f t="shared" si="7"/>
        <v>COMMENT ON COLUMN . IS '';</v>
      </c>
    </row>
    <row r="421" spans="4:4" x14ac:dyDescent="0.25">
      <c r="D421" s="23" t="str">
        <f t="shared" si="7"/>
        <v>COMMENT ON COLUMN . IS '';</v>
      </c>
    </row>
    <row r="422" spans="4:4" x14ac:dyDescent="0.25">
      <c r="D422" s="23" t="str">
        <f t="shared" si="7"/>
        <v>COMMENT ON COLUMN . IS '';</v>
      </c>
    </row>
    <row r="423" spans="4:4" x14ac:dyDescent="0.25">
      <c r="D423" s="23" t="str">
        <f t="shared" si="7"/>
        <v>COMMENT ON COLUMN . IS '';</v>
      </c>
    </row>
    <row r="424" spans="4:4" x14ac:dyDescent="0.25">
      <c r="D424" s="23" t="str">
        <f t="shared" si="7"/>
        <v>COMMENT ON COLUMN . IS '';</v>
      </c>
    </row>
    <row r="425" spans="4:4" x14ac:dyDescent="0.25">
      <c r="D425" s="23" t="str">
        <f t="shared" si="7"/>
        <v>COMMENT ON COLUMN . IS '';</v>
      </c>
    </row>
    <row r="426" spans="4:4" x14ac:dyDescent="0.25">
      <c r="D426" s="23" t="str">
        <f t="shared" ref="D426:D489" si="8">CONCATENATE("COMMENT ON COLUMN ",A426, ".", B426, " IS '", SUBSTITUTE(C426, "'", "''"), "';")</f>
        <v>COMMENT ON COLUMN . IS '';</v>
      </c>
    </row>
    <row r="427" spans="4:4" x14ac:dyDescent="0.25">
      <c r="D427" s="23" t="str">
        <f t="shared" si="8"/>
        <v>COMMENT ON COLUMN . IS '';</v>
      </c>
    </row>
    <row r="428" spans="4:4" x14ac:dyDescent="0.25">
      <c r="D428" s="23" t="str">
        <f t="shared" si="8"/>
        <v>COMMENT ON COLUMN . IS '';</v>
      </c>
    </row>
    <row r="429" spans="4:4" x14ac:dyDescent="0.25">
      <c r="D429" s="23" t="str">
        <f t="shared" si="8"/>
        <v>COMMENT ON COLUMN . IS '';</v>
      </c>
    </row>
    <row r="430" spans="4:4" x14ac:dyDescent="0.25">
      <c r="D430" s="23" t="str">
        <f t="shared" si="8"/>
        <v>COMMENT ON COLUMN . IS '';</v>
      </c>
    </row>
    <row r="431" spans="4:4" x14ac:dyDescent="0.25">
      <c r="D431" s="23" t="str">
        <f t="shared" si="8"/>
        <v>COMMENT ON COLUMN . IS '';</v>
      </c>
    </row>
    <row r="432" spans="4:4" x14ac:dyDescent="0.25">
      <c r="D432" s="23" t="str">
        <f t="shared" si="8"/>
        <v>COMMENT ON COLUMN . IS '';</v>
      </c>
    </row>
    <row r="433" spans="1:4" x14ac:dyDescent="0.25">
      <c r="D433" s="23" t="str">
        <f t="shared" si="8"/>
        <v>COMMENT ON COLUMN . IS '';</v>
      </c>
    </row>
    <row r="434" spans="1:4" x14ac:dyDescent="0.25">
      <c r="D434" s="23" t="str">
        <f t="shared" si="8"/>
        <v>COMMENT ON COLUMN . IS '';</v>
      </c>
    </row>
    <row r="435" spans="1:4" x14ac:dyDescent="0.25">
      <c r="D435" s="23" t="str">
        <f t="shared" si="8"/>
        <v>COMMENT ON COLUMN . IS '';</v>
      </c>
    </row>
    <row r="436" spans="1:4" x14ac:dyDescent="0.25">
      <c r="D436" s="23" t="str">
        <f t="shared" si="8"/>
        <v>COMMENT ON COLUMN . IS '';</v>
      </c>
    </row>
    <row r="437" spans="1:4" x14ac:dyDescent="0.25">
      <c r="D437" s="23" t="str">
        <f t="shared" si="8"/>
        <v>COMMENT ON COLUMN . IS '';</v>
      </c>
    </row>
    <row r="438" spans="1:4" x14ac:dyDescent="0.25">
      <c r="D438" s="23" t="str">
        <f t="shared" si="8"/>
        <v>COMMENT ON COLUMN . IS '';</v>
      </c>
    </row>
    <row r="439" spans="1:4" s="13" customFormat="1" x14ac:dyDescent="0.25">
      <c r="A439" s="20"/>
      <c r="B439" s="20"/>
      <c r="C439" s="20"/>
      <c r="D439" s="23" t="str">
        <f t="shared" si="8"/>
        <v>COMMENT ON COLUMN . IS '';</v>
      </c>
    </row>
    <row r="440" spans="1:4" s="13" customFormat="1" x14ac:dyDescent="0.25">
      <c r="A440" s="20"/>
      <c r="B440" s="20"/>
      <c r="C440" s="20"/>
      <c r="D440" s="23" t="str">
        <f t="shared" si="8"/>
        <v>COMMENT ON COLUMN . IS '';</v>
      </c>
    </row>
    <row r="441" spans="1:4" s="13" customFormat="1" x14ac:dyDescent="0.25">
      <c r="A441" s="20"/>
      <c r="B441" s="20"/>
      <c r="C441" s="20"/>
      <c r="D441" s="23" t="str">
        <f t="shared" si="8"/>
        <v>COMMENT ON COLUMN . IS '';</v>
      </c>
    </row>
    <row r="442" spans="1:4" x14ac:dyDescent="0.25">
      <c r="D442" s="23" t="str">
        <f t="shared" si="8"/>
        <v>COMMENT ON COLUMN . IS '';</v>
      </c>
    </row>
    <row r="443" spans="1:4" x14ac:dyDescent="0.25">
      <c r="D443" s="23" t="str">
        <f t="shared" si="8"/>
        <v>COMMENT ON COLUMN . IS '';</v>
      </c>
    </row>
    <row r="444" spans="1:4" x14ac:dyDescent="0.25">
      <c r="D444" s="23" t="str">
        <f t="shared" si="8"/>
        <v>COMMENT ON COLUMN . IS '';</v>
      </c>
    </row>
    <row r="445" spans="1:4" x14ac:dyDescent="0.25">
      <c r="D445" s="23" t="str">
        <f t="shared" si="8"/>
        <v>COMMENT ON COLUMN . IS '';</v>
      </c>
    </row>
    <row r="446" spans="1:4" x14ac:dyDescent="0.25">
      <c r="D446" s="23" t="str">
        <f t="shared" si="8"/>
        <v>COMMENT ON COLUMN . IS '';</v>
      </c>
    </row>
    <row r="447" spans="1:4" x14ac:dyDescent="0.25">
      <c r="D447" s="23" t="str">
        <f t="shared" si="8"/>
        <v>COMMENT ON COLUMN . IS '';</v>
      </c>
    </row>
    <row r="448" spans="1:4" x14ac:dyDescent="0.25">
      <c r="D448" s="23" t="str">
        <f t="shared" si="8"/>
        <v>COMMENT ON COLUMN . IS '';</v>
      </c>
    </row>
    <row r="449" spans="1:4" x14ac:dyDescent="0.25">
      <c r="D449" s="23" t="str">
        <f t="shared" si="8"/>
        <v>COMMENT ON COLUMN . IS '';</v>
      </c>
    </row>
    <row r="450" spans="1:4" x14ac:dyDescent="0.25">
      <c r="D450" s="23" t="str">
        <f t="shared" si="8"/>
        <v>COMMENT ON COLUMN . IS '';</v>
      </c>
    </row>
    <row r="451" spans="1:4" x14ac:dyDescent="0.25">
      <c r="D451" s="23" t="str">
        <f t="shared" si="8"/>
        <v>COMMENT ON COLUMN . IS '';</v>
      </c>
    </row>
    <row r="452" spans="1:4" x14ac:dyDescent="0.25">
      <c r="D452" s="23" t="str">
        <f t="shared" si="8"/>
        <v>COMMENT ON COLUMN . IS '';</v>
      </c>
    </row>
    <row r="453" spans="1:4" x14ac:dyDescent="0.25">
      <c r="D453" s="23" t="str">
        <f t="shared" si="8"/>
        <v>COMMENT ON COLUMN . IS '';</v>
      </c>
    </row>
    <row r="454" spans="1:4" x14ac:dyDescent="0.25">
      <c r="D454" s="23" t="str">
        <f t="shared" si="8"/>
        <v>COMMENT ON COLUMN . IS '';</v>
      </c>
    </row>
    <row r="455" spans="1:4" x14ac:dyDescent="0.25">
      <c r="D455" s="23" t="str">
        <f t="shared" si="8"/>
        <v>COMMENT ON COLUMN . IS '';</v>
      </c>
    </row>
    <row r="456" spans="1:4" x14ac:dyDescent="0.25">
      <c r="D456" s="23" t="str">
        <f t="shared" si="8"/>
        <v>COMMENT ON COLUMN . IS '';</v>
      </c>
    </row>
    <row r="457" spans="1:4" x14ac:dyDescent="0.25">
      <c r="D457" s="23" t="str">
        <f t="shared" si="8"/>
        <v>COMMENT ON COLUMN . IS '';</v>
      </c>
    </row>
    <row r="458" spans="1:4" x14ac:dyDescent="0.25">
      <c r="D458" s="23" t="str">
        <f t="shared" si="8"/>
        <v>COMMENT ON COLUMN . IS '';</v>
      </c>
    </row>
    <row r="459" spans="1:4" x14ac:dyDescent="0.25">
      <c r="D459" s="23" t="str">
        <f t="shared" si="8"/>
        <v>COMMENT ON COLUMN . IS '';</v>
      </c>
    </row>
    <row r="460" spans="1:4" x14ac:dyDescent="0.25">
      <c r="D460" s="23" t="str">
        <f t="shared" si="8"/>
        <v>COMMENT ON COLUMN . IS '';</v>
      </c>
    </row>
    <row r="461" spans="1:4" x14ac:dyDescent="0.25">
      <c r="D461" s="23" t="str">
        <f t="shared" si="8"/>
        <v>COMMENT ON COLUMN . IS '';</v>
      </c>
    </row>
    <row r="462" spans="1:4" x14ac:dyDescent="0.25">
      <c r="D462" s="23" t="str">
        <f t="shared" si="8"/>
        <v>COMMENT ON COLUMN . IS '';</v>
      </c>
    </row>
    <row r="463" spans="1:4" s="6" customFormat="1" x14ac:dyDescent="0.25">
      <c r="A463" s="20"/>
      <c r="B463" s="20"/>
      <c r="C463" s="20"/>
      <c r="D463" s="23" t="str">
        <f t="shared" si="8"/>
        <v>COMMENT ON COLUMN . IS '';</v>
      </c>
    </row>
    <row r="464" spans="1:4" x14ac:dyDescent="0.25">
      <c r="D464" s="23" t="str">
        <f t="shared" si="8"/>
        <v>COMMENT ON COLUMN . IS '';</v>
      </c>
    </row>
    <row r="465" spans="1:4" x14ac:dyDescent="0.25">
      <c r="D465" s="23" t="str">
        <f t="shared" si="8"/>
        <v>COMMENT ON COLUMN . IS '';</v>
      </c>
    </row>
    <row r="466" spans="1:4" x14ac:dyDescent="0.25">
      <c r="D466" s="23" t="str">
        <f t="shared" si="8"/>
        <v>COMMENT ON COLUMN . IS '';</v>
      </c>
    </row>
    <row r="467" spans="1:4" x14ac:dyDescent="0.25">
      <c r="D467" s="23" t="str">
        <f t="shared" si="8"/>
        <v>COMMENT ON COLUMN . IS '';</v>
      </c>
    </row>
    <row r="468" spans="1:4" s="13" customFormat="1" x14ac:dyDescent="0.25">
      <c r="A468" s="20"/>
      <c r="B468" s="20"/>
      <c r="C468" s="20"/>
      <c r="D468" s="23" t="str">
        <f t="shared" si="8"/>
        <v>COMMENT ON COLUMN . IS '';</v>
      </c>
    </row>
    <row r="469" spans="1:4" s="13" customFormat="1" x14ac:dyDescent="0.25">
      <c r="A469" s="20"/>
      <c r="B469" s="20"/>
      <c r="C469" s="20"/>
      <c r="D469" s="23" t="str">
        <f t="shared" si="8"/>
        <v>COMMENT ON COLUMN . IS '';</v>
      </c>
    </row>
    <row r="470" spans="1:4" s="13" customFormat="1" x14ac:dyDescent="0.25">
      <c r="A470" s="20"/>
      <c r="B470" s="20"/>
      <c r="C470" s="20"/>
      <c r="D470" s="23" t="str">
        <f t="shared" si="8"/>
        <v>COMMENT ON COLUMN . IS '';</v>
      </c>
    </row>
    <row r="471" spans="1:4" x14ac:dyDescent="0.25">
      <c r="D471" s="23" t="str">
        <f t="shared" si="8"/>
        <v>COMMENT ON COLUMN . IS '';</v>
      </c>
    </row>
    <row r="472" spans="1:4" x14ac:dyDescent="0.25">
      <c r="D472" s="23" t="str">
        <f t="shared" si="8"/>
        <v>COMMENT ON COLUMN . IS '';</v>
      </c>
    </row>
    <row r="473" spans="1:4" x14ac:dyDescent="0.25">
      <c r="D473" s="23" t="str">
        <f t="shared" si="8"/>
        <v>COMMENT ON COLUMN . IS '';</v>
      </c>
    </row>
    <row r="474" spans="1:4" x14ac:dyDescent="0.25">
      <c r="D474" s="23" t="str">
        <f t="shared" si="8"/>
        <v>COMMENT ON COLUMN . IS '';</v>
      </c>
    </row>
    <row r="475" spans="1:4" x14ac:dyDescent="0.25">
      <c r="D475" s="23" t="str">
        <f t="shared" si="8"/>
        <v>COMMENT ON COLUMN . IS '';</v>
      </c>
    </row>
    <row r="476" spans="1:4" x14ac:dyDescent="0.25">
      <c r="D476" s="23" t="str">
        <f t="shared" si="8"/>
        <v>COMMENT ON COLUMN . IS '';</v>
      </c>
    </row>
    <row r="477" spans="1:4" s="13" customFormat="1" x14ac:dyDescent="0.25">
      <c r="A477" s="20"/>
      <c r="B477" s="20"/>
      <c r="C477" s="20"/>
      <c r="D477" s="23" t="str">
        <f t="shared" si="8"/>
        <v>COMMENT ON COLUMN . IS '';</v>
      </c>
    </row>
    <row r="478" spans="1:4" s="13" customFormat="1" x14ac:dyDescent="0.25">
      <c r="A478" s="20"/>
      <c r="B478" s="20"/>
      <c r="C478" s="20"/>
      <c r="D478" s="23" t="str">
        <f t="shared" si="8"/>
        <v>COMMENT ON COLUMN . IS '';</v>
      </c>
    </row>
    <row r="479" spans="1:4" s="12" customFormat="1" x14ac:dyDescent="0.25">
      <c r="A479" s="20"/>
      <c r="B479" s="20"/>
      <c r="C479" s="20"/>
      <c r="D479" s="23" t="str">
        <f t="shared" si="8"/>
        <v>COMMENT ON COLUMN . IS '';</v>
      </c>
    </row>
    <row r="480" spans="1:4" x14ac:dyDescent="0.25">
      <c r="D480" s="23" t="str">
        <f t="shared" si="8"/>
        <v>COMMENT ON COLUMN . IS '';</v>
      </c>
    </row>
    <row r="481" spans="4:4" x14ac:dyDescent="0.25">
      <c r="D481" s="23" t="str">
        <f t="shared" si="8"/>
        <v>COMMENT ON COLUMN . IS '';</v>
      </c>
    </row>
    <row r="482" spans="4:4" x14ac:dyDescent="0.25">
      <c r="D482" s="23" t="str">
        <f t="shared" si="8"/>
        <v>COMMENT ON COLUMN . IS '';</v>
      </c>
    </row>
    <row r="483" spans="4:4" x14ac:dyDescent="0.25">
      <c r="D483" s="23" t="str">
        <f t="shared" si="8"/>
        <v>COMMENT ON COLUMN . IS '';</v>
      </c>
    </row>
    <row r="484" spans="4:4" x14ac:dyDescent="0.25">
      <c r="D484" s="23" t="str">
        <f t="shared" si="8"/>
        <v>COMMENT ON COLUMN . IS '';</v>
      </c>
    </row>
    <row r="485" spans="4:4" x14ac:dyDescent="0.25">
      <c r="D485" s="23" t="str">
        <f t="shared" si="8"/>
        <v>COMMENT ON COLUMN . IS '';</v>
      </c>
    </row>
    <row r="486" spans="4:4" x14ac:dyDescent="0.25">
      <c r="D486" s="23" t="str">
        <f t="shared" si="8"/>
        <v>COMMENT ON COLUMN . IS '';</v>
      </c>
    </row>
    <row r="487" spans="4:4" x14ac:dyDescent="0.25">
      <c r="D487" s="23" t="str">
        <f t="shared" si="8"/>
        <v>COMMENT ON COLUMN . IS '';</v>
      </c>
    </row>
    <row r="488" spans="4:4" x14ac:dyDescent="0.25">
      <c r="D488" s="23" t="str">
        <f t="shared" si="8"/>
        <v>COMMENT ON COLUMN . IS '';</v>
      </c>
    </row>
    <row r="489" spans="4:4" x14ac:dyDescent="0.25">
      <c r="D489" s="23" t="str">
        <f t="shared" si="8"/>
        <v>COMMENT ON COLUMN . IS '';</v>
      </c>
    </row>
    <row r="490" spans="4:4" x14ac:dyDescent="0.25">
      <c r="D490" s="23" t="str">
        <f t="shared" ref="D490:D495" si="9">CONCATENATE("COMMENT ON COLUMN ",A490, ".", B490, " IS '", SUBSTITUTE(C490, "'", "''"), "';")</f>
        <v>COMMENT ON COLUMN . IS '';</v>
      </c>
    </row>
    <row r="491" spans="4:4" x14ac:dyDescent="0.25">
      <c r="D491" s="23" t="str">
        <f t="shared" si="9"/>
        <v>COMMENT ON COLUMN . IS '';</v>
      </c>
    </row>
    <row r="492" spans="4:4" x14ac:dyDescent="0.25">
      <c r="D492" s="23" t="str">
        <f t="shared" si="9"/>
        <v>COMMENT ON COLUMN . IS '';</v>
      </c>
    </row>
    <row r="493" spans="4:4" x14ac:dyDescent="0.25">
      <c r="D493" s="23" t="str">
        <f t="shared" si="9"/>
        <v>COMMENT ON COLUMN . IS '';</v>
      </c>
    </row>
    <row r="494" spans="4:4" x14ac:dyDescent="0.25">
      <c r="D494" s="23" t="str">
        <f t="shared" si="9"/>
        <v>COMMENT ON COLUMN . IS '';</v>
      </c>
    </row>
    <row r="495" spans="4:4" x14ac:dyDescent="0.25">
      <c r="D495" s="23" t="str">
        <f t="shared" si="9"/>
        <v>COMMENT ON COLUMN . IS '';</v>
      </c>
    </row>
    <row r="514" spans="1:4" s="13" customFormat="1" x14ac:dyDescent="0.25">
      <c r="A514" s="20"/>
      <c r="B514" s="20"/>
      <c r="C514" s="20"/>
      <c r="D514" s="23"/>
    </row>
    <row r="515" spans="1:4" s="13" customFormat="1" x14ac:dyDescent="0.25">
      <c r="A515" s="20"/>
      <c r="B515" s="20"/>
      <c r="C515" s="20"/>
      <c r="D515" s="23"/>
    </row>
    <row r="516" spans="1:4" s="12" customFormat="1" x14ac:dyDescent="0.25">
      <c r="A516" s="20"/>
      <c r="B516" s="20"/>
      <c r="C516" s="20"/>
      <c r="D516" s="23"/>
    </row>
    <row r="552" spans="1:4" s="13" customFormat="1" x14ac:dyDescent="0.25">
      <c r="A552" s="20"/>
      <c r="B552" s="20"/>
      <c r="C552" s="20"/>
      <c r="D552" s="23"/>
    </row>
    <row r="553" spans="1:4" s="13" customFormat="1" x14ac:dyDescent="0.25">
      <c r="A553" s="20"/>
      <c r="B553" s="20"/>
      <c r="C553" s="20"/>
      <c r="D553" s="23"/>
    </row>
    <row r="554" spans="1:4" s="13" customFormat="1" x14ac:dyDescent="0.25">
      <c r="A554" s="20"/>
      <c r="B554" s="20"/>
      <c r="C554" s="20"/>
      <c r="D554" s="23"/>
    </row>
    <row r="555" spans="1:4" s="13" customFormat="1" x14ac:dyDescent="0.25">
      <c r="A555" s="20"/>
      <c r="B555" s="20"/>
      <c r="C555" s="20"/>
      <c r="D555" s="23"/>
    </row>
    <row r="556" spans="1:4" s="13" customFormat="1" x14ac:dyDescent="0.25">
      <c r="A556" s="20"/>
      <c r="B556" s="20"/>
      <c r="C556" s="20"/>
      <c r="D556" s="23"/>
    </row>
    <row r="557" spans="1:4" s="13" customFormat="1" x14ac:dyDescent="0.25">
      <c r="A557" s="20"/>
      <c r="B557" s="20"/>
      <c r="C557" s="20"/>
      <c r="D557" s="23"/>
    </row>
    <row r="558" spans="1:4" s="13" customFormat="1" x14ac:dyDescent="0.25">
      <c r="A558" s="20"/>
      <c r="B558" s="20"/>
      <c r="C558" s="20"/>
      <c r="D558" s="23"/>
    </row>
    <row r="559" spans="1:4" s="13" customFormat="1" x14ac:dyDescent="0.25">
      <c r="A559" s="20"/>
      <c r="B559" s="20"/>
      <c r="C559" s="20"/>
      <c r="D559" s="23"/>
    </row>
    <row r="564" spans="1:4" s="12" customFormat="1" x14ac:dyDescent="0.25">
      <c r="A564" s="20"/>
      <c r="B564" s="20"/>
      <c r="C564" s="20"/>
      <c r="D564" s="23"/>
    </row>
    <row r="565" spans="1:4" s="12" customFormat="1" x14ac:dyDescent="0.25">
      <c r="A565" s="20"/>
      <c r="B565" s="20"/>
      <c r="C565" s="20"/>
      <c r="D565" s="23"/>
    </row>
    <row r="566" spans="1:4" s="12" customFormat="1" x14ac:dyDescent="0.25">
      <c r="A566" s="20"/>
      <c r="B566" s="20"/>
      <c r="C566" s="20"/>
      <c r="D566" s="23"/>
    </row>
    <row r="567" spans="1:4" s="12" customFormat="1" x14ac:dyDescent="0.25">
      <c r="A567" s="20"/>
      <c r="B567" s="20"/>
      <c r="C567" s="20"/>
      <c r="D567" s="23"/>
    </row>
    <row r="569" spans="1:4" s="12" customFormat="1" x14ac:dyDescent="0.25">
      <c r="A569" s="20"/>
      <c r="B569" s="20"/>
      <c r="C569" s="20"/>
      <c r="D569" s="23"/>
    </row>
    <row r="572" spans="1:4" s="12" customFormat="1" x14ac:dyDescent="0.25">
      <c r="A572" s="20"/>
      <c r="B572" s="20"/>
      <c r="C572" s="20"/>
      <c r="D572" s="23"/>
    </row>
    <row r="573" spans="1:4" s="12" customFormat="1" x14ac:dyDescent="0.25">
      <c r="A573" s="20"/>
      <c r="B573" s="20"/>
      <c r="C573" s="20"/>
      <c r="D573" s="23"/>
    </row>
    <row r="599" spans="1:4" s="12" customFormat="1" x14ac:dyDescent="0.25">
      <c r="A599" s="20"/>
      <c r="B599" s="20"/>
      <c r="C599" s="20"/>
      <c r="D599" s="23"/>
    </row>
    <row r="600" spans="1:4" s="13" customFormat="1" x14ac:dyDescent="0.25">
      <c r="A600" s="20"/>
      <c r="B600" s="20"/>
      <c r="C600" s="20"/>
      <c r="D600" s="23"/>
    </row>
    <row r="601" spans="1:4" s="13" customFormat="1" x14ac:dyDescent="0.25">
      <c r="A601" s="20"/>
      <c r="B601" s="20"/>
      <c r="C601" s="20"/>
      <c r="D601" s="23"/>
    </row>
    <row r="602" spans="1:4" s="18" customFormat="1" x14ac:dyDescent="0.25">
      <c r="A602" s="20"/>
      <c r="B602" s="20"/>
      <c r="C602" s="20"/>
      <c r="D602" s="23"/>
    </row>
    <row r="603" spans="1:4" s="13" customFormat="1" x14ac:dyDescent="0.25">
      <c r="A603" s="20"/>
      <c r="B603" s="20"/>
      <c r="C603" s="20"/>
      <c r="D603" s="23"/>
    </row>
    <row r="604" spans="1:4" s="15" customFormat="1" x14ac:dyDescent="0.25">
      <c r="A604" s="20"/>
      <c r="B604" s="20"/>
      <c r="C604" s="20"/>
      <c r="D604" s="23"/>
    </row>
    <row r="605" spans="1:4" s="15" customFormat="1" x14ac:dyDescent="0.25">
      <c r="A605" s="20"/>
      <c r="B605" s="20"/>
      <c r="C605" s="20"/>
      <c r="D605" s="23"/>
    </row>
    <row r="606" spans="1:4" s="15" customFormat="1" x14ac:dyDescent="0.25">
      <c r="A606" s="20"/>
      <c r="B606" s="20"/>
      <c r="C606" s="20"/>
      <c r="D606" s="23"/>
    </row>
    <row r="607" spans="1:4" s="13" customFormat="1" x14ac:dyDescent="0.25">
      <c r="A607" s="20"/>
      <c r="B607" s="20"/>
      <c r="C607" s="20"/>
      <c r="D607" s="23"/>
    </row>
    <row r="608" spans="1:4" s="13" customFormat="1" x14ac:dyDescent="0.25">
      <c r="A608" s="20"/>
      <c r="B608" s="20"/>
      <c r="C608" s="20"/>
      <c r="D608" s="23"/>
    </row>
    <row r="609" spans="1:4" s="13" customFormat="1" x14ac:dyDescent="0.25">
      <c r="A609" s="20"/>
      <c r="B609" s="20"/>
      <c r="C609" s="20"/>
      <c r="D609" s="23"/>
    </row>
    <row r="610" spans="1:4" s="13" customFormat="1" x14ac:dyDescent="0.25">
      <c r="A610" s="20"/>
      <c r="B610" s="20"/>
      <c r="C610" s="20"/>
      <c r="D610" s="23"/>
    </row>
    <row r="611" spans="1:4" s="13" customFormat="1" x14ac:dyDescent="0.25">
      <c r="A611" s="20"/>
      <c r="B611" s="20"/>
      <c r="C611" s="20"/>
      <c r="D611" s="23"/>
    </row>
    <row r="612" spans="1:4" s="14" customFormat="1" x14ac:dyDescent="0.25">
      <c r="A612" s="20"/>
      <c r="B612" s="20"/>
      <c r="C612" s="20"/>
      <c r="D612" s="23"/>
    </row>
    <row r="613" spans="1:4" s="14" customFormat="1" x14ac:dyDescent="0.25">
      <c r="A613" s="20"/>
      <c r="B613" s="20"/>
      <c r="C613" s="20"/>
      <c r="D613" s="23"/>
    </row>
    <row r="614" spans="1:4" s="14" customFormat="1" x14ac:dyDescent="0.25">
      <c r="A614" s="20"/>
      <c r="B614" s="20"/>
      <c r="C614" s="20"/>
      <c r="D614" s="23"/>
    </row>
    <row r="615" spans="1:4" s="13" customFormat="1" x14ac:dyDescent="0.25">
      <c r="A615" s="20"/>
      <c r="B615" s="20"/>
      <c r="C615" s="20"/>
      <c r="D615" s="23"/>
    </row>
    <row r="616" spans="1:4" s="13" customFormat="1" x14ac:dyDescent="0.25">
      <c r="A616" s="20"/>
      <c r="B616" s="20"/>
      <c r="C616" s="20"/>
      <c r="D616" s="23"/>
    </row>
    <row r="617" spans="1:4" s="13" customFormat="1" x14ac:dyDescent="0.25">
      <c r="A617" s="20"/>
      <c r="B617" s="20"/>
      <c r="C617" s="20"/>
      <c r="D617" s="23"/>
    </row>
    <row r="618" spans="1:4" s="13" customFormat="1" x14ac:dyDescent="0.25">
      <c r="A618" s="20"/>
      <c r="B618" s="20"/>
      <c r="C618" s="20"/>
      <c r="D618" s="23"/>
    </row>
    <row r="619" spans="1:4" s="13" customFormat="1" x14ac:dyDescent="0.25">
      <c r="A619" s="20"/>
      <c r="B619" s="20"/>
      <c r="C619" s="20"/>
      <c r="D619" s="23"/>
    </row>
    <row r="620" spans="1:4" s="13" customFormat="1" x14ac:dyDescent="0.25">
      <c r="A620" s="20"/>
      <c r="B620" s="20"/>
      <c r="C620" s="20"/>
      <c r="D620" s="23"/>
    </row>
    <row r="621" spans="1:4" s="13" customFormat="1" x14ac:dyDescent="0.25">
      <c r="A621" s="20"/>
      <c r="B621" s="20"/>
      <c r="C621" s="20"/>
      <c r="D621" s="23"/>
    </row>
    <row r="622" spans="1:4" s="13" customFormat="1" x14ac:dyDescent="0.25">
      <c r="A622" s="20"/>
      <c r="B622" s="20"/>
      <c r="C622" s="20"/>
      <c r="D622" s="23"/>
    </row>
    <row r="623" spans="1:4" s="13" customFormat="1" x14ac:dyDescent="0.25">
      <c r="A623" s="20"/>
      <c r="B623" s="20"/>
      <c r="C623" s="20"/>
      <c r="D623" s="23"/>
    </row>
    <row r="624" spans="1:4" s="13" customFormat="1" x14ac:dyDescent="0.25">
      <c r="A624" s="20"/>
      <c r="B624" s="20"/>
      <c r="C624" s="20"/>
      <c r="D624" s="23"/>
    </row>
    <row r="625" spans="1:4" s="13" customFormat="1" x14ac:dyDescent="0.25">
      <c r="A625" s="20"/>
      <c r="B625" s="20"/>
      <c r="C625" s="20"/>
      <c r="D625" s="23"/>
    </row>
    <row r="626" spans="1:4" s="13" customFormat="1" x14ac:dyDescent="0.25">
      <c r="A626" s="20"/>
      <c r="B626" s="20"/>
      <c r="C626" s="20"/>
      <c r="D626" s="23"/>
    </row>
    <row r="627" spans="1:4" s="13" customFormat="1" x14ac:dyDescent="0.25">
      <c r="A627" s="20"/>
      <c r="B627" s="20"/>
      <c r="C627" s="20"/>
      <c r="D627" s="23"/>
    </row>
    <row r="628" spans="1:4" s="13" customFormat="1" x14ac:dyDescent="0.25">
      <c r="A628" s="20"/>
      <c r="B628" s="20"/>
      <c r="C628" s="20"/>
      <c r="D628" s="23"/>
    </row>
    <row r="629" spans="1:4" s="13" customFormat="1" x14ac:dyDescent="0.25">
      <c r="A629" s="20"/>
      <c r="B629" s="20"/>
      <c r="C629" s="20"/>
      <c r="D629" s="23"/>
    </row>
    <row r="630" spans="1:4" s="13" customFormat="1" x14ac:dyDescent="0.25">
      <c r="A630" s="20"/>
      <c r="B630" s="20"/>
      <c r="C630" s="20"/>
      <c r="D630" s="23"/>
    </row>
    <row r="631" spans="1:4" s="13" customFormat="1" x14ac:dyDescent="0.25">
      <c r="A631" s="20"/>
      <c r="B631" s="20"/>
      <c r="C631" s="20"/>
      <c r="D631" s="23"/>
    </row>
    <row r="632" spans="1:4" s="13" customFormat="1" x14ac:dyDescent="0.25">
      <c r="A632" s="20"/>
      <c r="B632" s="20"/>
      <c r="C632" s="20"/>
      <c r="D632" s="23"/>
    </row>
    <row r="633" spans="1:4" s="13" customFormat="1" x14ac:dyDescent="0.25">
      <c r="A633" s="20"/>
      <c r="B633" s="20"/>
      <c r="C633" s="20"/>
      <c r="D633" s="23"/>
    </row>
    <row r="634" spans="1:4" s="13" customFormat="1" x14ac:dyDescent="0.25">
      <c r="A634" s="20"/>
      <c r="B634" s="20"/>
      <c r="C634" s="20"/>
      <c r="D634" s="23"/>
    </row>
    <row r="635" spans="1:4" s="13" customFormat="1" x14ac:dyDescent="0.25">
      <c r="A635" s="20"/>
      <c r="B635" s="20"/>
      <c r="C635" s="20"/>
      <c r="D635" s="23"/>
    </row>
    <row r="636" spans="1:4" s="13" customFormat="1" x14ac:dyDescent="0.25">
      <c r="A636" s="20"/>
      <c r="B636" s="20"/>
      <c r="C636" s="20"/>
      <c r="D636" s="23"/>
    </row>
    <row r="637" spans="1:4" s="13" customFormat="1" x14ac:dyDescent="0.25">
      <c r="A637" s="20"/>
      <c r="B637" s="20"/>
      <c r="C637" s="20"/>
      <c r="D637" s="23"/>
    </row>
    <row r="638" spans="1:4" s="13" customFormat="1" x14ac:dyDescent="0.25">
      <c r="A638" s="20"/>
      <c r="B638" s="20"/>
      <c r="C638" s="20"/>
      <c r="D638" s="23"/>
    </row>
    <row r="639" spans="1:4" s="13" customFormat="1" x14ac:dyDescent="0.25">
      <c r="A639" s="20"/>
      <c r="B639" s="20"/>
      <c r="C639" s="20"/>
      <c r="D639" s="23"/>
    </row>
    <row r="640" spans="1:4" s="13" customFormat="1" x14ac:dyDescent="0.25">
      <c r="A640" s="20"/>
      <c r="B640" s="20"/>
      <c r="C640" s="20"/>
      <c r="D640" s="23"/>
    </row>
    <row r="641" spans="1:4" s="13" customFormat="1" x14ac:dyDescent="0.25">
      <c r="A641" s="20"/>
      <c r="B641" s="20"/>
      <c r="C641" s="20"/>
      <c r="D641" s="23"/>
    </row>
    <row r="642" spans="1:4" s="13" customFormat="1" x14ac:dyDescent="0.25">
      <c r="A642" s="20"/>
      <c r="B642" s="20"/>
      <c r="C642" s="20"/>
      <c r="D642" s="23"/>
    </row>
    <row r="643" spans="1:4" s="13" customFormat="1" x14ac:dyDescent="0.25">
      <c r="A643" s="20"/>
      <c r="B643" s="20"/>
      <c r="C643" s="20"/>
      <c r="D643" s="23"/>
    </row>
    <row r="644" spans="1:4" s="13" customFormat="1" x14ac:dyDescent="0.25">
      <c r="A644" s="20"/>
      <c r="B644" s="20"/>
      <c r="C644" s="20"/>
      <c r="D644" s="23"/>
    </row>
    <row r="645" spans="1:4" s="13" customFormat="1" x14ac:dyDescent="0.25">
      <c r="A645" s="20"/>
      <c r="B645" s="20"/>
      <c r="C645" s="20"/>
      <c r="D645" s="23"/>
    </row>
    <row r="646" spans="1:4" s="13" customFormat="1" x14ac:dyDescent="0.25">
      <c r="A646" s="20"/>
      <c r="B646" s="20"/>
      <c r="C646" s="20"/>
      <c r="D646" s="23"/>
    </row>
    <row r="647" spans="1:4" s="13" customFormat="1" x14ac:dyDescent="0.25">
      <c r="A647" s="20"/>
      <c r="B647" s="20"/>
      <c r="C647" s="20"/>
      <c r="D647" s="23"/>
    </row>
    <row r="648" spans="1:4" s="13" customFormat="1" x14ac:dyDescent="0.25">
      <c r="A648" s="20"/>
      <c r="B648" s="20"/>
      <c r="C648" s="20"/>
      <c r="D648" s="23"/>
    </row>
    <row r="649" spans="1:4" s="13" customFormat="1" x14ac:dyDescent="0.25">
      <c r="A649" s="20"/>
      <c r="B649" s="20"/>
      <c r="C649" s="20"/>
      <c r="D649" s="23"/>
    </row>
    <row r="650" spans="1:4" s="13" customFormat="1" x14ac:dyDescent="0.25">
      <c r="A650" s="20"/>
      <c r="B650" s="20"/>
      <c r="C650" s="20"/>
      <c r="D650" s="23"/>
    </row>
    <row r="651" spans="1:4" s="13" customFormat="1" x14ac:dyDescent="0.25">
      <c r="A651" s="20"/>
      <c r="B651" s="20"/>
      <c r="C651" s="20"/>
      <c r="D651" s="23"/>
    </row>
    <row r="652" spans="1:4" s="13" customFormat="1" x14ac:dyDescent="0.25">
      <c r="A652" s="20"/>
      <c r="B652" s="20"/>
      <c r="C652" s="20"/>
      <c r="D652" s="23"/>
    </row>
    <row r="653" spans="1:4" s="13" customFormat="1" x14ac:dyDescent="0.25">
      <c r="A653" s="20"/>
      <c r="B653" s="20"/>
      <c r="C653" s="20"/>
      <c r="D653" s="23"/>
    </row>
    <row r="654" spans="1:4" s="13" customFormat="1" x14ac:dyDescent="0.25">
      <c r="A654" s="20"/>
      <c r="B654" s="20"/>
      <c r="C654" s="20"/>
      <c r="D654" s="23"/>
    </row>
    <row r="655" spans="1:4" s="13" customFormat="1" x14ac:dyDescent="0.25">
      <c r="A655" s="20"/>
      <c r="B655" s="20"/>
      <c r="C655" s="20"/>
      <c r="D655" s="23"/>
    </row>
    <row r="656" spans="1:4" s="13" customFormat="1" x14ac:dyDescent="0.25">
      <c r="A656" s="20"/>
      <c r="B656" s="20"/>
      <c r="C656" s="20"/>
      <c r="D656" s="23"/>
    </row>
    <row r="657" spans="1:4" s="18" customFormat="1" x14ac:dyDescent="0.25">
      <c r="A657" s="20"/>
      <c r="B657" s="20"/>
      <c r="C657" s="20"/>
      <c r="D657" s="23"/>
    </row>
    <row r="664" spans="1:4" s="12" customFormat="1" x14ac:dyDescent="0.25">
      <c r="A664" s="20"/>
      <c r="B664" s="20"/>
      <c r="C664" s="20"/>
      <c r="D664" s="23"/>
    </row>
    <row r="676" spans="1:4" s="13" customFormat="1" x14ac:dyDescent="0.25">
      <c r="A676" s="20"/>
      <c r="B676" s="20"/>
      <c r="C676" s="20"/>
      <c r="D676" s="23"/>
    </row>
    <row r="678" spans="1:4" s="13" customFormat="1" x14ac:dyDescent="0.25">
      <c r="A678" s="20"/>
      <c r="B678" s="20"/>
      <c r="C678" s="20"/>
      <c r="D678" s="23"/>
    </row>
    <row r="693" spans="1:4" s="13" customFormat="1" x14ac:dyDescent="0.25">
      <c r="A693" s="20"/>
      <c r="B693" s="20"/>
      <c r="C693" s="20"/>
      <c r="D693" s="23"/>
    </row>
    <row r="731" spans="1:4" s="13" customFormat="1" x14ac:dyDescent="0.25">
      <c r="A731" s="20"/>
      <c r="B731" s="20"/>
      <c r="C731" s="20"/>
      <c r="D731" s="23"/>
    </row>
    <row r="732" spans="1:4" s="13" customFormat="1" x14ac:dyDescent="0.25">
      <c r="A732" s="20"/>
      <c r="B732" s="20"/>
      <c r="C732" s="20"/>
      <c r="D732" s="23"/>
    </row>
    <row r="733" spans="1:4" s="13" customFormat="1" x14ac:dyDescent="0.25">
      <c r="A733" s="20"/>
      <c r="B733" s="20"/>
      <c r="C733" s="20"/>
      <c r="D733" s="23"/>
    </row>
    <row r="734" spans="1:4" s="13" customFormat="1" x14ac:dyDescent="0.25">
      <c r="A734" s="20"/>
      <c r="B734" s="20"/>
      <c r="C734" s="20"/>
      <c r="D734" s="23"/>
    </row>
    <row r="780" spans="1:4" s="13" customFormat="1" x14ac:dyDescent="0.25">
      <c r="A780" s="20"/>
      <c r="B780" s="20"/>
      <c r="C780" s="20"/>
      <c r="D780" s="23"/>
    </row>
    <row r="781" spans="1:4" s="13" customFormat="1" x14ac:dyDescent="0.25">
      <c r="A781" s="20"/>
      <c r="B781" s="20"/>
      <c r="C781" s="20"/>
      <c r="D781" s="23"/>
    </row>
    <row r="782" spans="1:4" s="13" customFormat="1" x14ac:dyDescent="0.25">
      <c r="A782" s="20"/>
      <c r="B782" s="20"/>
      <c r="C782" s="20"/>
      <c r="D782" s="23"/>
    </row>
    <row r="785" spans="1:4" s="12" customFormat="1" x14ac:dyDescent="0.25">
      <c r="A785" s="20"/>
      <c r="B785" s="20"/>
      <c r="C785" s="20"/>
      <c r="D785" s="23"/>
    </row>
    <row r="787" spans="1:4" s="12" customFormat="1" x14ac:dyDescent="0.25">
      <c r="A787" s="20"/>
      <c r="B787" s="20"/>
      <c r="C787" s="20"/>
      <c r="D787" s="23"/>
    </row>
    <row r="789" spans="1:4" s="12" customFormat="1" x14ac:dyDescent="0.25">
      <c r="A789" s="20"/>
      <c r="B789" s="20"/>
      <c r="C789" s="20"/>
      <c r="D789" s="23"/>
    </row>
    <row r="790" spans="1:4" s="12" customFormat="1" x14ac:dyDescent="0.25">
      <c r="A790" s="20"/>
      <c r="B790" s="20"/>
      <c r="C790" s="20"/>
      <c r="D790" s="23"/>
    </row>
    <row r="791" spans="1:4" s="12" customFormat="1" x14ac:dyDescent="0.25">
      <c r="A791" s="20"/>
      <c r="B791" s="20"/>
      <c r="C791" s="20"/>
      <c r="D791" s="23"/>
    </row>
    <row r="796" spans="1:4" s="12" customFormat="1" x14ac:dyDescent="0.25">
      <c r="A796" s="20"/>
      <c r="B796" s="20"/>
      <c r="C796" s="20"/>
      <c r="D796" s="23"/>
    </row>
    <row r="798" spans="1:4" s="12" customFormat="1" x14ac:dyDescent="0.25">
      <c r="A798" s="20"/>
      <c r="B798" s="20"/>
      <c r="C798" s="20"/>
      <c r="D798" s="23"/>
    </row>
    <row r="800" spans="1:4" s="13" customFormat="1" x14ac:dyDescent="0.25">
      <c r="A800" s="20"/>
      <c r="B800" s="20"/>
      <c r="C800" s="20"/>
      <c r="D800" s="23"/>
    </row>
    <row r="801" spans="1:4" s="13" customFormat="1" x14ac:dyDescent="0.25">
      <c r="A801" s="20"/>
      <c r="B801" s="20"/>
      <c r="C801" s="20"/>
      <c r="D801" s="23"/>
    </row>
    <row r="802" spans="1:4" s="12" customFormat="1" x14ac:dyDescent="0.25">
      <c r="A802" s="20"/>
      <c r="B802" s="20"/>
      <c r="C802" s="20"/>
      <c r="D802" s="23"/>
    </row>
    <row r="807" spans="1:4" s="12" customFormat="1" x14ac:dyDescent="0.25">
      <c r="A807" s="20"/>
      <c r="B807" s="20"/>
      <c r="C807" s="20"/>
      <c r="D807" s="23"/>
    </row>
    <row r="809" spans="1:4" s="12" customFormat="1" x14ac:dyDescent="0.25">
      <c r="A809" s="20"/>
      <c r="B809" s="20"/>
      <c r="C809" s="20"/>
      <c r="D809" s="23"/>
    </row>
    <row r="811" spans="1:4" s="13" customFormat="1" x14ac:dyDescent="0.25">
      <c r="A811" s="20"/>
      <c r="B811" s="20"/>
      <c r="C811" s="20"/>
      <c r="D811" s="23"/>
    </row>
    <row r="812" spans="1:4" s="12" customFormat="1" x14ac:dyDescent="0.25">
      <c r="A812" s="20"/>
      <c r="B812" s="20"/>
      <c r="C812" s="20"/>
      <c r="D812" s="23"/>
    </row>
    <row r="813" spans="1:4" s="13" customFormat="1" x14ac:dyDescent="0.25">
      <c r="A813" s="20"/>
      <c r="B813" s="20"/>
      <c r="C813" s="20"/>
      <c r="D813" s="23"/>
    </row>
    <row r="819" spans="1:4" s="12" customFormat="1" x14ac:dyDescent="0.25">
      <c r="A819" s="20"/>
      <c r="B819" s="20"/>
      <c r="C819" s="20"/>
      <c r="D819" s="23"/>
    </row>
    <row r="825" spans="1:4" s="12" customFormat="1" x14ac:dyDescent="0.25">
      <c r="A825" s="20"/>
      <c r="B825" s="20"/>
      <c r="C825" s="20"/>
      <c r="D825" s="23"/>
    </row>
    <row r="832" spans="1:4" s="12" customFormat="1" x14ac:dyDescent="0.25">
      <c r="A832" s="20"/>
      <c r="B832" s="20"/>
      <c r="C832" s="20"/>
      <c r="D832" s="23"/>
    </row>
    <row r="834" spans="1:4" s="12" customFormat="1" x14ac:dyDescent="0.25">
      <c r="A834" s="20"/>
      <c r="B834" s="20"/>
      <c r="C834" s="20"/>
      <c r="D834" s="23"/>
    </row>
    <row r="837" spans="1:4" s="12" customFormat="1" x14ac:dyDescent="0.25">
      <c r="A837" s="20"/>
      <c r="B837" s="20"/>
      <c r="C837" s="20"/>
      <c r="D837" s="23"/>
    </row>
    <row r="838" spans="1:4" s="12" customFormat="1" x14ac:dyDescent="0.25">
      <c r="A838" s="20"/>
      <c r="B838" s="20"/>
      <c r="C838" s="20"/>
      <c r="D838" s="23"/>
    </row>
    <row r="839" spans="1:4" s="12" customFormat="1" x14ac:dyDescent="0.25">
      <c r="A839" s="20"/>
      <c r="B839" s="20"/>
      <c r="C839" s="20"/>
      <c r="D839" s="23"/>
    </row>
    <row r="840" spans="1:4" s="13" customFormat="1" x14ac:dyDescent="0.25">
      <c r="A840" s="20"/>
      <c r="B840" s="20"/>
      <c r="C840" s="20"/>
      <c r="D840" s="23"/>
    </row>
    <row r="841" spans="1:4" s="13" customFormat="1" x14ac:dyDescent="0.25">
      <c r="A841" s="20"/>
      <c r="B841" s="20"/>
      <c r="C841" s="20"/>
      <c r="D841" s="23"/>
    </row>
    <row r="844" spans="1:4" s="12" customFormat="1" x14ac:dyDescent="0.25">
      <c r="A844" s="20"/>
      <c r="B844" s="20"/>
      <c r="C844" s="20"/>
      <c r="D844" s="23"/>
    </row>
    <row r="849" spans="1:4" s="12" customFormat="1" x14ac:dyDescent="0.25">
      <c r="A849" s="20"/>
      <c r="B849" s="20"/>
      <c r="C849" s="20"/>
      <c r="D849" s="23"/>
    </row>
    <row r="857" spans="1:4" s="12" customFormat="1" x14ac:dyDescent="0.25">
      <c r="A857" s="20"/>
      <c r="B857" s="20"/>
      <c r="C857" s="20"/>
      <c r="D857" s="23"/>
    </row>
    <row r="860" spans="1:4" s="12" customFormat="1" x14ac:dyDescent="0.25">
      <c r="A860" s="20"/>
      <c r="B860" s="20"/>
      <c r="C860" s="20"/>
      <c r="D860" s="23"/>
    </row>
    <row r="865" spans="1:4" s="12" customFormat="1" x14ac:dyDescent="0.25">
      <c r="A865" s="20"/>
      <c r="B865" s="20"/>
      <c r="C865" s="20"/>
      <c r="D865" s="23"/>
    </row>
    <row r="868" spans="1:4" s="12" customFormat="1" x14ac:dyDescent="0.25">
      <c r="A868" s="20"/>
      <c r="B868" s="20"/>
      <c r="C868" s="20"/>
      <c r="D868" s="23"/>
    </row>
    <row r="874" spans="1:4" s="12" customFormat="1" x14ac:dyDescent="0.25">
      <c r="A874" s="20"/>
      <c r="B874" s="20"/>
      <c r="C874" s="20"/>
      <c r="D874" s="23"/>
    </row>
    <row r="878" spans="1:4" s="12" customFormat="1" x14ac:dyDescent="0.25">
      <c r="A878" s="20"/>
      <c r="B878" s="20"/>
      <c r="C878" s="20"/>
      <c r="D878" s="23"/>
    </row>
    <row r="885" spans="1:4" s="12" customFormat="1" x14ac:dyDescent="0.25">
      <c r="A885" s="20"/>
      <c r="B885" s="20"/>
      <c r="C885" s="20"/>
      <c r="D885" s="23"/>
    </row>
    <row r="887" spans="1:4" s="12" customFormat="1" x14ac:dyDescent="0.25">
      <c r="A887" s="20"/>
      <c r="B887" s="20"/>
      <c r="C887" s="20"/>
      <c r="D887" s="23"/>
    </row>
    <row r="896" spans="1:4" s="12" customFormat="1" x14ac:dyDescent="0.25">
      <c r="A896" s="20"/>
      <c r="B896" s="20"/>
      <c r="C896" s="20"/>
      <c r="D896" s="23"/>
    </row>
    <row r="901" spans="1:4" s="12" customFormat="1" x14ac:dyDescent="0.25">
      <c r="A901" s="20"/>
      <c r="B901" s="20"/>
      <c r="C901" s="20"/>
      <c r="D901" s="23"/>
    </row>
    <row r="902" spans="1:4" s="12" customFormat="1" x14ac:dyDescent="0.25">
      <c r="A902" s="20"/>
      <c r="B902" s="20"/>
      <c r="C902" s="20"/>
      <c r="D902" s="23"/>
    </row>
    <row r="911" spans="1:4" s="12" customFormat="1" x14ac:dyDescent="0.25">
      <c r="A911" s="20"/>
      <c r="B911" s="20"/>
      <c r="C911" s="20"/>
      <c r="D911" s="23"/>
    </row>
    <row r="913" spans="1:4" s="12" customFormat="1" x14ac:dyDescent="0.25">
      <c r="A913" s="20"/>
      <c r="B913" s="20"/>
      <c r="C913" s="20"/>
      <c r="D913" s="23"/>
    </row>
    <row r="914" spans="1:4" s="12" customFormat="1" x14ac:dyDescent="0.25">
      <c r="A914" s="20"/>
      <c r="B914" s="20"/>
      <c r="C914" s="20"/>
      <c r="D914" s="23"/>
    </row>
    <row r="916" spans="1:4" s="12" customFormat="1" x14ac:dyDescent="0.25">
      <c r="A916" s="20"/>
      <c r="B916" s="20"/>
      <c r="C916" s="20"/>
      <c r="D916" s="23"/>
    </row>
    <row r="917" spans="1:4" s="12" customFormat="1" x14ac:dyDescent="0.25">
      <c r="A917" s="20"/>
      <c r="B917" s="20"/>
      <c r="C917" s="20"/>
      <c r="D917" s="23"/>
    </row>
    <row r="918" spans="1:4" s="12" customFormat="1" x14ac:dyDescent="0.25">
      <c r="A918" s="20"/>
      <c r="B918" s="20"/>
      <c r="C918" s="20"/>
      <c r="D918" s="23"/>
    </row>
    <row r="923" spans="1:4" s="12" customFormat="1" x14ac:dyDescent="0.25">
      <c r="A923" s="20"/>
      <c r="B923" s="20"/>
      <c r="C923" s="20"/>
      <c r="D923" s="23"/>
    </row>
    <row r="924" spans="1:4" s="12" customFormat="1" x14ac:dyDescent="0.25">
      <c r="A924" s="20"/>
      <c r="B924" s="20"/>
      <c r="C924" s="20"/>
      <c r="D924" s="23"/>
    </row>
    <row r="925" spans="1:4" s="12" customFormat="1" x14ac:dyDescent="0.25">
      <c r="A925" s="20"/>
      <c r="B925" s="20"/>
      <c r="C925" s="20"/>
      <c r="D925" s="23"/>
    </row>
    <row r="928" spans="1:4" s="12" customFormat="1" x14ac:dyDescent="0.25">
      <c r="A928" s="20"/>
      <c r="B928" s="20"/>
      <c r="C928" s="20"/>
      <c r="D928" s="23"/>
    </row>
    <row r="929" spans="1:4" s="13" customFormat="1" x14ac:dyDescent="0.25">
      <c r="A929" s="20"/>
      <c r="B929" s="20"/>
      <c r="C929" s="20"/>
      <c r="D929" s="23"/>
    </row>
    <row r="930" spans="1:4" s="13" customFormat="1" x14ac:dyDescent="0.25">
      <c r="A930" s="20"/>
      <c r="B930" s="20"/>
      <c r="C930" s="20"/>
      <c r="D930" s="23"/>
    </row>
    <row r="931" spans="1:4" s="13" customFormat="1" x14ac:dyDescent="0.25">
      <c r="A931" s="20"/>
      <c r="B931" s="20"/>
      <c r="C931" s="20"/>
      <c r="D931" s="23"/>
    </row>
    <row r="932" spans="1:4" s="13" customFormat="1" x14ac:dyDescent="0.25">
      <c r="A932" s="20"/>
      <c r="B932" s="20"/>
      <c r="C932" s="20"/>
      <c r="D932" s="23"/>
    </row>
    <row r="933" spans="1:4" s="13" customFormat="1" x14ac:dyDescent="0.25">
      <c r="A933" s="20"/>
      <c r="B933" s="20"/>
      <c r="C933" s="20"/>
      <c r="D933" s="23"/>
    </row>
    <row r="934" spans="1:4" s="18" customFormat="1" x14ac:dyDescent="0.25">
      <c r="A934" s="20"/>
      <c r="B934" s="20"/>
      <c r="C934" s="20"/>
      <c r="D934" s="23"/>
    </row>
    <row r="935" spans="1:4" s="18" customFormat="1" x14ac:dyDescent="0.25">
      <c r="A935" s="20"/>
      <c r="B935" s="20"/>
      <c r="C935" s="20"/>
      <c r="D935" s="23"/>
    </row>
    <row r="936" spans="1:4" s="18" customFormat="1" x14ac:dyDescent="0.25">
      <c r="A936" s="20"/>
      <c r="B936" s="20"/>
      <c r="C936" s="20"/>
      <c r="D936" s="23"/>
    </row>
    <row r="937" spans="1:4" s="13" customFormat="1" x14ac:dyDescent="0.25">
      <c r="A937" s="20"/>
      <c r="B937" s="20"/>
      <c r="C937" s="20"/>
      <c r="D937" s="23"/>
    </row>
    <row r="951" spans="1:4" s="13" customFormat="1" x14ac:dyDescent="0.25">
      <c r="A951" s="20"/>
      <c r="B951" s="20"/>
      <c r="C951" s="20"/>
      <c r="D951" s="23"/>
    </row>
    <row r="958" spans="1:4" s="12" customFormat="1" x14ac:dyDescent="0.25">
      <c r="A958" s="20"/>
      <c r="B958" s="20"/>
      <c r="C958" s="20"/>
      <c r="D958" s="23"/>
    </row>
    <row r="959" spans="1:4" s="12" customFormat="1" x14ac:dyDescent="0.25">
      <c r="A959" s="20"/>
      <c r="B959" s="20"/>
      <c r="C959" s="20"/>
      <c r="D959" s="23"/>
    </row>
    <row r="961" spans="1:4" s="12" customFormat="1" x14ac:dyDescent="0.25">
      <c r="A961" s="20"/>
      <c r="B961" s="20"/>
      <c r="C961" s="20"/>
      <c r="D961" s="23"/>
    </row>
    <row r="967" spans="1:4" s="13" customFormat="1" x14ac:dyDescent="0.25">
      <c r="A967" s="20"/>
      <c r="B967" s="20"/>
      <c r="C967" s="20"/>
      <c r="D967" s="23"/>
    </row>
    <row r="968" spans="1:4" s="13" customFormat="1" x14ac:dyDescent="0.25">
      <c r="A968" s="20"/>
      <c r="B968" s="20"/>
      <c r="C968" s="20"/>
      <c r="D968" s="23"/>
    </row>
    <row r="974" spans="1:4" s="13" customFormat="1" x14ac:dyDescent="0.25">
      <c r="A974" s="20"/>
      <c r="B974" s="20"/>
      <c r="C974" s="20"/>
      <c r="D974" s="23"/>
    </row>
    <row r="975" spans="1:4" s="13" customFormat="1" x14ac:dyDescent="0.25">
      <c r="A975" s="20"/>
      <c r="B975" s="20"/>
      <c r="C975" s="20"/>
      <c r="D975" s="23"/>
    </row>
    <row r="985" spans="1:4" s="13" customFormat="1" x14ac:dyDescent="0.25">
      <c r="A985" s="20"/>
      <c r="B985" s="20"/>
      <c r="C985" s="20"/>
      <c r="D985" s="23"/>
    </row>
    <row r="986" spans="1:4" s="13" customFormat="1" x14ac:dyDescent="0.25">
      <c r="A986" s="20"/>
      <c r="B986" s="20"/>
      <c r="C986" s="20"/>
      <c r="D986" s="23"/>
    </row>
    <row r="996" spans="1:4" s="12" customFormat="1" x14ac:dyDescent="0.25">
      <c r="A996" s="20"/>
      <c r="B996" s="20"/>
      <c r="C996" s="20"/>
      <c r="D996" s="23"/>
    </row>
    <row r="1003" spans="1:4" s="13" customFormat="1" x14ac:dyDescent="0.25">
      <c r="A1003" s="20"/>
      <c r="B1003" s="20"/>
      <c r="C1003" s="20"/>
      <c r="D1003" s="23"/>
    </row>
    <row r="1022" spans="1:4" s="12" customFormat="1" x14ac:dyDescent="0.25">
      <c r="A1022" s="20"/>
      <c r="B1022" s="20"/>
      <c r="C1022" s="20"/>
      <c r="D1022" s="23"/>
    </row>
    <row r="1023" spans="1:4" s="12" customFormat="1" x14ac:dyDescent="0.25">
      <c r="A1023" s="20"/>
      <c r="B1023" s="20"/>
      <c r="C1023" s="20"/>
      <c r="D1023" s="23"/>
    </row>
    <row r="1024" spans="1:4" s="12" customFormat="1" x14ac:dyDescent="0.25">
      <c r="A1024" s="20"/>
      <c r="B1024" s="20"/>
      <c r="C1024" s="20"/>
      <c r="D1024" s="23"/>
    </row>
    <row r="1025" spans="1:4" s="12" customFormat="1" x14ac:dyDescent="0.25">
      <c r="A1025" s="20"/>
      <c r="B1025" s="20"/>
      <c r="C1025" s="20"/>
      <c r="D1025" s="23"/>
    </row>
    <row r="1026" spans="1:4" s="13" customFormat="1" x14ac:dyDescent="0.25">
      <c r="A1026" s="20"/>
      <c r="B1026" s="20"/>
      <c r="C1026" s="20"/>
      <c r="D1026" s="23"/>
    </row>
    <row r="1027" spans="1:4" s="13" customFormat="1" x14ac:dyDescent="0.25">
      <c r="A1027" s="20"/>
      <c r="B1027" s="20"/>
      <c r="C1027" s="20"/>
      <c r="D1027" s="23"/>
    </row>
    <row r="1028" spans="1:4" s="13" customFormat="1" x14ac:dyDescent="0.25">
      <c r="A1028" s="20"/>
      <c r="B1028" s="20"/>
      <c r="C1028" s="20"/>
      <c r="D1028" s="23"/>
    </row>
    <row r="1030" spans="1:4" s="12" customFormat="1" x14ac:dyDescent="0.25">
      <c r="A1030" s="20"/>
      <c r="B1030" s="20"/>
      <c r="C1030" s="20"/>
      <c r="D1030" s="23"/>
    </row>
    <row r="1043" spans="1:4" s="12" customFormat="1" x14ac:dyDescent="0.25">
      <c r="A1043" s="20"/>
      <c r="B1043" s="20"/>
      <c r="C1043" s="20"/>
      <c r="D1043" s="23"/>
    </row>
    <row r="1050" spans="1:4" s="12" customFormat="1" x14ac:dyDescent="0.25">
      <c r="A1050" s="20"/>
      <c r="B1050" s="20"/>
      <c r="C1050" s="20"/>
      <c r="D1050" s="23"/>
    </row>
    <row r="1051" spans="1:4" s="12" customFormat="1" x14ac:dyDescent="0.25">
      <c r="A1051" s="20"/>
      <c r="B1051" s="20"/>
      <c r="C1051" s="20"/>
      <c r="D1051" s="23"/>
    </row>
    <row r="1052" spans="1:4" s="13" customFormat="1" x14ac:dyDescent="0.25">
      <c r="A1052" s="20"/>
      <c r="B1052" s="20"/>
      <c r="C1052" s="20"/>
      <c r="D1052" s="23"/>
    </row>
    <row r="1053" spans="1:4" s="13" customFormat="1" x14ac:dyDescent="0.25">
      <c r="A1053" s="20"/>
      <c r="B1053" s="20"/>
      <c r="C1053" s="20"/>
      <c r="D1053" s="23"/>
    </row>
    <row r="1054" spans="1:4" s="13" customFormat="1" x14ac:dyDescent="0.25">
      <c r="A1054" s="20"/>
      <c r="B1054" s="20"/>
      <c r="C1054" s="20"/>
      <c r="D1054" s="23"/>
    </row>
    <row r="1056" spans="1:4" s="12" customFormat="1" x14ac:dyDescent="0.25">
      <c r="A1056" s="20"/>
      <c r="B1056" s="20"/>
      <c r="C1056" s="20"/>
      <c r="D1056" s="23"/>
    </row>
    <row r="1058" spans="1:4" s="12" customFormat="1" x14ac:dyDescent="0.25">
      <c r="A1058" s="20"/>
      <c r="B1058" s="20"/>
      <c r="C1058" s="20"/>
      <c r="D1058" s="23"/>
    </row>
    <row r="1065" spans="1:4" s="13" customFormat="1" x14ac:dyDescent="0.25">
      <c r="A1065" s="20"/>
      <c r="B1065" s="20"/>
      <c r="C1065" s="20"/>
      <c r="D1065" s="23"/>
    </row>
    <row r="1070" spans="1:4" s="12" customFormat="1" x14ac:dyDescent="0.25">
      <c r="A1070" s="20"/>
      <c r="B1070" s="20"/>
      <c r="C1070" s="20"/>
      <c r="D1070" s="23"/>
    </row>
    <row r="1072" spans="1:4" s="12" customFormat="1" x14ac:dyDescent="0.25">
      <c r="A1072" s="20"/>
      <c r="B1072" s="20"/>
      <c r="C1072" s="20"/>
      <c r="D1072" s="23"/>
    </row>
    <row r="1073" spans="1:4" s="12" customFormat="1" x14ac:dyDescent="0.25">
      <c r="A1073" s="20"/>
      <c r="B1073" s="20"/>
      <c r="C1073" s="20"/>
      <c r="D1073" s="23"/>
    </row>
    <row r="1074" spans="1:4" s="12" customFormat="1" x14ac:dyDescent="0.25">
      <c r="A1074" s="20"/>
      <c r="B1074" s="20"/>
      <c r="C1074" s="20"/>
      <c r="D1074" s="23"/>
    </row>
    <row r="1077" spans="1:4" s="12" customFormat="1" x14ac:dyDescent="0.25">
      <c r="A1077" s="20"/>
      <c r="B1077" s="20"/>
      <c r="C1077" s="20"/>
      <c r="D1077" s="23"/>
    </row>
    <row r="1078" spans="1:4" s="12" customFormat="1" x14ac:dyDescent="0.25">
      <c r="A1078" s="20"/>
      <c r="B1078" s="20"/>
      <c r="C1078" s="20"/>
      <c r="D1078" s="23"/>
    </row>
    <row r="1079" spans="1:4" s="13" customFormat="1" x14ac:dyDescent="0.25">
      <c r="A1079" s="20"/>
      <c r="B1079" s="20"/>
      <c r="C1079" s="20"/>
      <c r="D1079" s="23"/>
    </row>
    <row r="1080" spans="1:4" s="13" customFormat="1" x14ac:dyDescent="0.25">
      <c r="A1080" s="20"/>
      <c r="B1080" s="20"/>
      <c r="C1080" s="20"/>
      <c r="D1080" s="23"/>
    </row>
    <row r="1081" spans="1:4" s="13" customFormat="1" x14ac:dyDescent="0.25">
      <c r="A1081" s="20"/>
      <c r="B1081" s="20"/>
      <c r="C1081" s="20"/>
      <c r="D1081" s="23"/>
    </row>
    <row r="1082" spans="1:4" s="13" customFormat="1" x14ac:dyDescent="0.25">
      <c r="A1082" s="20"/>
      <c r="B1082" s="20"/>
      <c r="C1082" s="20"/>
      <c r="D1082" s="23"/>
    </row>
    <row r="1083" spans="1:4" s="13" customFormat="1" x14ac:dyDescent="0.25">
      <c r="A1083" s="20"/>
      <c r="B1083" s="20"/>
      <c r="C1083" s="20"/>
      <c r="D1083" s="23"/>
    </row>
    <row r="1084" spans="1:4" s="13" customFormat="1" x14ac:dyDescent="0.25">
      <c r="A1084" s="20"/>
      <c r="B1084" s="20"/>
      <c r="C1084" s="20"/>
      <c r="D1084" s="23"/>
    </row>
    <row r="1085" spans="1:4" s="18" customFormat="1" x14ac:dyDescent="0.25">
      <c r="A1085" s="20"/>
      <c r="B1085" s="20"/>
      <c r="C1085" s="20"/>
      <c r="D1085" s="23"/>
    </row>
    <row r="1086" spans="1:4" s="18" customFormat="1" x14ac:dyDescent="0.25">
      <c r="A1086" s="20"/>
      <c r="B1086" s="20"/>
      <c r="C1086" s="20"/>
      <c r="D1086" s="23"/>
    </row>
    <row r="1087" spans="1:4" s="18" customFormat="1" x14ac:dyDescent="0.25">
      <c r="A1087" s="20"/>
      <c r="B1087" s="20"/>
      <c r="C1087" s="20"/>
      <c r="D1087" s="23"/>
    </row>
    <row r="1088" spans="1:4" s="18" customFormat="1" x14ac:dyDescent="0.25">
      <c r="A1088" s="20"/>
      <c r="B1088" s="20"/>
      <c r="C1088" s="20"/>
      <c r="D1088" s="23"/>
    </row>
    <row r="1089" spans="1:4" s="18" customFormat="1" x14ac:dyDescent="0.25">
      <c r="A1089" s="20"/>
      <c r="B1089" s="20"/>
      <c r="C1089" s="20"/>
      <c r="D1089" s="23"/>
    </row>
    <row r="1090" spans="1:4" s="18" customFormat="1" x14ac:dyDescent="0.25">
      <c r="A1090" s="20"/>
      <c r="B1090" s="20"/>
      <c r="C1090" s="20"/>
      <c r="D1090" s="23"/>
    </row>
    <row r="1091" spans="1:4" s="18" customFormat="1" x14ac:dyDescent="0.25">
      <c r="A1091" s="20"/>
      <c r="B1091" s="20"/>
      <c r="C1091" s="20"/>
      <c r="D1091" s="23"/>
    </row>
    <row r="1092" spans="1:4" s="18" customFormat="1" x14ac:dyDescent="0.25">
      <c r="A1092" s="20"/>
      <c r="B1092" s="20"/>
      <c r="C1092" s="20"/>
      <c r="D1092" s="23"/>
    </row>
    <row r="1093" spans="1:4" s="18" customFormat="1" x14ac:dyDescent="0.25">
      <c r="A1093" s="20"/>
      <c r="B1093" s="20"/>
      <c r="C1093" s="20"/>
      <c r="D1093" s="23"/>
    </row>
    <row r="1094" spans="1:4" s="18" customFormat="1" x14ac:dyDescent="0.25">
      <c r="A1094" s="20"/>
      <c r="B1094" s="20"/>
      <c r="C1094" s="20"/>
      <c r="D1094" s="23"/>
    </row>
    <row r="1095" spans="1:4" s="18" customFormat="1" x14ac:dyDescent="0.25">
      <c r="A1095" s="20"/>
      <c r="B1095" s="20"/>
      <c r="C1095" s="20"/>
      <c r="D1095" s="23"/>
    </row>
    <row r="1096" spans="1:4" s="18" customFormat="1" x14ac:dyDescent="0.25">
      <c r="A1096" s="20"/>
      <c r="B1096" s="20"/>
      <c r="C1096" s="20"/>
      <c r="D1096" s="23"/>
    </row>
    <row r="1097" spans="1:4" s="18" customFormat="1" x14ac:dyDescent="0.25">
      <c r="A1097" s="20"/>
      <c r="B1097" s="20"/>
      <c r="C1097" s="20"/>
      <c r="D1097" s="23"/>
    </row>
    <row r="1098" spans="1:4" s="18" customFormat="1" x14ac:dyDescent="0.25">
      <c r="A1098" s="20"/>
      <c r="B1098" s="20"/>
      <c r="C1098" s="20"/>
      <c r="D1098" s="23"/>
    </row>
    <row r="1099" spans="1:4" s="18" customFormat="1" x14ac:dyDescent="0.25">
      <c r="A1099" s="20"/>
      <c r="B1099" s="20"/>
      <c r="C1099" s="20"/>
      <c r="D1099" s="23"/>
    </row>
    <row r="1100" spans="1:4" s="18" customFormat="1" x14ac:dyDescent="0.25">
      <c r="A1100" s="20"/>
      <c r="B1100" s="20"/>
      <c r="C1100" s="20"/>
      <c r="D1100" s="23"/>
    </row>
    <row r="1101" spans="1:4" s="18" customFormat="1" x14ac:dyDescent="0.25">
      <c r="A1101" s="20"/>
      <c r="B1101" s="20"/>
      <c r="C1101" s="20"/>
      <c r="D1101" s="23"/>
    </row>
    <row r="1102" spans="1:4" s="18" customFormat="1" x14ac:dyDescent="0.25">
      <c r="A1102" s="20"/>
      <c r="B1102" s="20"/>
      <c r="C1102" s="20"/>
      <c r="D1102" s="23"/>
    </row>
    <row r="1103" spans="1:4" s="18" customFormat="1" x14ac:dyDescent="0.25">
      <c r="A1103" s="20"/>
      <c r="B1103" s="20"/>
      <c r="C1103" s="20"/>
      <c r="D1103" s="23"/>
    </row>
    <row r="1104" spans="1:4" s="18" customFormat="1" x14ac:dyDescent="0.25">
      <c r="A1104" s="20"/>
      <c r="B1104" s="20"/>
      <c r="C1104" s="20"/>
      <c r="D1104" s="23"/>
    </row>
    <row r="1105" spans="1:4" s="18" customFormat="1" x14ac:dyDescent="0.25">
      <c r="A1105" s="20"/>
      <c r="B1105" s="20"/>
      <c r="C1105" s="20"/>
      <c r="D1105" s="23"/>
    </row>
    <row r="1106" spans="1:4" s="18" customFormat="1" x14ac:dyDescent="0.25">
      <c r="A1106" s="20"/>
      <c r="B1106" s="20"/>
      <c r="C1106" s="20"/>
      <c r="D1106" s="23"/>
    </row>
    <row r="1107" spans="1:4" s="18" customFormat="1" x14ac:dyDescent="0.25">
      <c r="A1107" s="20"/>
      <c r="B1107" s="20"/>
      <c r="C1107" s="20"/>
      <c r="D1107" s="23"/>
    </row>
    <row r="1108" spans="1:4" s="18" customFormat="1" x14ac:dyDescent="0.25">
      <c r="A1108" s="20"/>
      <c r="B1108" s="20"/>
      <c r="C1108" s="20"/>
      <c r="D1108" s="23"/>
    </row>
    <row r="1109" spans="1:4" s="18" customFormat="1" x14ac:dyDescent="0.25">
      <c r="A1109" s="20"/>
      <c r="B1109" s="20"/>
      <c r="C1109" s="20"/>
      <c r="D1109" s="23"/>
    </row>
    <row r="1110" spans="1:4" s="18" customFormat="1" x14ac:dyDescent="0.25">
      <c r="A1110" s="20"/>
      <c r="B1110" s="20"/>
      <c r="C1110" s="20"/>
      <c r="D1110" s="23"/>
    </row>
    <row r="1111" spans="1:4" s="18" customFormat="1" x14ac:dyDescent="0.25">
      <c r="A1111" s="20"/>
      <c r="B1111" s="20"/>
      <c r="C1111" s="20"/>
      <c r="D1111" s="23"/>
    </row>
    <row r="1112" spans="1:4" s="18" customFormat="1" x14ac:dyDescent="0.25">
      <c r="A1112" s="20"/>
      <c r="B1112" s="20"/>
      <c r="C1112" s="20"/>
      <c r="D1112" s="23"/>
    </row>
    <row r="1130" spans="1:4" s="12" customFormat="1" x14ac:dyDescent="0.25">
      <c r="A1130" s="20"/>
      <c r="B1130" s="20"/>
      <c r="C1130" s="20"/>
      <c r="D1130" s="23"/>
    </row>
    <row r="1131" spans="1:4" s="13" customFormat="1" x14ac:dyDescent="0.25">
      <c r="A1131" s="20"/>
      <c r="B1131" s="20"/>
      <c r="C1131" s="20"/>
      <c r="D1131" s="23"/>
    </row>
    <row r="1132" spans="1:4" s="13" customFormat="1" x14ac:dyDescent="0.25">
      <c r="A1132" s="20"/>
      <c r="B1132" s="20"/>
      <c r="C1132" s="20"/>
      <c r="D1132" s="23"/>
    </row>
    <row r="1133" spans="1:4" s="13" customFormat="1" x14ac:dyDescent="0.25">
      <c r="A1133" s="20"/>
      <c r="B1133" s="20"/>
      <c r="C1133" s="20"/>
      <c r="D1133" s="23"/>
    </row>
    <row r="1134" spans="1:4" s="13" customFormat="1" x14ac:dyDescent="0.25">
      <c r="A1134" s="20"/>
      <c r="B1134" s="20"/>
      <c r="C1134" s="20"/>
      <c r="D1134" s="23"/>
    </row>
    <row r="1135" spans="1:4" s="13" customFormat="1" x14ac:dyDescent="0.25">
      <c r="A1135" s="20"/>
      <c r="B1135" s="20"/>
      <c r="C1135" s="20"/>
      <c r="D1135" s="23"/>
    </row>
    <row r="1136" spans="1:4" s="15" customFormat="1" x14ac:dyDescent="0.25">
      <c r="A1136" s="20"/>
      <c r="B1136" s="20"/>
      <c r="C1136" s="20"/>
      <c r="D1136" s="23"/>
    </row>
    <row r="1154" spans="1:4" s="18" customFormat="1" x14ac:dyDescent="0.25">
      <c r="A1154" s="20"/>
      <c r="B1154" s="20"/>
      <c r="C1154" s="20"/>
      <c r="D1154" s="23"/>
    </row>
    <row r="1156" spans="1:4" s="13" customFormat="1" x14ac:dyDescent="0.25">
      <c r="A1156" s="20"/>
      <c r="B1156" s="20"/>
      <c r="C1156" s="20"/>
      <c r="D1156" s="23"/>
    </row>
    <row r="1160" spans="1:4" s="13" customFormat="1" x14ac:dyDescent="0.25">
      <c r="A1160" s="20"/>
      <c r="B1160" s="20"/>
      <c r="C1160" s="20"/>
      <c r="D1160" s="23"/>
    </row>
    <row r="1161" spans="1:4" s="18" customFormat="1" x14ac:dyDescent="0.25">
      <c r="A1161" s="20"/>
      <c r="B1161" s="20"/>
      <c r="C1161" s="20"/>
      <c r="D1161" s="23"/>
    </row>
    <row r="1162" spans="1:4" s="13" customFormat="1" x14ac:dyDescent="0.25">
      <c r="A1162" s="20"/>
      <c r="B1162" s="20"/>
      <c r="C1162" s="20"/>
      <c r="D1162" s="23"/>
    </row>
    <row r="1163" spans="1:4" s="13" customFormat="1" x14ac:dyDescent="0.25">
      <c r="A1163" s="20"/>
      <c r="B1163" s="20"/>
      <c r="C1163" s="20"/>
      <c r="D1163" s="23"/>
    </row>
    <row r="1164" spans="1:4" s="11" customFormat="1" x14ac:dyDescent="0.25">
      <c r="A1164" s="20"/>
      <c r="B1164" s="20"/>
      <c r="C1164" s="20"/>
      <c r="D1164" s="23"/>
    </row>
    <row r="1165" spans="1:4" s="11" customFormat="1" x14ac:dyDescent="0.25">
      <c r="A1165" s="20"/>
      <c r="B1165" s="20"/>
      <c r="C1165" s="20"/>
      <c r="D1165" s="23"/>
    </row>
    <row r="1166" spans="1:4" s="11" customFormat="1" x14ac:dyDescent="0.25">
      <c r="A1166" s="20"/>
      <c r="B1166" s="20"/>
      <c r="C1166" s="20"/>
      <c r="D1166" s="23"/>
    </row>
    <row r="1167" spans="1:4" s="11" customFormat="1" x14ac:dyDescent="0.25">
      <c r="A1167" s="20"/>
      <c r="B1167" s="20"/>
      <c r="C1167" s="20"/>
      <c r="D1167" s="23"/>
    </row>
    <row r="1168" spans="1:4" s="11" customFormat="1" x14ac:dyDescent="0.25">
      <c r="A1168" s="20"/>
      <c r="B1168" s="20"/>
      <c r="C1168" s="20"/>
      <c r="D1168" s="23"/>
    </row>
    <row r="1169" spans="1:4" s="11" customFormat="1" x14ac:dyDescent="0.25">
      <c r="A1169" s="20"/>
      <c r="B1169" s="20"/>
      <c r="C1169" s="20"/>
      <c r="D1169" s="23"/>
    </row>
    <row r="1170" spans="1:4" s="11" customFormat="1" x14ac:dyDescent="0.25">
      <c r="A1170" s="20"/>
      <c r="B1170" s="20"/>
      <c r="C1170" s="20"/>
      <c r="D1170" s="23"/>
    </row>
    <row r="1171" spans="1:4" s="11" customFormat="1" x14ac:dyDescent="0.25">
      <c r="A1171" s="20"/>
      <c r="B1171" s="20"/>
      <c r="C1171" s="20"/>
      <c r="D1171" s="23"/>
    </row>
    <row r="1172" spans="1:4" s="11" customFormat="1" x14ac:dyDescent="0.25">
      <c r="A1172" s="20"/>
      <c r="B1172" s="20"/>
      <c r="C1172" s="20"/>
      <c r="D1172" s="23"/>
    </row>
    <row r="1173" spans="1:4" s="11" customFormat="1" x14ac:dyDescent="0.25">
      <c r="A1173" s="20"/>
      <c r="B1173" s="20"/>
      <c r="C1173" s="20"/>
      <c r="D1173" s="23"/>
    </row>
    <row r="1174" spans="1:4" s="11" customFormat="1" x14ac:dyDescent="0.25">
      <c r="A1174" s="20"/>
      <c r="B1174" s="20"/>
      <c r="C1174" s="20"/>
      <c r="D1174" s="23"/>
    </row>
    <row r="1175" spans="1:4" s="11" customFormat="1" x14ac:dyDescent="0.25">
      <c r="A1175" s="20"/>
      <c r="B1175" s="20"/>
      <c r="C1175" s="20"/>
      <c r="D1175" s="23"/>
    </row>
    <row r="1176" spans="1:4" s="11" customFormat="1" x14ac:dyDescent="0.25">
      <c r="A1176" s="20"/>
      <c r="B1176" s="20"/>
      <c r="C1176" s="20"/>
      <c r="D1176" s="23"/>
    </row>
    <row r="1177" spans="1:4" s="11" customFormat="1" x14ac:dyDescent="0.25">
      <c r="A1177" s="20"/>
      <c r="B1177" s="20"/>
      <c r="C1177" s="20"/>
      <c r="D1177" s="23"/>
    </row>
    <row r="1178" spans="1:4" s="11" customFormat="1" x14ac:dyDescent="0.25">
      <c r="A1178" s="20"/>
      <c r="B1178" s="20"/>
      <c r="C1178" s="20"/>
      <c r="D1178" s="23"/>
    </row>
    <row r="1179" spans="1:4" s="11" customFormat="1" x14ac:dyDescent="0.25">
      <c r="A1179" s="20"/>
      <c r="B1179" s="20"/>
      <c r="C1179" s="20"/>
      <c r="D1179" s="23"/>
    </row>
    <row r="1180" spans="1:4" s="11" customFormat="1" x14ac:dyDescent="0.25">
      <c r="A1180" s="20"/>
      <c r="B1180" s="20"/>
      <c r="C1180" s="20"/>
      <c r="D1180" s="23"/>
    </row>
    <row r="1181" spans="1:4" s="11" customFormat="1" x14ac:dyDescent="0.25">
      <c r="A1181" s="20"/>
      <c r="B1181" s="20"/>
      <c r="C1181" s="20"/>
      <c r="D1181" s="23"/>
    </row>
    <row r="1182" spans="1:4" s="11" customFormat="1" x14ac:dyDescent="0.25">
      <c r="A1182" s="20"/>
      <c r="B1182" s="20"/>
      <c r="C1182" s="20"/>
      <c r="D1182" s="23"/>
    </row>
    <row r="1183" spans="1:4" s="11" customFormat="1" x14ac:dyDescent="0.25">
      <c r="A1183" s="20"/>
      <c r="B1183" s="20"/>
      <c r="C1183" s="20"/>
      <c r="D1183" s="23"/>
    </row>
    <row r="1184" spans="1:4" s="11" customFormat="1" x14ac:dyDescent="0.25">
      <c r="A1184" s="20"/>
      <c r="B1184" s="20"/>
      <c r="C1184" s="20"/>
      <c r="D1184" s="23"/>
    </row>
    <row r="1194" spans="1:4" s="12" customFormat="1" x14ac:dyDescent="0.25">
      <c r="A1194" s="20"/>
      <c r="B1194" s="20"/>
      <c r="C1194" s="20"/>
      <c r="D1194" s="23"/>
    </row>
    <row r="1195" spans="1:4" s="12" customFormat="1" x14ac:dyDescent="0.25">
      <c r="A1195" s="20"/>
      <c r="B1195" s="20"/>
      <c r="C1195" s="20"/>
      <c r="D1195" s="23"/>
    </row>
    <row r="1196" spans="1:4" s="12" customFormat="1" x14ac:dyDescent="0.25">
      <c r="A1196" s="20"/>
      <c r="B1196" s="20"/>
      <c r="C1196" s="20"/>
      <c r="D1196" s="23"/>
    </row>
    <row r="1197" spans="1:4" s="12" customFormat="1" x14ac:dyDescent="0.25">
      <c r="A1197" s="20"/>
      <c r="B1197" s="20"/>
      <c r="C1197" s="20"/>
      <c r="D1197" s="23"/>
    </row>
    <row r="1198" spans="1:4" s="12" customFormat="1" x14ac:dyDescent="0.25">
      <c r="A1198" s="20"/>
      <c r="B1198" s="20"/>
      <c r="C1198" s="20"/>
      <c r="D1198" s="23"/>
    </row>
    <row r="1234" spans="1:4" s="13" customFormat="1" x14ac:dyDescent="0.25">
      <c r="A1234" s="20"/>
      <c r="B1234" s="20"/>
      <c r="C1234" s="20"/>
      <c r="D1234" s="23"/>
    </row>
    <row r="1247" spans="1:4" s="18" customFormat="1" x14ac:dyDescent="0.25">
      <c r="A1247" s="20"/>
      <c r="B1247" s="20"/>
      <c r="C1247" s="20"/>
      <c r="D1247" s="23"/>
    </row>
    <row r="1250" spans="1:4" s="13" customFormat="1" x14ac:dyDescent="0.25">
      <c r="A1250" s="20"/>
      <c r="B1250" s="20"/>
      <c r="C1250" s="20"/>
      <c r="D1250" s="23"/>
    </row>
    <row r="1271" spans="1:4" s="10" customFormat="1" x14ac:dyDescent="0.25">
      <c r="A1271" s="20"/>
      <c r="B1271" s="20"/>
      <c r="C1271" s="20"/>
      <c r="D1271" s="23"/>
    </row>
    <row r="1272" spans="1:4" s="10" customFormat="1" x14ac:dyDescent="0.25">
      <c r="A1272" s="20"/>
      <c r="B1272" s="20"/>
      <c r="C1272" s="20"/>
      <c r="D1272" s="23"/>
    </row>
    <row r="1273" spans="1:4" s="10" customFormat="1" x14ac:dyDescent="0.25">
      <c r="A1273" s="20"/>
      <c r="B1273" s="20"/>
      <c r="C1273" s="20"/>
      <c r="D1273" s="23"/>
    </row>
    <row r="1274" spans="1:4" s="10" customFormat="1" x14ac:dyDescent="0.25">
      <c r="A1274" s="20"/>
      <c r="B1274" s="20"/>
      <c r="C1274" s="20"/>
      <c r="D1274" s="23"/>
    </row>
    <row r="1275" spans="1:4" s="10" customFormat="1" x14ac:dyDescent="0.25">
      <c r="A1275" s="20"/>
      <c r="B1275" s="20"/>
      <c r="C1275" s="20"/>
      <c r="D1275" s="23"/>
    </row>
    <row r="1297" spans="1:4" s="13" customFormat="1" x14ac:dyDescent="0.25">
      <c r="A1297" s="20"/>
      <c r="B1297" s="20"/>
      <c r="C1297" s="20"/>
      <c r="D1297" s="23"/>
    </row>
    <row r="1298" spans="1:4" s="13" customFormat="1" x14ac:dyDescent="0.25">
      <c r="A1298" s="20"/>
      <c r="B1298" s="20"/>
      <c r="C1298" s="20"/>
      <c r="D1298" s="23"/>
    </row>
    <row r="1299" spans="1:4" s="13" customFormat="1" x14ac:dyDescent="0.25">
      <c r="A1299" s="20"/>
      <c r="B1299" s="20"/>
      <c r="C1299" s="20"/>
      <c r="D1299" s="23"/>
    </row>
    <row r="1300" spans="1:4" s="13" customFormat="1" x14ac:dyDescent="0.25">
      <c r="A1300" s="20"/>
      <c r="B1300" s="20"/>
      <c r="C1300" s="20"/>
      <c r="D1300" s="23"/>
    </row>
    <row r="1301" spans="1:4" s="13" customFormat="1" x14ac:dyDescent="0.25">
      <c r="A1301" s="20"/>
      <c r="B1301" s="20"/>
      <c r="C1301" s="20"/>
      <c r="D1301" s="23"/>
    </row>
    <row r="1302" spans="1:4" s="13" customFormat="1" x14ac:dyDescent="0.25">
      <c r="A1302" s="20"/>
      <c r="B1302" s="20"/>
      <c r="C1302" s="20"/>
      <c r="D1302" s="23"/>
    </row>
    <row r="1303" spans="1:4" s="13" customFormat="1" x14ac:dyDescent="0.25">
      <c r="A1303" s="20"/>
      <c r="B1303" s="20"/>
      <c r="C1303" s="20"/>
      <c r="D1303" s="23"/>
    </row>
    <row r="1304" spans="1:4" s="13" customFormat="1" x14ac:dyDescent="0.25">
      <c r="A1304" s="20"/>
      <c r="B1304" s="20"/>
      <c r="C1304" s="20"/>
      <c r="D1304" s="23"/>
    </row>
    <row r="1305" spans="1:4" s="13" customFormat="1" x14ac:dyDescent="0.25">
      <c r="A1305" s="20"/>
      <c r="B1305" s="20"/>
      <c r="C1305" s="20"/>
      <c r="D1305" s="23"/>
    </row>
    <row r="1306" spans="1:4" s="13" customFormat="1" x14ac:dyDescent="0.25">
      <c r="A1306" s="20"/>
      <c r="B1306" s="20"/>
      <c r="C1306" s="20"/>
      <c r="D1306" s="23"/>
    </row>
    <row r="1307" spans="1:4" s="13" customFormat="1" x14ac:dyDescent="0.25">
      <c r="A1307" s="20"/>
      <c r="B1307" s="20"/>
      <c r="C1307" s="20"/>
      <c r="D1307" s="23"/>
    </row>
    <row r="1308" spans="1:4" s="13" customFormat="1" x14ac:dyDescent="0.25">
      <c r="A1308" s="20"/>
      <c r="B1308" s="20"/>
      <c r="C1308" s="20"/>
      <c r="D1308" s="23"/>
    </row>
    <row r="1309" spans="1:4" s="13" customFormat="1" x14ac:dyDescent="0.25">
      <c r="A1309" s="20"/>
      <c r="B1309" s="20"/>
      <c r="C1309" s="20"/>
      <c r="D1309" s="23"/>
    </row>
    <row r="1310" spans="1:4" s="13" customFormat="1" x14ac:dyDescent="0.25">
      <c r="A1310" s="20"/>
      <c r="B1310" s="20"/>
      <c r="C1310" s="20"/>
      <c r="D1310" s="23"/>
    </row>
    <row r="1311" spans="1:4" s="13" customFormat="1" x14ac:dyDescent="0.25">
      <c r="A1311" s="20"/>
      <c r="B1311" s="20"/>
      <c r="C1311" s="20"/>
      <c r="D1311" s="23"/>
    </row>
    <row r="1312" spans="1:4" s="13" customFormat="1" x14ac:dyDescent="0.25">
      <c r="A1312" s="20"/>
      <c r="B1312" s="20"/>
      <c r="C1312" s="20"/>
      <c r="D1312" s="23"/>
    </row>
    <row r="1313" spans="1:4" s="13" customFormat="1" x14ac:dyDescent="0.25">
      <c r="A1313" s="20"/>
      <c r="B1313" s="20"/>
      <c r="C1313" s="20"/>
      <c r="D1313" s="23"/>
    </row>
    <row r="1314" spans="1:4" s="13" customFormat="1" x14ac:dyDescent="0.25">
      <c r="A1314" s="20"/>
      <c r="B1314" s="20"/>
      <c r="C1314" s="20"/>
      <c r="D1314" s="23"/>
    </row>
    <row r="1315" spans="1:4" s="13" customFormat="1" x14ac:dyDescent="0.25">
      <c r="A1315" s="20"/>
      <c r="B1315" s="20"/>
      <c r="C1315" s="20"/>
      <c r="D1315" s="23"/>
    </row>
    <row r="1316" spans="1:4" s="13" customFormat="1" x14ac:dyDescent="0.25">
      <c r="A1316" s="20"/>
      <c r="B1316" s="20"/>
      <c r="C1316" s="20"/>
      <c r="D1316" s="23"/>
    </row>
    <row r="1317" spans="1:4" s="13" customFormat="1" x14ac:dyDescent="0.25">
      <c r="A1317" s="20"/>
      <c r="B1317" s="20"/>
      <c r="C1317" s="20"/>
      <c r="D1317" s="23"/>
    </row>
    <row r="1318" spans="1:4" s="13" customFormat="1" x14ac:dyDescent="0.25">
      <c r="A1318" s="20"/>
      <c r="B1318" s="20"/>
      <c r="C1318" s="20"/>
      <c r="D1318" s="23"/>
    </row>
    <row r="1319" spans="1:4" s="13" customFormat="1" x14ac:dyDescent="0.25">
      <c r="A1319" s="20"/>
      <c r="B1319" s="20"/>
      <c r="C1319" s="20"/>
      <c r="D1319" s="23"/>
    </row>
    <row r="1320" spans="1:4" s="13" customFormat="1" x14ac:dyDescent="0.25">
      <c r="A1320" s="20"/>
      <c r="B1320" s="20"/>
      <c r="C1320" s="20"/>
      <c r="D1320" s="23"/>
    </row>
    <row r="1321" spans="1:4" s="13" customFormat="1" x14ac:dyDescent="0.25">
      <c r="A1321" s="20"/>
      <c r="B1321" s="20"/>
      <c r="C1321" s="20"/>
      <c r="D1321" s="23"/>
    </row>
    <row r="1327" spans="1:4" s="10" customFormat="1" x14ac:dyDescent="0.25">
      <c r="A1327" s="20"/>
      <c r="B1327" s="20"/>
      <c r="C1327" s="20"/>
      <c r="D1327" s="23"/>
    </row>
    <row r="1328" spans="1:4" s="10" customFormat="1" x14ac:dyDescent="0.25">
      <c r="A1328" s="20"/>
      <c r="B1328" s="20"/>
      <c r="C1328" s="20"/>
      <c r="D1328" s="23"/>
    </row>
    <row r="1343" spans="1:4" s="10" customFormat="1" x14ac:dyDescent="0.25">
      <c r="A1343" s="20"/>
      <c r="B1343" s="20"/>
      <c r="C1343" s="20"/>
      <c r="D1343" s="23"/>
    </row>
    <row r="1344" spans="1:4" s="10" customFormat="1" x14ac:dyDescent="0.25">
      <c r="A1344" s="20"/>
      <c r="B1344" s="20"/>
      <c r="C1344" s="20"/>
      <c r="D1344" s="23"/>
    </row>
    <row r="1350" spans="1:4" s="13" customFormat="1" x14ac:dyDescent="0.25">
      <c r="A1350" s="20"/>
      <c r="B1350" s="20"/>
      <c r="C1350" s="20"/>
      <c r="D1350" s="23"/>
    </row>
    <row r="1351" spans="1:4" s="13" customFormat="1" x14ac:dyDescent="0.25">
      <c r="A1351" s="20"/>
      <c r="B1351" s="20"/>
      <c r="C1351" s="20"/>
      <c r="D1351" s="23"/>
    </row>
    <row r="1352" spans="1:4" s="13" customFormat="1" x14ac:dyDescent="0.25">
      <c r="A1352" s="20"/>
      <c r="B1352" s="20"/>
      <c r="C1352" s="20"/>
      <c r="D1352" s="23"/>
    </row>
    <row r="1353" spans="1:4" s="13" customFormat="1" x14ac:dyDescent="0.25">
      <c r="A1353" s="20"/>
      <c r="B1353" s="20"/>
      <c r="C1353" s="20"/>
      <c r="D1353" s="23"/>
    </row>
    <row r="1354" spans="1:4" s="13" customFormat="1" x14ac:dyDescent="0.25">
      <c r="A1354" s="20"/>
      <c r="B1354" s="20"/>
      <c r="C1354" s="20"/>
      <c r="D1354" s="23"/>
    </row>
    <row r="1355" spans="1:4" s="13" customFormat="1" x14ac:dyDescent="0.25">
      <c r="A1355" s="20"/>
      <c r="B1355" s="20"/>
      <c r="C1355" s="20"/>
      <c r="D1355" s="23"/>
    </row>
    <row r="1361" spans="1:4" s="10" customFormat="1" x14ac:dyDescent="0.25">
      <c r="A1361" s="20"/>
      <c r="B1361" s="20"/>
      <c r="C1361" s="20"/>
      <c r="D1361" s="23"/>
    </row>
    <row r="1362" spans="1:4" s="13" customFormat="1" x14ac:dyDescent="0.25">
      <c r="A1362" s="20"/>
      <c r="B1362" s="20"/>
      <c r="C1362" s="20"/>
      <c r="D1362" s="23"/>
    </row>
    <row r="1363" spans="1:4" s="10" customFormat="1" x14ac:dyDescent="0.25">
      <c r="A1363" s="20"/>
      <c r="B1363" s="20"/>
      <c r="C1363" s="20"/>
      <c r="D1363" s="23"/>
    </row>
    <row r="1367" spans="1:4" s="10" customFormat="1" x14ac:dyDescent="0.25">
      <c r="A1367" s="20"/>
      <c r="B1367" s="20"/>
      <c r="C1367" s="20"/>
      <c r="D1367" s="23"/>
    </row>
    <row r="1368" spans="1:4" s="13" customFormat="1" x14ac:dyDescent="0.25">
      <c r="A1368" s="20"/>
      <c r="B1368" s="20"/>
      <c r="C1368" s="20"/>
      <c r="D1368" s="23"/>
    </row>
    <row r="1369" spans="1:4" s="10" customFormat="1" x14ac:dyDescent="0.25">
      <c r="A1369" s="20"/>
      <c r="B1369" s="20"/>
      <c r="C1369" s="20"/>
      <c r="D1369" s="23"/>
    </row>
    <row r="1375" spans="1:4" s="10" customFormat="1" x14ac:dyDescent="0.25">
      <c r="A1375" s="20"/>
      <c r="B1375" s="20"/>
      <c r="C1375" s="20"/>
      <c r="D1375" s="23"/>
    </row>
    <row r="1376" spans="1:4" s="10" customFormat="1" x14ac:dyDescent="0.25">
      <c r="A1376" s="20"/>
      <c r="B1376" s="20"/>
      <c r="C1376" s="20"/>
      <c r="D1376" s="23"/>
    </row>
    <row r="1387" spans="1:4" s="10" customFormat="1" x14ac:dyDescent="0.25">
      <c r="A1387" s="20"/>
      <c r="B1387" s="20"/>
      <c r="C1387" s="20"/>
      <c r="D1387" s="23"/>
    </row>
    <row r="1454" spans="1:4" s="10" customFormat="1" x14ac:dyDescent="0.25">
      <c r="A1454" s="20"/>
      <c r="B1454" s="20"/>
      <c r="C1454" s="20"/>
      <c r="D1454" s="23"/>
    </row>
    <row r="1610" spans="1:4" s="18" customFormat="1" x14ac:dyDescent="0.25">
      <c r="A1610" s="20"/>
      <c r="B1610" s="20"/>
      <c r="C1610" s="20"/>
      <c r="D1610" s="23"/>
    </row>
    <row r="1611" spans="1:4" s="18" customFormat="1" x14ac:dyDescent="0.25">
      <c r="A1611" s="20"/>
      <c r="B1611" s="20"/>
      <c r="C1611" s="20"/>
      <c r="D1611" s="23"/>
    </row>
    <row r="1657" spans="1:4" s="9" customFormat="1" x14ac:dyDescent="0.25">
      <c r="A1657" s="20"/>
      <c r="B1657" s="20"/>
      <c r="C1657" s="20"/>
      <c r="D1657" s="23"/>
    </row>
    <row r="1660" spans="1:4" s="9" customFormat="1" x14ac:dyDescent="0.25">
      <c r="A1660" s="20"/>
      <c r="B1660" s="20"/>
      <c r="C1660" s="20"/>
      <c r="D1660" s="23"/>
    </row>
    <row r="1666" spans="1:4" s="9" customFormat="1" x14ac:dyDescent="0.25">
      <c r="A1666" s="20"/>
      <c r="B1666" s="20"/>
      <c r="C1666" s="20"/>
      <c r="D1666" s="23"/>
    </row>
    <row r="1668" spans="1:4" s="15" customFormat="1" x14ac:dyDescent="0.25">
      <c r="A1668" s="20"/>
      <c r="B1668" s="20"/>
      <c r="C1668" s="20"/>
      <c r="D1668" s="23"/>
    </row>
    <row r="1669" spans="1:4" s="18" customFormat="1" x14ac:dyDescent="0.25">
      <c r="A1669" s="20"/>
      <c r="B1669" s="20"/>
      <c r="C1669" s="20"/>
      <c r="D1669" s="23"/>
    </row>
    <row r="1670" spans="1:4" s="15" customFormat="1" x14ac:dyDescent="0.25">
      <c r="A1670" s="20"/>
      <c r="B1670" s="20"/>
      <c r="C1670" s="20"/>
      <c r="D1670" s="23"/>
    </row>
    <row r="1671" spans="1:4" s="15" customFormat="1" x14ac:dyDescent="0.25">
      <c r="A1671" s="20"/>
      <c r="B1671" s="20"/>
      <c r="C1671" s="20"/>
      <c r="D1671" s="23"/>
    </row>
    <row r="1672" spans="1:4" s="18" customFormat="1" x14ac:dyDescent="0.25">
      <c r="A1672" s="20"/>
      <c r="B1672" s="20"/>
      <c r="C1672" s="20"/>
      <c r="D1672" s="23"/>
    </row>
    <row r="1683" spans="1:4" s="7" customFormat="1" x14ac:dyDescent="0.25">
      <c r="A1683" s="20"/>
      <c r="B1683" s="20"/>
      <c r="C1683" s="20"/>
      <c r="D1683" s="23"/>
    </row>
    <row r="1685" spans="1:4" s="8" customFormat="1" x14ac:dyDescent="0.25">
      <c r="A1685" s="20"/>
      <c r="B1685" s="20"/>
      <c r="C1685" s="20"/>
      <c r="D1685" s="23"/>
    </row>
    <row r="1686" spans="1:4" s="8" customFormat="1" x14ac:dyDescent="0.25">
      <c r="A1686" s="20"/>
      <c r="B1686" s="20"/>
      <c r="C1686" s="20"/>
      <c r="D1686" s="23"/>
    </row>
    <row r="1687" spans="1:4" s="8" customFormat="1" x14ac:dyDescent="0.25">
      <c r="A1687" s="20"/>
      <c r="B1687" s="20"/>
      <c r="C1687" s="20"/>
      <c r="D1687" s="23"/>
    </row>
    <row r="1688" spans="1:4" s="8" customFormat="1" x14ac:dyDescent="0.25">
      <c r="A1688" s="20"/>
      <c r="B1688" s="20"/>
      <c r="C1688" s="20"/>
      <c r="D1688" s="23"/>
    </row>
    <row r="1689" spans="1:4" s="8" customFormat="1" x14ac:dyDescent="0.25">
      <c r="A1689" s="20"/>
      <c r="B1689" s="20"/>
      <c r="C1689" s="20"/>
      <c r="D1689" s="23"/>
    </row>
    <row r="1690" spans="1:4" s="8" customFormat="1" x14ac:dyDescent="0.25">
      <c r="A1690" s="20"/>
      <c r="B1690" s="20"/>
      <c r="C1690" s="20"/>
      <c r="D1690" s="23"/>
    </row>
    <row r="1691" spans="1:4" s="8" customFormat="1" x14ac:dyDescent="0.25">
      <c r="A1691" s="20"/>
      <c r="B1691" s="20"/>
      <c r="C1691" s="20"/>
      <c r="D1691" s="23"/>
    </row>
    <row r="1692" spans="1:4" s="8" customFormat="1" x14ac:dyDescent="0.25">
      <c r="A1692" s="20"/>
      <c r="B1692" s="20"/>
      <c r="C1692" s="20"/>
      <c r="D1692" s="23"/>
    </row>
    <row r="1693" spans="1:4" s="8" customFormat="1" x14ac:dyDescent="0.25">
      <c r="A1693" s="20"/>
      <c r="B1693" s="20"/>
      <c r="C1693" s="20"/>
      <c r="D1693" s="23"/>
    </row>
    <row r="1694" spans="1:4" s="8" customFormat="1" x14ac:dyDescent="0.25">
      <c r="A1694" s="20"/>
      <c r="B1694" s="20"/>
      <c r="C1694" s="20"/>
      <c r="D1694" s="23"/>
    </row>
    <row r="1695" spans="1:4" s="8" customFormat="1" x14ac:dyDescent="0.25">
      <c r="A1695" s="20"/>
      <c r="B1695" s="20"/>
      <c r="C1695" s="20"/>
      <c r="D1695" s="23"/>
    </row>
    <row r="1696" spans="1:4" s="8" customFormat="1" x14ac:dyDescent="0.25">
      <c r="A1696" s="20"/>
      <c r="B1696" s="20"/>
      <c r="C1696" s="20"/>
      <c r="D1696" s="23"/>
    </row>
    <row r="1697" spans="1:4" s="8" customFormat="1" x14ac:dyDescent="0.25">
      <c r="A1697" s="20"/>
      <c r="B1697" s="20"/>
      <c r="C1697" s="20"/>
      <c r="D1697" s="23"/>
    </row>
    <row r="1698" spans="1:4" s="8" customFormat="1" x14ac:dyDescent="0.25">
      <c r="A1698" s="20"/>
      <c r="B1698" s="20"/>
      <c r="C1698" s="20"/>
      <c r="D1698" s="23"/>
    </row>
    <row r="1699" spans="1:4" s="8" customFormat="1" x14ac:dyDescent="0.25">
      <c r="A1699" s="20"/>
      <c r="B1699" s="20"/>
      <c r="C1699" s="20"/>
      <c r="D1699" s="23"/>
    </row>
    <row r="1700" spans="1:4" s="8" customFormat="1" x14ac:dyDescent="0.25">
      <c r="A1700" s="20"/>
      <c r="B1700" s="20"/>
      <c r="C1700" s="20"/>
      <c r="D1700" s="23"/>
    </row>
    <row r="1701" spans="1:4" s="8" customFormat="1" x14ac:dyDescent="0.25">
      <c r="A1701" s="20"/>
      <c r="B1701" s="20"/>
      <c r="C1701" s="20"/>
      <c r="D1701" s="23"/>
    </row>
    <row r="1702" spans="1:4" s="8" customFormat="1" x14ac:dyDescent="0.25">
      <c r="A1702" s="20"/>
      <c r="B1702" s="20"/>
      <c r="C1702" s="20"/>
      <c r="D1702" s="23"/>
    </row>
    <row r="1703" spans="1:4" s="8" customFormat="1" x14ac:dyDescent="0.25">
      <c r="A1703" s="20"/>
      <c r="B1703" s="20"/>
      <c r="C1703" s="20"/>
      <c r="D1703" s="23"/>
    </row>
    <row r="1704" spans="1:4" s="8" customFormat="1" x14ac:dyDescent="0.25">
      <c r="A1704" s="20"/>
      <c r="B1704" s="20"/>
      <c r="C1704" s="20"/>
      <c r="D1704" s="23"/>
    </row>
    <row r="1705" spans="1:4" s="8" customFormat="1" x14ac:dyDescent="0.25">
      <c r="A1705" s="20"/>
      <c r="B1705" s="20"/>
      <c r="C1705" s="20"/>
      <c r="D1705" s="23"/>
    </row>
    <row r="1706" spans="1:4" s="8" customFormat="1" x14ac:dyDescent="0.25">
      <c r="A1706" s="20"/>
      <c r="B1706" s="20"/>
      <c r="C1706" s="20"/>
      <c r="D1706" s="23"/>
    </row>
    <row r="1707" spans="1:4" s="8" customFormat="1" x14ac:dyDescent="0.25">
      <c r="A1707" s="20"/>
      <c r="B1707" s="20"/>
      <c r="C1707" s="20"/>
      <c r="D1707" s="23"/>
    </row>
    <row r="1708" spans="1:4" s="8" customFormat="1" x14ac:dyDescent="0.25">
      <c r="A1708" s="20"/>
      <c r="B1708" s="20"/>
      <c r="C1708" s="20"/>
      <c r="D1708" s="23"/>
    </row>
    <row r="1709" spans="1:4" s="8" customFormat="1" x14ac:dyDescent="0.25">
      <c r="A1709" s="20"/>
      <c r="B1709" s="20"/>
      <c r="C1709" s="20"/>
      <c r="D1709" s="23"/>
    </row>
    <row r="1710" spans="1:4" s="8" customFormat="1" x14ac:dyDescent="0.25">
      <c r="A1710" s="20"/>
      <c r="B1710" s="20"/>
      <c r="C1710" s="20"/>
      <c r="D1710" s="23"/>
    </row>
    <row r="1769" spans="1:4" s="18" customFormat="1" x14ac:dyDescent="0.25">
      <c r="A1769" s="20"/>
      <c r="B1769" s="20"/>
      <c r="C1769" s="20"/>
      <c r="D1769" s="23"/>
    </row>
    <row r="1770" spans="1:4" s="18" customFormat="1" x14ac:dyDescent="0.25">
      <c r="A1770" s="20"/>
      <c r="B1770" s="20"/>
      <c r="C1770" s="20"/>
      <c r="D1770" s="23"/>
    </row>
    <row r="2098" spans="1:4" s="18" customFormat="1" x14ac:dyDescent="0.25">
      <c r="A2098" s="20"/>
      <c r="B2098" s="20"/>
      <c r="C2098" s="20"/>
      <c r="D2098" s="23"/>
    </row>
    <row r="2242" spans="1:4" s="18" customFormat="1" x14ac:dyDescent="0.25">
      <c r="A2242" s="20"/>
      <c r="B2242" s="20"/>
      <c r="C2242" s="20"/>
      <c r="D2242" s="23"/>
    </row>
    <row r="2243" spans="1:4" s="18" customFormat="1" x14ac:dyDescent="0.25">
      <c r="A2243" s="20"/>
      <c r="B2243" s="20"/>
      <c r="C2243" s="20"/>
      <c r="D2243" s="23"/>
    </row>
    <row r="2244" spans="1:4" s="18" customFormat="1" x14ac:dyDescent="0.25">
      <c r="A2244" s="20"/>
      <c r="B2244" s="20"/>
      <c r="C2244" s="20"/>
      <c r="D2244" s="23"/>
    </row>
    <row r="2245" spans="1:4" s="18" customFormat="1" x14ac:dyDescent="0.25">
      <c r="A2245" s="20"/>
      <c r="B2245" s="20"/>
      <c r="C2245" s="20"/>
      <c r="D2245" s="23"/>
    </row>
    <row r="2246" spans="1:4" s="18" customFormat="1" x14ac:dyDescent="0.25">
      <c r="A2246" s="20"/>
      <c r="B2246" s="20"/>
      <c r="C2246" s="20"/>
      <c r="D2246" s="23"/>
    </row>
    <row r="2247" spans="1:4" s="18" customFormat="1" x14ac:dyDescent="0.25">
      <c r="A2247" s="20"/>
      <c r="B2247" s="20"/>
      <c r="C2247" s="20"/>
      <c r="D2247" s="23"/>
    </row>
    <row r="2248" spans="1:4" s="18" customFormat="1" x14ac:dyDescent="0.25">
      <c r="A2248" s="20"/>
      <c r="B2248" s="20"/>
      <c r="C2248" s="20"/>
      <c r="D2248" s="23"/>
    </row>
    <row r="2249" spans="1:4" s="18" customFormat="1" x14ac:dyDescent="0.25">
      <c r="A2249" s="20"/>
      <c r="B2249" s="20"/>
      <c r="C2249" s="20"/>
      <c r="D2249" s="23"/>
    </row>
    <row r="2250" spans="1:4" s="18" customFormat="1" x14ac:dyDescent="0.25">
      <c r="A2250" s="20"/>
      <c r="B2250" s="20"/>
      <c r="C2250" s="20"/>
      <c r="D2250" s="23"/>
    </row>
    <row r="2251" spans="1:4" s="18" customFormat="1" x14ac:dyDescent="0.25">
      <c r="A2251" s="20"/>
      <c r="B2251" s="20"/>
      <c r="C2251" s="20"/>
      <c r="D2251" s="23"/>
    </row>
    <row r="2252" spans="1:4" s="18" customFormat="1" x14ac:dyDescent="0.25">
      <c r="A2252" s="20"/>
      <c r="B2252" s="20"/>
      <c r="C2252" s="20"/>
      <c r="D2252" s="23"/>
    </row>
    <row r="2253" spans="1:4" s="18" customFormat="1" x14ac:dyDescent="0.25">
      <c r="A2253" s="20"/>
      <c r="B2253" s="20"/>
      <c r="C2253" s="20"/>
      <c r="D2253" s="23"/>
    </row>
    <row r="2254" spans="1:4" s="18" customFormat="1" x14ac:dyDescent="0.25">
      <c r="A2254" s="20"/>
      <c r="B2254" s="20"/>
      <c r="C2254" s="20"/>
      <c r="D2254" s="23"/>
    </row>
    <row r="2255" spans="1:4" s="18" customFormat="1" x14ac:dyDescent="0.25">
      <c r="A2255" s="20"/>
      <c r="B2255" s="20"/>
      <c r="C2255" s="20"/>
      <c r="D2255" s="23"/>
    </row>
    <row r="2256" spans="1:4" s="18" customFormat="1" x14ac:dyDescent="0.25">
      <c r="A2256" s="20"/>
      <c r="B2256" s="20"/>
      <c r="C2256" s="20"/>
      <c r="D2256" s="23"/>
    </row>
    <row r="2257" spans="1:4" s="18" customFormat="1" x14ac:dyDescent="0.25">
      <c r="A2257" s="20"/>
      <c r="B2257" s="20"/>
      <c r="C2257" s="20"/>
      <c r="D2257" s="23"/>
    </row>
    <row r="2258" spans="1:4" s="18" customFormat="1" x14ac:dyDescent="0.25">
      <c r="A2258" s="20"/>
      <c r="B2258" s="20"/>
      <c r="C2258" s="20"/>
      <c r="D2258" s="23"/>
    </row>
    <row r="2265" spans="1:4" s="18" customFormat="1" x14ac:dyDescent="0.25">
      <c r="A2265" s="20"/>
      <c r="B2265" s="20"/>
      <c r="C2265" s="20"/>
      <c r="D2265" s="23"/>
    </row>
    <row r="2426" spans="1:4" s="17" customFormat="1" x14ac:dyDescent="0.25">
      <c r="A2426" s="20"/>
      <c r="B2426" s="20"/>
      <c r="C2426" s="20"/>
      <c r="D2426" s="23"/>
    </row>
    <row r="2427" spans="1:4" s="18" customFormat="1" x14ac:dyDescent="0.25">
      <c r="A2427" s="20"/>
      <c r="B2427" s="20"/>
      <c r="C2427" s="20"/>
      <c r="D2427" s="23"/>
    </row>
    <row r="2432" spans="1:4" s="18" customFormat="1" x14ac:dyDescent="0.25">
      <c r="A2432" s="20"/>
      <c r="B2432" s="20"/>
      <c r="C2432" s="20"/>
      <c r="D2432" s="23"/>
    </row>
    <row r="2526" spans="1:4" s="18" customFormat="1" x14ac:dyDescent="0.25">
      <c r="A2526" s="20"/>
      <c r="B2526" s="20"/>
      <c r="C2526" s="20"/>
      <c r="D2526" s="23"/>
    </row>
    <row r="2551" spans="1:4" s="18" customFormat="1" x14ac:dyDescent="0.25">
      <c r="A2551" s="20"/>
      <c r="B2551" s="20"/>
      <c r="C2551" s="20"/>
      <c r="D2551" s="23"/>
    </row>
    <row r="2553" spans="1:4" s="18" customFormat="1" x14ac:dyDescent="0.25">
      <c r="A2553" s="20"/>
      <c r="B2553" s="20"/>
      <c r="C2553" s="20"/>
      <c r="D2553" s="23"/>
    </row>
    <row r="2554" spans="1:4" s="18" customFormat="1" x14ac:dyDescent="0.25">
      <c r="A2554" s="20"/>
      <c r="B2554" s="20"/>
      <c r="C2554" s="20"/>
      <c r="D2554" s="23"/>
    </row>
    <row r="2556" spans="1:4" s="18" customFormat="1" x14ac:dyDescent="0.25">
      <c r="A2556" s="20"/>
      <c r="B2556" s="20"/>
      <c r="C2556" s="20"/>
      <c r="D2556" s="23"/>
    </row>
    <row r="2557" spans="1:4" s="18" customFormat="1" x14ac:dyDescent="0.25">
      <c r="A2557" s="20"/>
      <c r="B2557" s="20"/>
      <c r="C2557" s="20"/>
      <c r="D2557" s="23"/>
    </row>
    <row r="2563" spans="1:4" s="18" customFormat="1" x14ac:dyDescent="0.25">
      <c r="A2563" s="20"/>
      <c r="B2563" s="20"/>
      <c r="C2563" s="20"/>
      <c r="D2563" s="23"/>
    </row>
    <row r="2564" spans="1:4" s="18" customFormat="1" x14ac:dyDescent="0.25">
      <c r="A2564" s="20"/>
      <c r="B2564" s="20"/>
      <c r="C2564" s="20"/>
      <c r="D2564" s="23"/>
    </row>
    <row r="2565" spans="1:4" s="18" customFormat="1" x14ac:dyDescent="0.25">
      <c r="A2565" s="20"/>
      <c r="B2565" s="20"/>
      <c r="C2565" s="20"/>
      <c r="D2565" s="23"/>
    </row>
    <row r="2566" spans="1:4" s="18" customFormat="1" x14ac:dyDescent="0.25">
      <c r="A2566" s="20"/>
      <c r="B2566" s="20"/>
      <c r="C2566" s="20"/>
      <c r="D2566" s="23"/>
    </row>
    <row r="2567" spans="1:4" s="18" customFormat="1" x14ac:dyDescent="0.25">
      <c r="A2567" s="20"/>
      <c r="B2567" s="20"/>
      <c r="C2567" s="20"/>
      <c r="D2567" s="23"/>
    </row>
    <row r="2576" spans="1:4" s="18" customFormat="1" x14ac:dyDescent="0.25">
      <c r="A2576" s="20"/>
      <c r="B2576" s="20"/>
      <c r="C2576" s="20"/>
      <c r="D2576" s="23"/>
    </row>
    <row r="2578" spans="1:4" s="18" customFormat="1" x14ac:dyDescent="0.25">
      <c r="A2578" s="20"/>
      <c r="B2578" s="20"/>
      <c r="C2578" s="20"/>
      <c r="D2578" s="23"/>
    </row>
    <row r="2579" spans="1:4" s="18" customFormat="1" x14ac:dyDescent="0.25">
      <c r="A2579" s="20"/>
      <c r="B2579" s="20"/>
      <c r="C2579" s="20"/>
      <c r="D2579" s="23"/>
    </row>
    <row r="2581" spans="1:4" s="18" customFormat="1" x14ac:dyDescent="0.25">
      <c r="A2581" s="20"/>
      <c r="B2581" s="20"/>
      <c r="C2581" s="20"/>
      <c r="D2581" s="23"/>
    </row>
    <row r="2582" spans="1:4" s="18" customFormat="1" x14ac:dyDescent="0.25">
      <c r="A2582" s="20"/>
      <c r="B2582" s="20"/>
      <c r="C2582" s="20"/>
      <c r="D2582" s="23"/>
    </row>
    <row r="2588" spans="1:4" s="18" customFormat="1" x14ac:dyDescent="0.25">
      <c r="A2588" s="20"/>
      <c r="B2588" s="20"/>
      <c r="C2588" s="20"/>
      <c r="D2588" s="23"/>
    </row>
    <row r="2589" spans="1:4" s="18" customFormat="1" x14ac:dyDescent="0.25">
      <c r="A2589" s="20"/>
      <c r="B2589" s="20"/>
      <c r="C2589" s="20"/>
      <c r="D2589" s="23"/>
    </row>
    <row r="2590" spans="1:4" s="18" customFormat="1" x14ac:dyDescent="0.25">
      <c r="A2590" s="20"/>
      <c r="B2590" s="20"/>
      <c r="C2590" s="20"/>
      <c r="D2590" s="23"/>
    </row>
    <row r="2591" spans="1:4" s="18" customFormat="1" x14ac:dyDescent="0.25">
      <c r="A2591" s="20"/>
      <c r="B2591" s="20"/>
      <c r="C2591" s="20"/>
      <c r="D2591" s="23"/>
    </row>
    <row r="2592" spans="1:4" s="18" customFormat="1" x14ac:dyDescent="0.25">
      <c r="A2592" s="20"/>
      <c r="B2592" s="20"/>
      <c r="C2592" s="20"/>
      <c r="D2592" s="23"/>
    </row>
    <row r="2594" spans="1:4" s="18" customFormat="1" x14ac:dyDescent="0.25">
      <c r="A2594" s="20"/>
      <c r="B2594" s="20"/>
      <c r="C2594" s="20"/>
      <c r="D2594" s="23"/>
    </row>
    <row r="2595" spans="1:4" s="18" customFormat="1" x14ac:dyDescent="0.25">
      <c r="A2595" s="20"/>
      <c r="B2595" s="20"/>
      <c r="C2595" s="20"/>
      <c r="D2595" s="23"/>
    </row>
    <row r="2596" spans="1:4" s="18" customFormat="1" x14ac:dyDescent="0.25">
      <c r="A2596" s="20"/>
      <c r="B2596" s="20"/>
      <c r="C2596" s="20"/>
      <c r="D2596" s="23"/>
    </row>
    <row r="2611" spans="1:4" s="18" customFormat="1" x14ac:dyDescent="0.25">
      <c r="A2611" s="20"/>
      <c r="B2611" s="20"/>
      <c r="C2611" s="20"/>
      <c r="D2611" s="23"/>
    </row>
    <row r="2612" spans="1:4" s="18" customFormat="1" x14ac:dyDescent="0.25">
      <c r="A2612" s="20"/>
      <c r="B2612" s="20"/>
      <c r="C2612" s="20"/>
      <c r="D2612" s="23"/>
    </row>
    <row r="2613" spans="1:4" s="18" customFormat="1" x14ac:dyDescent="0.25">
      <c r="A2613" s="20"/>
      <c r="B2613" s="20"/>
      <c r="C2613" s="20"/>
      <c r="D2613" s="23"/>
    </row>
    <row r="2614" spans="1:4" s="18" customFormat="1" x14ac:dyDescent="0.25">
      <c r="A2614" s="20"/>
      <c r="B2614" s="20"/>
      <c r="C2614" s="20"/>
      <c r="D2614" s="23"/>
    </row>
    <row r="2615" spans="1:4" s="18" customFormat="1" x14ac:dyDescent="0.25">
      <c r="A2615" s="20"/>
      <c r="B2615" s="20"/>
      <c r="C2615" s="20"/>
      <c r="D2615" s="23"/>
    </row>
    <row r="2616" spans="1:4" s="18" customFormat="1" x14ac:dyDescent="0.25">
      <c r="A2616" s="20"/>
      <c r="B2616" s="20"/>
      <c r="C2616" s="20"/>
      <c r="D2616" s="23"/>
    </row>
    <row r="2617" spans="1:4" s="18" customFormat="1" x14ac:dyDescent="0.25">
      <c r="A2617" s="20"/>
      <c r="B2617" s="20"/>
      <c r="C2617" s="20"/>
      <c r="D2617" s="23"/>
    </row>
    <row r="2618" spans="1:4" s="18" customFormat="1" x14ac:dyDescent="0.25">
      <c r="A2618" s="20"/>
      <c r="B2618" s="20"/>
      <c r="C2618" s="20"/>
      <c r="D2618" s="23"/>
    </row>
    <row r="2619" spans="1:4" s="18" customFormat="1" x14ac:dyDescent="0.25">
      <c r="A2619" s="20"/>
      <c r="B2619" s="20"/>
      <c r="C2619" s="20"/>
      <c r="D2619" s="23"/>
    </row>
    <row r="2620" spans="1:4" s="18" customFormat="1" x14ac:dyDescent="0.25">
      <c r="A2620" s="20"/>
      <c r="B2620" s="20"/>
      <c r="C2620" s="20"/>
      <c r="D2620" s="23"/>
    </row>
    <row r="2621" spans="1:4" s="18" customFormat="1" x14ac:dyDescent="0.25">
      <c r="A2621" s="20"/>
      <c r="B2621" s="20"/>
      <c r="C2621" s="20"/>
      <c r="D2621" s="23"/>
    </row>
    <row r="2622" spans="1:4" s="18" customFormat="1" x14ac:dyDescent="0.25">
      <c r="A2622" s="20"/>
      <c r="B2622" s="20"/>
      <c r="C2622" s="20"/>
      <c r="D2622" s="23"/>
    </row>
    <row r="2623" spans="1:4" s="18" customFormat="1" x14ac:dyDescent="0.25">
      <c r="A2623" s="20"/>
      <c r="B2623" s="20"/>
      <c r="C2623" s="20"/>
      <c r="D2623" s="23"/>
    </row>
    <row r="2624" spans="1:4" s="18" customFormat="1" x14ac:dyDescent="0.25">
      <c r="A2624" s="20"/>
      <c r="B2624" s="20"/>
      <c r="C2624" s="20"/>
      <c r="D2624" s="23"/>
    </row>
    <row r="2625" spans="1:4" s="18" customFormat="1" x14ac:dyDescent="0.25">
      <c r="A2625" s="20"/>
      <c r="B2625" s="20"/>
      <c r="C2625" s="20"/>
      <c r="D2625" s="23"/>
    </row>
    <row r="2626" spans="1:4" s="18" customFormat="1" x14ac:dyDescent="0.25">
      <c r="A2626" s="20"/>
      <c r="B2626" s="20"/>
      <c r="C2626" s="20"/>
      <c r="D2626" s="23"/>
    </row>
    <row r="2627" spans="1:4" s="18" customFormat="1" x14ac:dyDescent="0.25">
      <c r="A2627" s="20"/>
      <c r="B2627" s="20"/>
      <c r="C2627" s="20"/>
      <c r="D2627" s="23"/>
    </row>
    <row r="2628" spans="1:4" s="18" customFormat="1" x14ac:dyDescent="0.25">
      <c r="A2628" s="20"/>
      <c r="B2628" s="20"/>
      <c r="C2628" s="20"/>
      <c r="D2628" s="23"/>
    </row>
    <row r="2629" spans="1:4" s="18" customFormat="1" x14ac:dyDescent="0.25">
      <c r="A2629" s="20"/>
      <c r="B2629" s="20"/>
      <c r="C2629" s="20"/>
      <c r="D2629" s="23"/>
    </row>
    <row r="2630" spans="1:4" s="18" customFormat="1" x14ac:dyDescent="0.25">
      <c r="A2630" s="20"/>
      <c r="B2630" s="20"/>
      <c r="C2630" s="20"/>
      <c r="D2630" s="23"/>
    </row>
    <row r="2631" spans="1:4" s="18" customFormat="1" x14ac:dyDescent="0.25">
      <c r="A2631" s="20"/>
      <c r="B2631" s="20"/>
      <c r="C2631" s="20"/>
      <c r="D2631" s="23"/>
    </row>
    <row r="2632" spans="1:4" s="18" customFormat="1" x14ac:dyDescent="0.25">
      <c r="A2632" s="20"/>
      <c r="B2632" s="20"/>
      <c r="C2632" s="20"/>
      <c r="D2632" s="23"/>
    </row>
    <row r="2633" spans="1:4" s="18" customFormat="1" x14ac:dyDescent="0.25">
      <c r="A2633" s="20"/>
      <c r="B2633" s="20"/>
      <c r="C2633" s="20"/>
      <c r="D2633" s="23"/>
    </row>
    <row r="2634" spans="1:4" s="18" customFormat="1" x14ac:dyDescent="0.25">
      <c r="A2634" s="20"/>
      <c r="B2634" s="20"/>
      <c r="C2634" s="20"/>
      <c r="D2634" s="23"/>
    </row>
    <row r="2635" spans="1:4" s="18" customFormat="1" x14ac:dyDescent="0.25">
      <c r="A2635" s="20"/>
      <c r="B2635" s="20"/>
      <c r="C2635" s="20"/>
      <c r="D2635" s="23"/>
    </row>
    <row r="2636" spans="1:4" s="18" customFormat="1" x14ac:dyDescent="0.25">
      <c r="A2636" s="20"/>
      <c r="B2636" s="20"/>
      <c r="C2636" s="20"/>
      <c r="D2636" s="23"/>
    </row>
    <row r="2637" spans="1:4" s="18" customFormat="1" x14ac:dyDescent="0.25">
      <c r="A2637" s="20"/>
      <c r="B2637" s="20"/>
      <c r="C2637" s="20"/>
      <c r="D2637" s="23"/>
    </row>
    <row r="2638" spans="1:4" s="18" customFormat="1" x14ac:dyDescent="0.25">
      <c r="A2638" s="20"/>
      <c r="B2638" s="20"/>
      <c r="C2638" s="20"/>
      <c r="D2638" s="23"/>
    </row>
    <row r="2639" spans="1:4" s="18" customFormat="1" x14ac:dyDescent="0.25">
      <c r="A2639" s="20"/>
      <c r="B2639" s="20"/>
      <c r="C2639" s="20"/>
      <c r="D2639" s="23"/>
    </row>
    <row r="2640" spans="1:4" s="18" customFormat="1" x14ac:dyDescent="0.25">
      <c r="A2640" s="20"/>
      <c r="B2640" s="20"/>
      <c r="C2640" s="20"/>
      <c r="D2640" s="23"/>
    </row>
    <row r="2641" spans="1:4" s="18" customFormat="1" x14ac:dyDescent="0.25">
      <c r="A2641" s="20"/>
      <c r="B2641" s="20"/>
      <c r="C2641" s="20"/>
      <c r="D2641" s="23"/>
    </row>
    <row r="2642" spans="1:4" s="18" customFormat="1" x14ac:dyDescent="0.25">
      <c r="A2642" s="20"/>
      <c r="B2642" s="20"/>
      <c r="C2642" s="20"/>
      <c r="D2642" s="23"/>
    </row>
    <row r="2643" spans="1:4" s="18" customFormat="1" x14ac:dyDescent="0.25">
      <c r="A2643" s="20"/>
      <c r="B2643" s="20"/>
      <c r="C2643" s="20"/>
      <c r="D2643" s="23"/>
    </row>
    <row r="2644" spans="1:4" s="18" customFormat="1" x14ac:dyDescent="0.25">
      <c r="A2644" s="20"/>
      <c r="B2644" s="20"/>
      <c r="C2644" s="20"/>
      <c r="D2644" s="23"/>
    </row>
    <row r="2645" spans="1:4" s="18" customFormat="1" x14ac:dyDescent="0.25">
      <c r="A2645" s="20"/>
      <c r="B2645" s="20"/>
      <c r="C2645" s="20"/>
      <c r="D2645" s="23"/>
    </row>
    <row r="2646" spans="1:4" s="18" customFormat="1" x14ac:dyDescent="0.25">
      <c r="A2646" s="20"/>
      <c r="B2646" s="20"/>
      <c r="C2646" s="20"/>
      <c r="D2646" s="23"/>
    </row>
    <row r="2647" spans="1:4" s="18" customFormat="1" x14ac:dyDescent="0.25">
      <c r="A2647" s="20"/>
      <c r="B2647" s="20"/>
      <c r="C2647" s="20"/>
      <c r="D2647" s="23"/>
    </row>
    <row r="2648" spans="1:4" s="18" customFormat="1" x14ac:dyDescent="0.25">
      <c r="A2648" s="20"/>
      <c r="B2648" s="20"/>
      <c r="C2648" s="20"/>
      <c r="D2648" s="23"/>
    </row>
    <row r="2649" spans="1:4" s="18" customFormat="1" x14ac:dyDescent="0.25">
      <c r="A2649" s="20"/>
      <c r="B2649" s="20"/>
      <c r="C2649" s="20"/>
      <c r="D2649" s="23"/>
    </row>
    <row r="2650" spans="1:4" s="18" customFormat="1" x14ac:dyDescent="0.25">
      <c r="A2650" s="20"/>
      <c r="B2650" s="20"/>
      <c r="C2650" s="20"/>
      <c r="D2650" s="23"/>
    </row>
    <row r="2651" spans="1:4" s="18" customFormat="1" x14ac:dyDescent="0.25">
      <c r="A2651" s="20"/>
      <c r="B2651" s="20"/>
      <c r="C2651" s="20"/>
      <c r="D2651" s="23"/>
    </row>
    <row r="2652" spans="1:4" s="18" customFormat="1" x14ac:dyDescent="0.25">
      <c r="A2652" s="20"/>
      <c r="B2652" s="20"/>
      <c r="C2652" s="20"/>
      <c r="D2652" s="23"/>
    </row>
    <row r="2653" spans="1:4" s="18" customFormat="1" x14ac:dyDescent="0.25">
      <c r="A2653" s="20"/>
      <c r="B2653" s="20"/>
      <c r="C2653" s="20"/>
      <c r="D2653" s="23"/>
    </row>
    <row r="2654" spans="1:4" s="18" customFormat="1" x14ac:dyDescent="0.25">
      <c r="A2654" s="20"/>
      <c r="B2654" s="20"/>
      <c r="C2654" s="20"/>
      <c r="D2654" s="23"/>
    </row>
    <row r="2655" spans="1:4" s="18" customFormat="1" x14ac:dyDescent="0.25">
      <c r="A2655" s="20"/>
      <c r="B2655" s="20"/>
      <c r="C2655" s="20"/>
      <c r="D2655" s="23"/>
    </row>
    <row r="2656" spans="1:4" s="18" customFormat="1" x14ac:dyDescent="0.25">
      <c r="A2656" s="20"/>
      <c r="B2656" s="20"/>
      <c r="C2656" s="20"/>
      <c r="D2656" s="23"/>
    </row>
    <row r="2679" spans="1:4" s="18" customFormat="1" x14ac:dyDescent="0.25">
      <c r="A2679" s="20"/>
      <c r="B2679" s="20"/>
      <c r="C2679" s="20"/>
      <c r="D2679" s="23"/>
    </row>
    <row r="2689" spans="1:4" s="18" customFormat="1" x14ac:dyDescent="0.25">
      <c r="A2689" s="20"/>
      <c r="B2689" s="20"/>
      <c r="C2689" s="20"/>
      <c r="D2689" s="23"/>
    </row>
    <row r="2690" spans="1:4" s="18" customFormat="1" x14ac:dyDescent="0.25">
      <c r="A2690" s="20"/>
      <c r="B2690" s="20"/>
      <c r="C2690" s="20"/>
      <c r="D2690" s="23"/>
    </row>
    <row r="2695" spans="1:4" s="18" customFormat="1" x14ac:dyDescent="0.25">
      <c r="A2695" s="20"/>
      <c r="B2695" s="20"/>
      <c r="C2695" s="20"/>
      <c r="D2695" s="23"/>
    </row>
    <row r="2705" spans="1:4" s="18" customFormat="1" x14ac:dyDescent="0.25">
      <c r="A2705" s="20"/>
      <c r="B2705" s="20"/>
      <c r="C2705" s="20"/>
      <c r="D2705" s="23"/>
    </row>
    <row r="2706" spans="1:4" s="18" customFormat="1" x14ac:dyDescent="0.25">
      <c r="A2706" s="20"/>
      <c r="B2706" s="20"/>
      <c r="C2706" s="20"/>
      <c r="D2706" s="23"/>
    </row>
    <row r="2711" spans="1:4" s="18" customFormat="1" x14ac:dyDescent="0.25">
      <c r="A2711" s="20"/>
      <c r="B2711" s="20"/>
      <c r="C2711" s="20"/>
      <c r="D2711" s="23"/>
    </row>
    <row r="2721" spans="1:4" s="18" customFormat="1" x14ac:dyDescent="0.25">
      <c r="A2721" s="20"/>
      <c r="B2721" s="20"/>
      <c r="C2721" s="20"/>
      <c r="D2721" s="23"/>
    </row>
    <row r="2722" spans="1:4" s="18" customFormat="1" x14ac:dyDescent="0.25">
      <c r="A2722" s="20"/>
      <c r="B2722" s="20"/>
      <c r="C2722" s="20"/>
      <c r="D2722" s="23"/>
    </row>
    <row r="2741" spans="1:4" s="18" customFormat="1" x14ac:dyDescent="0.25">
      <c r="A2741" s="20"/>
      <c r="B2741" s="20"/>
      <c r="C2741" s="20"/>
      <c r="D2741" s="23"/>
    </row>
    <row r="2758" spans="1:4" s="18" customFormat="1" x14ac:dyDescent="0.25">
      <c r="A2758" s="20"/>
      <c r="B2758" s="20"/>
      <c r="C2758" s="20"/>
      <c r="D2758" s="23"/>
    </row>
    <row r="2783" spans="1:4" s="18" customFormat="1" x14ac:dyDescent="0.25">
      <c r="A2783" s="20"/>
      <c r="B2783" s="20"/>
      <c r="C2783" s="20"/>
      <c r="D2783" s="23"/>
    </row>
    <row r="2809" spans="1:4" s="18" customFormat="1" x14ac:dyDescent="0.25">
      <c r="A2809" s="20"/>
      <c r="B2809" s="20"/>
      <c r="C2809" s="20"/>
      <c r="D2809" s="2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5"/>
  <sheetViews>
    <sheetView topLeftCell="C470" workbookViewId="0">
      <selection activeCell="F504" sqref="F504:F519"/>
    </sheetView>
  </sheetViews>
  <sheetFormatPr defaultRowHeight="15" x14ac:dyDescent="0.25"/>
  <cols>
    <col min="1" max="1" width="27.28515625" style="18" bestFit="1" customWidth="1"/>
    <col min="2" max="2" width="30.42578125" customWidth="1"/>
    <col min="3" max="3" width="28.28515625" bestFit="1" customWidth="1"/>
    <col min="4" max="4" width="117.7109375" bestFit="1" customWidth="1"/>
    <col min="5" max="5" width="47.140625" bestFit="1" customWidth="1"/>
  </cols>
  <sheetData>
    <row r="1" spans="1:6" x14ac:dyDescent="0.25">
      <c r="A1" s="18" t="s">
        <v>315</v>
      </c>
      <c r="B1" s="18" t="s">
        <v>313</v>
      </c>
      <c r="C1" s="18" t="s">
        <v>314</v>
      </c>
      <c r="D1" s="18" t="s">
        <v>245</v>
      </c>
      <c r="E1" s="18" t="s">
        <v>246</v>
      </c>
      <c r="F1" t="s">
        <v>35</v>
      </c>
    </row>
    <row r="2" spans="1:6" x14ac:dyDescent="0.25">
      <c r="A2" s="18" t="s">
        <v>316</v>
      </c>
      <c r="B2" s="25" t="s">
        <v>177</v>
      </c>
      <c r="C2" s="18" t="s">
        <v>89</v>
      </c>
      <c r="D2" s="18" t="s">
        <v>155</v>
      </c>
      <c r="E2" s="18" t="str">
        <f>CONCATENATE(B2, ".", C2, ", ")</f>
        <v xml:space="preserve">CTD_CAST_FILES_V.CAST_ID, </v>
      </c>
      <c r="F2" t="str">
        <f>CONCATENATE("COMMENT ON COLUMN ", A2, ".", C2, " IS '", SUBSTITUTE(D2, "'", "''"), "';")</f>
        <v>COMMENT ON COLUMN CTD_CAST_FILE_DATA_V.CAST_ID IS 'Primary key for the CTD_CASTS table';</v>
      </c>
    </row>
    <row r="3" spans="1:6" x14ac:dyDescent="0.25">
      <c r="A3" s="18" t="s">
        <v>316</v>
      </c>
      <c r="B3" s="25" t="s">
        <v>177</v>
      </c>
      <c r="C3" s="18" t="s">
        <v>135</v>
      </c>
      <c r="D3" s="18" t="s">
        <v>156</v>
      </c>
      <c r="E3" s="18" t="str">
        <f t="shared" ref="E3:E66" si="0">CONCATENATE(B3, ".", C3, ", ")</f>
        <v xml:space="preserve">CTD_CAST_FILES_V.LAT_DD, </v>
      </c>
      <c r="F3" s="18" t="str">
        <f t="shared" ref="F3:F66" si="1">CONCATENATE("COMMENT ON COLUMN ", A3, ".", C3, " IS '", SUBSTITUTE(D3, "'", "''"), "';")</f>
        <v>COMMENT ON COLUMN CTD_CAST_FILE_DATA_V.LAT_DD IS 'CTD Cast Latitude in decimal degrees';</v>
      </c>
    </row>
    <row r="4" spans="1:6" x14ac:dyDescent="0.25">
      <c r="A4" s="18" t="s">
        <v>316</v>
      </c>
      <c r="B4" s="25" t="s">
        <v>177</v>
      </c>
      <c r="C4" s="18" t="s">
        <v>136</v>
      </c>
      <c r="D4" s="18" t="s">
        <v>157</v>
      </c>
      <c r="E4" s="18" t="str">
        <f t="shared" si="0"/>
        <v xml:space="preserve">CTD_CAST_FILES_V.LON_DD, </v>
      </c>
      <c r="F4" s="18" t="str">
        <f t="shared" si="1"/>
        <v>COMMENT ON COLUMN CTD_CAST_FILE_DATA_V.LON_DD IS 'CTD Cast Longitude in decimal degrees';</v>
      </c>
    </row>
    <row r="5" spans="1:6" x14ac:dyDescent="0.25">
      <c r="A5" s="18" t="s">
        <v>316</v>
      </c>
      <c r="B5" s="25" t="s">
        <v>177</v>
      </c>
      <c r="C5" s="18" t="s">
        <v>137</v>
      </c>
      <c r="D5" s="18" t="s">
        <v>158</v>
      </c>
      <c r="E5" s="18" t="str">
        <f t="shared" si="0"/>
        <v xml:space="preserve">CTD_CAST_FILES_V.SEABIRD_FILE_TYPE, </v>
      </c>
      <c r="F5" s="18" t="str">
        <f t="shared" si="1"/>
        <v>COMMENT ON COLUMN CTD_CAST_FILE_DATA_V.SEABIRD_FILE_TYPE IS 'Seabird File Type';</v>
      </c>
    </row>
    <row r="6" spans="1:6" x14ac:dyDescent="0.25">
      <c r="A6" s="18" t="s">
        <v>316</v>
      </c>
      <c r="B6" s="25" t="s">
        <v>177</v>
      </c>
      <c r="C6" s="18" t="s">
        <v>82</v>
      </c>
      <c r="D6" s="18" t="s">
        <v>159</v>
      </c>
      <c r="E6" s="18" t="str">
        <f t="shared" si="0"/>
        <v xml:space="preserve">CTD_CAST_FILES_V.FILE_NAME, </v>
      </c>
      <c r="F6" s="18" t="str">
        <f t="shared" si="1"/>
        <v>COMMENT ON COLUMN CTD_CAST_FILE_DATA_V.FILE_NAME IS 'Raw data file name';</v>
      </c>
    </row>
    <row r="7" spans="1:6" x14ac:dyDescent="0.25">
      <c r="A7" s="18" t="s">
        <v>316</v>
      </c>
      <c r="B7" s="25" t="s">
        <v>177</v>
      </c>
      <c r="C7" s="18" t="s">
        <v>138</v>
      </c>
      <c r="D7" s="18" t="s">
        <v>160</v>
      </c>
      <c r="E7" s="18" t="str">
        <f t="shared" si="0"/>
        <v xml:space="preserve">CTD_CAST_FILES_V.SW_VERS, </v>
      </c>
      <c r="F7" s="18" t="str">
        <f t="shared" si="1"/>
        <v>COMMENT ON COLUMN CTD_CAST_FILE_DATA_V.SW_VERS IS 'Processing software version';</v>
      </c>
    </row>
    <row r="8" spans="1:6" x14ac:dyDescent="0.25">
      <c r="A8" s="18" t="s">
        <v>316</v>
      </c>
      <c r="B8" s="25" t="s">
        <v>177</v>
      </c>
      <c r="C8" s="18" t="s">
        <v>139</v>
      </c>
      <c r="D8" s="18" t="s">
        <v>161</v>
      </c>
      <c r="E8" s="18" t="str">
        <f t="shared" si="0"/>
        <v xml:space="preserve">CTD_CAST_FILES_V.TEMP_SN, </v>
      </c>
      <c r="F8" s="18" t="str">
        <f t="shared" si="1"/>
        <v>COMMENT ON COLUMN CTD_CAST_FILE_DATA_V.TEMP_SN IS 'Temperature sensor serial number';</v>
      </c>
    </row>
    <row r="9" spans="1:6" x14ac:dyDescent="0.25">
      <c r="A9" s="18" t="s">
        <v>316</v>
      </c>
      <c r="B9" s="25" t="s">
        <v>177</v>
      </c>
      <c r="C9" s="18" t="s">
        <v>140</v>
      </c>
      <c r="D9" s="18" t="s">
        <v>162</v>
      </c>
      <c r="E9" s="18" t="str">
        <f t="shared" si="0"/>
        <v xml:space="preserve">CTD_CAST_FILES_V.COND_SN, </v>
      </c>
      <c r="F9" s="18" t="str">
        <f t="shared" si="1"/>
        <v>COMMENT ON COLUMN CTD_CAST_FILE_DATA_V.COND_SN IS 'Conductivity sensor serial number';</v>
      </c>
    </row>
    <row r="10" spans="1:6" x14ac:dyDescent="0.25">
      <c r="A10" s="18" t="s">
        <v>316</v>
      </c>
      <c r="B10" s="25" t="s">
        <v>177</v>
      </c>
      <c r="C10" s="18" t="s">
        <v>141</v>
      </c>
      <c r="D10" s="18" t="s">
        <v>163</v>
      </c>
      <c r="E10" s="18" t="str">
        <f t="shared" si="0"/>
        <v xml:space="preserve">CTD_CAST_FILES_V.BYTES_PER_SCAN, </v>
      </c>
      <c r="F10" s="18" t="str">
        <f t="shared" si="1"/>
        <v>COMMENT ON COLUMN CTD_CAST_FILE_DATA_V.BYTES_PER_SCAN IS 'Number of Bytes Per Scan';</v>
      </c>
    </row>
    <row r="11" spans="1:6" x14ac:dyDescent="0.25">
      <c r="A11" s="18" t="s">
        <v>316</v>
      </c>
      <c r="B11" s="25" t="s">
        <v>177</v>
      </c>
      <c r="C11" s="18" t="s">
        <v>142</v>
      </c>
      <c r="D11" s="18" t="s">
        <v>164</v>
      </c>
      <c r="E11" s="18" t="str">
        <f t="shared" si="0"/>
        <v xml:space="preserve">CTD_CAST_FILES_V.NUM_VOL_WORDS, </v>
      </c>
      <c r="F11" s="18" t="str">
        <f t="shared" si="1"/>
        <v>COMMENT ON COLUMN CTD_CAST_FILE_DATA_V.NUM_VOL_WORDS IS 'Number of Voltage Words';</v>
      </c>
    </row>
    <row r="12" spans="1:6" x14ac:dyDescent="0.25">
      <c r="A12" s="18" t="s">
        <v>316</v>
      </c>
      <c r="B12" s="25" t="s">
        <v>177</v>
      </c>
      <c r="C12" s="18" t="s">
        <v>143</v>
      </c>
      <c r="D12" s="18" t="s">
        <v>165</v>
      </c>
      <c r="E12" s="18" t="str">
        <f t="shared" si="0"/>
        <v xml:space="preserve">CTD_CAST_FILES_V.NUM_AVG_SCANS, </v>
      </c>
      <c r="F12" s="18" t="str">
        <f t="shared" si="1"/>
        <v>COMMENT ON COLUMN CTD_CAST_FILE_DATA_V.NUM_AVG_SCANS IS 'Number of Scans Averaged by the Deck Unit';</v>
      </c>
    </row>
    <row r="13" spans="1:6" x14ac:dyDescent="0.25">
      <c r="A13" s="18" t="s">
        <v>316</v>
      </c>
      <c r="B13" s="25" t="s">
        <v>177</v>
      </c>
      <c r="C13" s="18" t="s">
        <v>144</v>
      </c>
      <c r="D13" s="18" t="s">
        <v>166</v>
      </c>
      <c r="E13" s="18" t="str">
        <f t="shared" si="0"/>
        <v xml:space="preserve">CTD_CAST_FILES_V.SYS_UPLOAD_DTM, </v>
      </c>
      <c r="F13" s="18" t="str">
        <f t="shared" si="1"/>
        <v>COMMENT ON COLUMN CTD_CAST_FILE_DATA_V.SYS_UPLOAD_DTM IS 'System UpLoad Time';</v>
      </c>
    </row>
    <row r="14" spans="1:6" x14ac:dyDescent="0.25">
      <c r="A14" s="18" t="s">
        <v>316</v>
      </c>
      <c r="B14" s="25" t="s">
        <v>177</v>
      </c>
      <c r="C14" s="18" t="s">
        <v>145</v>
      </c>
      <c r="D14" s="18" t="s">
        <v>176</v>
      </c>
      <c r="E14" s="18" t="str">
        <f t="shared" si="0"/>
        <v xml:space="preserve">CTD_CAST_FILES_V.FORMAT_SYS_UPLOAD_DTM, </v>
      </c>
      <c r="F14" s="18" t="str">
        <f t="shared" si="1"/>
        <v>COMMENT ON COLUMN CTD_CAST_FILE_DATA_V.FORMAT_SYS_UPLOAD_DTM IS 'System UpLoad Time in MM/DD/YYYY HH24:MI:SS format';</v>
      </c>
    </row>
    <row r="15" spans="1:6" x14ac:dyDescent="0.25">
      <c r="A15" s="18" t="s">
        <v>316</v>
      </c>
      <c r="B15" s="25" t="s">
        <v>177</v>
      </c>
      <c r="C15" s="18" t="s">
        <v>146</v>
      </c>
      <c r="D15" s="18" t="s">
        <v>167</v>
      </c>
      <c r="E15" s="18" t="str">
        <f t="shared" si="0"/>
        <v xml:space="preserve">CTD_CAST_FILES_V.LAT_DEG_MIN, </v>
      </c>
      <c r="F15" s="18" t="str">
        <f t="shared" si="1"/>
        <v>COMMENT ON COLUMN CTD_CAST_FILE_DATA_V.LAT_DEG_MIN IS 'Cast Latitude in degrees minutes notation';</v>
      </c>
    </row>
    <row r="16" spans="1:6" x14ac:dyDescent="0.25">
      <c r="A16" s="18" t="s">
        <v>316</v>
      </c>
      <c r="B16" s="25" t="s">
        <v>177</v>
      </c>
      <c r="C16" s="18" t="s">
        <v>147</v>
      </c>
      <c r="D16" s="18" t="s">
        <v>168</v>
      </c>
      <c r="E16" s="18" t="str">
        <f t="shared" si="0"/>
        <v xml:space="preserve">CTD_CAST_FILES_V.LON_DEG_MIN, </v>
      </c>
      <c r="F16" s="18" t="str">
        <f t="shared" si="1"/>
        <v>COMMENT ON COLUMN CTD_CAST_FILE_DATA_V.LON_DEG_MIN IS 'Cast Longitude in degrees minutes notation';</v>
      </c>
    </row>
    <row r="17" spans="1:6" x14ac:dyDescent="0.25">
      <c r="A17" s="18" t="s">
        <v>316</v>
      </c>
      <c r="B17" s="25" t="s">
        <v>177</v>
      </c>
      <c r="C17" s="18" t="s">
        <v>148</v>
      </c>
      <c r="D17" s="18" t="s">
        <v>169</v>
      </c>
      <c r="E17" s="18" t="str">
        <f t="shared" si="0"/>
        <v xml:space="preserve">CTD_CAST_FILES_V.UTC_DTM, </v>
      </c>
      <c r="F17" s="18" t="str">
        <f t="shared" si="1"/>
        <v>COMMENT ON COLUMN CTD_CAST_FILE_DATA_V.UTC_DTM IS 'Cast UTC Date/Time';</v>
      </c>
    </row>
    <row r="18" spans="1:6" x14ac:dyDescent="0.25">
      <c r="A18" s="18" t="s">
        <v>316</v>
      </c>
      <c r="B18" s="25" t="s">
        <v>177</v>
      </c>
      <c r="C18" s="18" t="s">
        <v>149</v>
      </c>
      <c r="D18" s="18" t="s">
        <v>175</v>
      </c>
      <c r="E18" s="18" t="str">
        <f t="shared" si="0"/>
        <v xml:space="preserve">CTD_CAST_FILES_V.FORMAT_UTC_DTM, </v>
      </c>
      <c r="F18" s="18" t="str">
        <f t="shared" si="1"/>
        <v>COMMENT ON COLUMN CTD_CAST_FILE_DATA_V.FORMAT_UTC_DTM IS 'Cast UTC Date/Time in MM/DD/YYYY HH24:MI:SS format';</v>
      </c>
    </row>
    <row r="19" spans="1:6" x14ac:dyDescent="0.25">
      <c r="A19" s="18" t="s">
        <v>316</v>
      </c>
      <c r="B19" s="25" t="s">
        <v>177</v>
      </c>
      <c r="C19" s="18" t="s">
        <v>150</v>
      </c>
      <c r="D19" s="18" t="s">
        <v>170</v>
      </c>
      <c r="E19" s="18" t="str">
        <f t="shared" si="0"/>
        <v xml:space="preserve">CTD_CAST_FILES_V.FILE_TYPE, </v>
      </c>
      <c r="F19" s="18" t="str">
        <f t="shared" si="1"/>
        <v>COMMENT ON COLUMN CTD_CAST_FILE_DATA_V.FILE_TYPE IS 'File Type';</v>
      </c>
    </row>
    <row r="20" spans="1:6" x14ac:dyDescent="0.25">
      <c r="A20" s="18" t="s">
        <v>316</v>
      </c>
      <c r="B20" s="25" t="s">
        <v>177</v>
      </c>
      <c r="C20" s="18" t="s">
        <v>151</v>
      </c>
      <c r="D20" s="18" t="s">
        <v>171</v>
      </c>
      <c r="E20" s="18" t="str">
        <f t="shared" si="0"/>
        <v xml:space="preserve">CTD_CAST_FILES_V.CAST_NUMBER, </v>
      </c>
      <c r="F20" s="18" t="str">
        <f t="shared" si="1"/>
        <v>COMMENT ON COLUMN CTD_CAST_FILE_DATA_V.CAST_NUMBER IS 'CTD Cast Number';</v>
      </c>
    </row>
    <row r="21" spans="1:6" x14ac:dyDescent="0.25">
      <c r="A21" s="18" t="s">
        <v>316</v>
      </c>
      <c r="B21" s="25" t="s">
        <v>177</v>
      </c>
      <c r="C21" s="18" t="s">
        <v>111</v>
      </c>
      <c r="D21" s="18" t="s">
        <v>120</v>
      </c>
      <c r="E21" s="18" t="str">
        <f t="shared" si="0"/>
        <v xml:space="preserve">CTD_CAST_FILES_V.CRUISE_ID, </v>
      </c>
      <c r="F21" s="18" t="str">
        <f t="shared" si="1"/>
        <v>COMMENT ON COLUMN CTD_CAST_FILE_DATA_V.CRUISE_ID IS 'Primary key for the CTD_CRUISES table';</v>
      </c>
    </row>
    <row r="22" spans="1:6" x14ac:dyDescent="0.25">
      <c r="A22" s="18" t="s">
        <v>316</v>
      </c>
      <c r="B22" s="25" t="s">
        <v>177</v>
      </c>
      <c r="C22" s="18" t="s">
        <v>152</v>
      </c>
      <c r="D22" s="18" t="s">
        <v>172</v>
      </c>
      <c r="E22" s="18" t="str">
        <f t="shared" si="0"/>
        <v xml:space="preserve">CTD_CAST_FILES_V.CUST_DATA_FILE_INFO, </v>
      </c>
      <c r="F22" s="18" t="str">
        <f t="shared" si="1"/>
        <v>COMMENT ON COLUMN CTD_CAST_FILE_DATA_V.CUST_DATA_FILE_INFO IS 'Custom data file information defined in the processed data file header';</v>
      </c>
    </row>
    <row r="23" spans="1:6" x14ac:dyDescent="0.25">
      <c r="A23" s="18" t="s">
        <v>316</v>
      </c>
      <c r="B23" s="25" t="s">
        <v>177</v>
      </c>
      <c r="C23" s="18" t="s">
        <v>153</v>
      </c>
      <c r="D23" s="18" t="s">
        <v>173</v>
      </c>
      <c r="E23" s="18" t="str">
        <f t="shared" si="0"/>
        <v xml:space="preserve">CTD_CAST_FILES_V.FILE_HEADER_INFO, </v>
      </c>
      <c r="F23" s="18" t="str">
        <f t="shared" si="1"/>
        <v>COMMENT ON COLUMN CTD_CAST_FILE_DATA_V.FILE_HEADER_INFO IS 'Header information defined in the processed CTD data file';</v>
      </c>
    </row>
    <row r="24" spans="1:6" x14ac:dyDescent="0.25">
      <c r="A24" s="18" t="s">
        <v>316</v>
      </c>
      <c r="B24" s="25" t="s">
        <v>177</v>
      </c>
      <c r="C24" s="18" t="s">
        <v>154</v>
      </c>
      <c r="D24" s="18" t="s">
        <v>174</v>
      </c>
      <c r="E24" s="18" t="str">
        <f t="shared" si="0"/>
        <v xml:space="preserve">CTD_CAST_FILES_V.SENSOR_CONFIG_INFO, </v>
      </c>
      <c r="F24" s="18" t="str">
        <f t="shared" si="1"/>
        <v>COMMENT ON COLUMN CTD_CAST_FILE_DATA_V.SENSOR_CONFIG_INFO IS 'Sensor configuration information defined in the processed CTD data file';</v>
      </c>
    </row>
    <row r="25" spans="1:6" x14ac:dyDescent="0.25">
      <c r="A25" s="18" t="s">
        <v>316</v>
      </c>
      <c r="B25" s="25" t="s">
        <v>177</v>
      </c>
      <c r="C25" s="18" t="s">
        <v>112</v>
      </c>
      <c r="D25" s="18" t="s">
        <v>121</v>
      </c>
      <c r="E25" s="18" t="str">
        <f t="shared" si="0"/>
        <v xml:space="preserve">CTD_CAST_FILES_V.CRUISE_NAME, </v>
      </c>
      <c r="F25" s="18" t="str">
        <f t="shared" si="1"/>
        <v>COMMENT ON COLUMN CTD_CAST_FILE_DATA_V.CRUISE_NAME IS 'The name of the given cruise designated by NOAA (e.g. SE-15-01)';</v>
      </c>
    </row>
    <row r="26" spans="1:6" x14ac:dyDescent="0.25">
      <c r="A26" s="18" t="s">
        <v>316</v>
      </c>
      <c r="B26" s="25" t="s">
        <v>177</v>
      </c>
      <c r="C26" s="18" t="s">
        <v>113</v>
      </c>
      <c r="D26" s="18" t="s">
        <v>122</v>
      </c>
      <c r="E26" s="18" t="str">
        <f t="shared" si="0"/>
        <v xml:space="preserve">CTD_CAST_FILES_V.CRUISE_START_DATE, </v>
      </c>
      <c r="F26" s="18" t="str">
        <f t="shared" si="1"/>
        <v>COMMENT ON COLUMN CTD_CAST_FILE_DATA_V.CRUISE_START_DATE IS 'The start date of the given research cruise';</v>
      </c>
    </row>
    <row r="27" spans="1:6" x14ac:dyDescent="0.25">
      <c r="A27" s="18" t="s">
        <v>316</v>
      </c>
      <c r="B27" s="25" t="s">
        <v>177</v>
      </c>
      <c r="C27" s="18" t="s">
        <v>128</v>
      </c>
      <c r="D27" s="18" t="s">
        <v>130</v>
      </c>
      <c r="E27" s="18" t="str">
        <f t="shared" si="0"/>
        <v xml:space="preserve">CTD_CAST_FILES_V.FORMAT_CRUISE_START_DATE, </v>
      </c>
      <c r="F27" s="18" t="str">
        <f t="shared" si="1"/>
        <v>COMMENT ON COLUMN CTD_CAST_FILE_DATA_V.FORMAT_CRUISE_START_DATE IS 'The start date of the given research cruise in MM/DD/YYYY HH24:MI:SS format';</v>
      </c>
    </row>
    <row r="28" spans="1:6" x14ac:dyDescent="0.25">
      <c r="A28" s="18" t="s">
        <v>316</v>
      </c>
      <c r="B28" s="25" t="s">
        <v>177</v>
      </c>
      <c r="C28" s="18" t="s">
        <v>114</v>
      </c>
      <c r="D28" s="18" t="s">
        <v>123</v>
      </c>
      <c r="E28" s="18" t="str">
        <f t="shared" si="0"/>
        <v xml:space="preserve">CTD_CAST_FILES_V.CRUISE_END_DATE, </v>
      </c>
      <c r="F28" s="18" t="str">
        <f t="shared" si="1"/>
        <v>COMMENT ON COLUMN CTD_CAST_FILE_DATA_V.CRUISE_END_DATE IS 'The end date of the given research cruise';</v>
      </c>
    </row>
    <row r="29" spans="1:6" x14ac:dyDescent="0.25">
      <c r="A29" s="18" t="s">
        <v>316</v>
      </c>
      <c r="B29" s="25" t="s">
        <v>177</v>
      </c>
      <c r="C29" s="18" t="s">
        <v>129</v>
      </c>
      <c r="D29" s="18" t="s">
        <v>131</v>
      </c>
      <c r="E29" s="18" t="str">
        <f t="shared" si="0"/>
        <v xml:space="preserve">CTD_CAST_FILES_V.FORMAT_CRUISE_END_DATE, </v>
      </c>
      <c r="F29" s="18" t="str">
        <f t="shared" si="1"/>
        <v>COMMENT ON COLUMN CTD_CAST_FILE_DATA_V.FORMAT_CRUISE_END_DATE IS 'The end date of the given research cruise in MM/DD/YYYY HH24:MI:SS format';</v>
      </c>
    </row>
    <row r="30" spans="1:6" x14ac:dyDescent="0.25">
      <c r="A30" s="18" t="s">
        <v>316</v>
      </c>
      <c r="B30" s="25" t="s">
        <v>177</v>
      </c>
      <c r="C30" s="18" t="s">
        <v>115</v>
      </c>
      <c r="D30" s="18" t="s">
        <v>124</v>
      </c>
      <c r="E30" s="18" t="str">
        <f t="shared" si="0"/>
        <v xml:space="preserve">CTD_CAST_FILES_V.CRUISE_NOTES, </v>
      </c>
      <c r="F30" s="18" t="str">
        <f t="shared" si="1"/>
        <v>COMMENT ON COLUMN CTD_CAST_FILE_DATA_V.CRUISE_NOTES IS 'Any notes for the given research cruise';</v>
      </c>
    </row>
    <row r="31" spans="1:6" x14ac:dyDescent="0.25">
      <c r="A31" s="18" t="s">
        <v>316</v>
      </c>
      <c r="B31" s="25" t="s">
        <v>177</v>
      </c>
      <c r="C31" s="18" t="s">
        <v>116</v>
      </c>
      <c r="D31" s="18" t="s">
        <v>126</v>
      </c>
      <c r="E31" s="18" t="str">
        <f t="shared" si="0"/>
        <v xml:space="preserve">CTD_CAST_FILES_V.VESSEL_NAME, </v>
      </c>
      <c r="F31" s="18" t="str">
        <f t="shared" si="1"/>
        <v>COMMENT ON COLUMN CTD_CAST_FILE_DATA_V.VESSEL_NAME IS 'Name of the given research vessel';</v>
      </c>
    </row>
    <row r="32" spans="1:6" x14ac:dyDescent="0.25">
      <c r="A32" s="18" t="s">
        <v>316</v>
      </c>
      <c r="B32" s="25" t="s">
        <v>177</v>
      </c>
      <c r="C32" s="18" t="s">
        <v>117</v>
      </c>
      <c r="D32" s="18" t="s">
        <v>127</v>
      </c>
      <c r="E32" s="18" t="str">
        <f t="shared" si="0"/>
        <v xml:space="preserve">CTD_CAST_FILES_V.VESSEL_DESC, </v>
      </c>
      <c r="F32" s="18" t="str">
        <f t="shared" si="1"/>
        <v>COMMENT ON COLUMN CTD_CAST_FILE_DATA_V.VESSEL_DESC IS 'Description for the given research vessel';</v>
      </c>
    </row>
    <row r="33" spans="1:6" x14ac:dyDescent="0.25">
      <c r="A33" s="18" t="s">
        <v>316</v>
      </c>
      <c r="B33" s="25" t="s">
        <v>177</v>
      </c>
      <c r="C33" s="18" t="s">
        <v>118</v>
      </c>
      <c r="D33" s="18" t="s">
        <v>125</v>
      </c>
      <c r="E33" s="18" t="str">
        <f t="shared" si="0"/>
        <v xml:space="preserve">CTD_CAST_FILES_V.VESSEL_ID, </v>
      </c>
      <c r="F33" s="18" t="str">
        <f t="shared" si="1"/>
        <v>COMMENT ON COLUMN CTD_CAST_FILE_DATA_V.VESSEL_ID IS 'Primary key for the CTD_RSRCH_VESSELS table';</v>
      </c>
    </row>
    <row r="34" spans="1:6" x14ac:dyDescent="0.25">
      <c r="A34" s="18" t="s">
        <v>316</v>
      </c>
      <c r="B34" s="25" t="s">
        <v>177</v>
      </c>
      <c r="C34" s="18" t="s">
        <v>133</v>
      </c>
      <c r="D34" s="18" t="s">
        <v>134</v>
      </c>
      <c r="E34" s="18" t="str">
        <f t="shared" si="0"/>
        <v xml:space="preserve">CTD_CAST_FILES_V.CRUISE_ALIASES_DELIM, </v>
      </c>
      <c r="F34" s="18" t="str">
        <f t="shared" si="1"/>
        <v>COMMENT ON COLUMN CTD_CAST_FILE_DATA_V.CRUISE_ALIASES_DELIM IS 'Comma delimited list of cruise name aliases in alphabetical order';</v>
      </c>
    </row>
    <row r="35" spans="1:6" x14ac:dyDescent="0.25">
      <c r="A35" s="18" t="s">
        <v>316</v>
      </c>
      <c r="B35" s="25" t="s">
        <v>177</v>
      </c>
      <c r="C35" s="18" t="s">
        <v>45</v>
      </c>
      <c r="D35" s="18" t="s">
        <v>91</v>
      </c>
      <c r="E35" s="18" t="str">
        <f t="shared" si="0"/>
        <v xml:space="preserve">CTD_CAST_FILES_V.DATA_EXEC_ID, </v>
      </c>
      <c r="F35" s="18" t="str">
        <f t="shared" si="1"/>
        <v>COMMENT ON COLUMN CTD_CAST_FILE_DATA_V.DATA_EXEC_ID IS 'Primary Key for the CTD_APP_DATA_EXEC table';</v>
      </c>
    </row>
    <row r="36" spans="1:6" x14ac:dyDescent="0.25">
      <c r="A36" s="18" t="s">
        <v>316</v>
      </c>
      <c r="B36" s="25" t="s">
        <v>177</v>
      </c>
      <c r="C36" s="18" t="s">
        <v>76</v>
      </c>
      <c r="D36" s="18" t="s">
        <v>92</v>
      </c>
      <c r="E36" s="18" t="str">
        <f t="shared" si="0"/>
        <v xml:space="preserve">CTD_CAST_FILES_V.EXEC_START_DTM, </v>
      </c>
      <c r="F36" s="18" t="str">
        <f t="shared" si="1"/>
        <v>COMMENT ON COLUMN CTD_CAST_FILE_DATA_V.EXEC_START_DTM IS 'The date/time the CTD data import script was executed';</v>
      </c>
    </row>
    <row r="37" spans="1:6" x14ac:dyDescent="0.25">
      <c r="A37" s="18" t="s">
        <v>316</v>
      </c>
      <c r="B37" s="25" t="s">
        <v>177</v>
      </c>
      <c r="C37" s="18" t="s">
        <v>77</v>
      </c>
      <c r="D37" s="18" t="s">
        <v>95</v>
      </c>
      <c r="E37" s="18" t="str">
        <f t="shared" si="0"/>
        <v xml:space="preserve">CTD_CAST_FILES_V.FORMAT_EXEC_START_DTM, </v>
      </c>
      <c r="F37" s="18" t="str">
        <f t="shared" si="1"/>
        <v>COMMENT ON COLUMN CTD_CAST_FILE_DATA_V.FORMAT_EXEC_START_DTM IS 'The date/time the CTD data import script was executed in MM/DD/YYYY HH24:MI:SS format';</v>
      </c>
    </row>
    <row r="38" spans="1:6" x14ac:dyDescent="0.25">
      <c r="A38" s="18" t="s">
        <v>316</v>
      </c>
      <c r="B38" s="25" t="s">
        <v>177</v>
      </c>
      <c r="C38" s="18" t="s">
        <v>78</v>
      </c>
      <c r="D38" s="18" t="s">
        <v>93</v>
      </c>
      <c r="E38" s="18" t="str">
        <f t="shared" si="0"/>
        <v xml:space="preserve">CTD_CAST_FILES_V.EXEC_END_DTM, </v>
      </c>
      <c r="F38" s="18" t="str">
        <f t="shared" si="1"/>
        <v>COMMENT ON COLUMN CTD_CAST_FILE_DATA_V.EXEC_END_DTM IS 'The date/time the CTD data import script finished executing';</v>
      </c>
    </row>
    <row r="39" spans="1:6" x14ac:dyDescent="0.25">
      <c r="A39" s="18" t="s">
        <v>316</v>
      </c>
      <c r="B39" s="25" t="s">
        <v>177</v>
      </c>
      <c r="C39" s="18" t="s">
        <v>79</v>
      </c>
      <c r="D39" s="18" t="s">
        <v>96</v>
      </c>
      <c r="E39" s="18" t="str">
        <f t="shared" si="0"/>
        <v xml:space="preserve">CTD_CAST_FILES_V.FORMAT_EXEC_END_DTM, </v>
      </c>
      <c r="F39" s="18" t="str">
        <f t="shared" si="1"/>
        <v>COMMENT ON COLUMN CTD_CAST_FILE_DATA_V.FORMAT_EXEC_END_DTM IS 'The date/time the CTD data import script finished executing in MM/DD/YYYY HH24:MI:SS format';</v>
      </c>
    </row>
    <row r="40" spans="1:6" x14ac:dyDescent="0.25">
      <c r="A40" s="18" t="s">
        <v>316</v>
      </c>
      <c r="B40" s="25" t="s">
        <v>177</v>
      </c>
      <c r="C40" s="18" t="s">
        <v>80</v>
      </c>
      <c r="D40" s="18" t="s">
        <v>94</v>
      </c>
      <c r="E40" s="18" t="str">
        <f t="shared" si="0"/>
        <v xml:space="preserve">CTD_CAST_FILES_V.SCRIPT_EXECUTION_PATH, </v>
      </c>
      <c r="F40" s="18" t="str">
        <f t="shared" si="1"/>
        <v>COMMENT ON COLUMN CTD_CAST_FILE_DATA_V.SCRIPT_EXECUTION_PATH IS 'The base file path for the given CTD data import script execution';</v>
      </c>
    </row>
    <row r="41" spans="1:6" x14ac:dyDescent="0.25">
      <c r="A41" s="18" t="s">
        <v>316</v>
      </c>
      <c r="B41" s="25" t="s">
        <v>177</v>
      </c>
      <c r="C41" s="18" t="s">
        <v>81</v>
      </c>
      <c r="D41" s="18" t="s">
        <v>97</v>
      </c>
      <c r="E41" s="18" t="str">
        <f t="shared" si="0"/>
        <v xml:space="preserve">CTD_CAST_FILES_V.DATA_FILE_ID, </v>
      </c>
      <c r="F41" s="18" t="str">
        <f t="shared" si="1"/>
        <v>COMMENT ON COLUMN CTD_CAST_FILE_DATA_V.DATA_FILE_ID IS 'Primary Key for the CTD_APP_DATA_FILES table';</v>
      </c>
    </row>
    <row r="42" spans="1:6" x14ac:dyDescent="0.25">
      <c r="A42" s="18" t="s">
        <v>316</v>
      </c>
      <c r="B42" s="25" t="s">
        <v>177</v>
      </c>
      <c r="C42" s="18" t="s">
        <v>178</v>
      </c>
      <c r="D42" s="18" t="s">
        <v>99</v>
      </c>
      <c r="E42" s="18" t="str">
        <f t="shared" si="0"/>
        <v xml:space="preserve">CTD_CAST_FILES_V.DATA_FILE_NAME, </v>
      </c>
      <c r="F42" s="18" t="str">
        <f t="shared" si="1"/>
        <v>COMMENT ON COLUMN CTD_CAST_FILE_DATA_V.DATA_FILE_NAME IS 'This is the file name for the given CTD data file';</v>
      </c>
    </row>
    <row r="43" spans="1:6" x14ac:dyDescent="0.25">
      <c r="A43" s="18" t="s">
        <v>316</v>
      </c>
      <c r="B43" s="25" t="s">
        <v>177</v>
      </c>
      <c r="C43" s="18" t="s">
        <v>180</v>
      </c>
      <c r="D43" s="18" t="s">
        <v>100</v>
      </c>
      <c r="E43" s="18" t="str">
        <f t="shared" si="0"/>
        <v xml:space="preserve">CTD_CAST_FILES_V.DATA_FILE_CHECKSUM, </v>
      </c>
      <c r="F43" s="18" t="str">
        <f t="shared" si="1"/>
        <v>COMMENT ON COLUMN CTD_CAST_FILE_DATA_V.DATA_FILE_CHECKSUM IS 'The MD5 file checksum for the given CTD data file';</v>
      </c>
    </row>
    <row r="44" spans="1:6" x14ac:dyDescent="0.25">
      <c r="A44" s="18" t="s">
        <v>316</v>
      </c>
      <c r="B44" s="25" t="s">
        <v>177</v>
      </c>
      <c r="C44" s="18" t="s">
        <v>179</v>
      </c>
      <c r="D44" s="18" t="s">
        <v>98</v>
      </c>
      <c r="E44" s="18" t="str">
        <f t="shared" si="0"/>
        <v xml:space="preserve">CTD_CAST_FILES_V.DATA_FILE_PATH, </v>
      </c>
      <c r="F44" s="18" t="str">
        <f t="shared" si="1"/>
        <v>COMMENT ON COLUMN CTD_CAST_FILE_DATA_V.DATA_FILE_PATH IS 'This is the full file path for the given CTD data file';</v>
      </c>
    </row>
    <row r="45" spans="1:6" x14ac:dyDescent="0.25">
      <c r="A45" s="18" t="s">
        <v>316</v>
      </c>
      <c r="B45" s="25" t="s">
        <v>177</v>
      </c>
      <c r="C45" s="18" t="s">
        <v>189</v>
      </c>
      <c r="D45" s="18" t="s">
        <v>219</v>
      </c>
      <c r="E45" s="18" t="str">
        <f t="shared" si="0"/>
        <v xml:space="preserve">CTD_CAST_FILES_V.FULL_DATA_FILE_PATH, </v>
      </c>
      <c r="F45" s="18" t="str">
        <f t="shared" si="1"/>
        <v>COMMENT ON COLUMN CTD_CAST_FILE_DATA_V.FULL_DATA_FILE_PATH IS 'The full path to the CTD data file';</v>
      </c>
    </row>
    <row r="46" spans="1:6" x14ac:dyDescent="0.25">
      <c r="A46" s="18" t="s">
        <v>316</v>
      </c>
      <c r="B46" s="25" t="s">
        <v>177</v>
      </c>
      <c r="C46" s="18" t="s">
        <v>85</v>
      </c>
      <c r="D46" s="18" t="s">
        <v>101</v>
      </c>
      <c r="E46" s="18" t="str">
        <f t="shared" si="0"/>
        <v xml:space="preserve">CTD_CAST_FILES_V.FILE_ACTIVE_YN, </v>
      </c>
      <c r="F46" s="18" t="str">
        <f t="shared" si="1"/>
        <v>COMMENT ON COLUMN CTD_CAST_FILE_DATA_V.FILE_ACTIVE_YN IS 'Flag to indicate if the given data file is active (Y) or inactive (N)';</v>
      </c>
    </row>
    <row r="47" spans="1:6" x14ac:dyDescent="0.25">
      <c r="A47" s="18" t="s">
        <v>316</v>
      </c>
      <c r="B47" s="25" t="s">
        <v>177</v>
      </c>
      <c r="C47" s="18" t="s">
        <v>86</v>
      </c>
      <c r="D47" s="18" t="s">
        <v>105</v>
      </c>
      <c r="E47" s="18" t="str">
        <f t="shared" si="0"/>
        <v xml:space="preserve">CTD_CAST_FILES_V.SCAN_DATE, </v>
      </c>
      <c r="F47" s="18" t="str">
        <f t="shared" si="1"/>
        <v>COMMENT ON COLUMN CTD_CAST_FILE_DATA_V.SCAN_DATE IS 'Date/time the CTD file was scanned';</v>
      </c>
    </row>
    <row r="48" spans="1:6" x14ac:dyDescent="0.25">
      <c r="A48" s="18" t="s">
        <v>316</v>
      </c>
      <c r="B48" s="25" t="s">
        <v>177</v>
      </c>
      <c r="C48" s="18" t="s">
        <v>106</v>
      </c>
      <c r="D48" s="18" t="s">
        <v>107</v>
      </c>
      <c r="E48" s="18" t="str">
        <f t="shared" si="0"/>
        <v xml:space="preserve">CTD_CAST_FILES_V.FORMAT_SCAN_DATE, </v>
      </c>
      <c r="F48" s="18" t="str">
        <f t="shared" si="1"/>
        <v>COMMENT ON COLUMN CTD_CAST_FILE_DATA_V.FORMAT_SCAN_DATE IS 'Date/time the CTD file was scanned in MM/DD/YYYY HH24:MI:SS format';</v>
      </c>
    </row>
    <row r="49" spans="1:6" x14ac:dyDescent="0.25">
      <c r="A49" s="18" t="s">
        <v>316</v>
      </c>
      <c r="B49" s="25" t="s">
        <v>177</v>
      </c>
      <c r="C49" s="18" t="s">
        <v>87</v>
      </c>
      <c r="D49" s="18" t="s">
        <v>102</v>
      </c>
      <c r="E49" s="18" t="str">
        <f t="shared" si="0"/>
        <v xml:space="preserve">CTD_CAST_FILES_V.PTA_ERROR_ID, </v>
      </c>
      <c r="F49" s="18" t="str">
        <f t="shared" si="1"/>
        <v>COMMENT ON COLUMN CTD_CAST_FILE_DATA_V.PTA_ERROR_ID IS 'Foreign key reference to the Errors (PTA) intersection table';</v>
      </c>
    </row>
    <row r="50" spans="1:6" x14ac:dyDescent="0.25">
      <c r="A50" s="18" t="s">
        <v>316</v>
      </c>
      <c r="B50" s="25" t="s">
        <v>177</v>
      </c>
      <c r="C50" s="18" t="s">
        <v>218</v>
      </c>
      <c r="D50" s="18" t="s">
        <v>229</v>
      </c>
      <c r="E50" s="18" t="str">
        <f t="shared" si="0"/>
        <v xml:space="preserve">CTD_CAST_FILES_V.FILE_PARSE_ERR_YN, </v>
      </c>
      <c r="F50" s="18" t="str">
        <f t="shared" si="1"/>
        <v>COMMENT ON COLUMN CTD_CAST_FILE_DATA_V.FILE_PARSE_ERR_YN IS 'Field to indicate that there was a file parsing error in the given CTD data file (Y) if there was an error and (N) if there was no error';</v>
      </c>
    </row>
    <row r="51" spans="1:6" x14ac:dyDescent="0.25">
      <c r="A51" s="18" t="s">
        <v>316</v>
      </c>
      <c r="B51" s="25" t="s">
        <v>177</v>
      </c>
      <c r="C51" s="18" t="s">
        <v>217</v>
      </c>
      <c r="D51" s="18" t="s">
        <v>228</v>
      </c>
      <c r="E51" s="18" t="str">
        <f t="shared" si="0"/>
        <v xml:space="preserve">CTD_CAST_FILES_V.FILE_PARSE_ERR_MSG, </v>
      </c>
      <c r="F51" s="18" t="str">
        <f t="shared" si="1"/>
        <v>COMMENT ON COLUMN CTD_CAST_FILE_DATA_V.FILE_PARSE_ERR_MSG IS 'Field to store the parsing error message if there was a file parsing error in the given CTD data file';</v>
      </c>
    </row>
    <row r="52" spans="1:6" x14ac:dyDescent="0.25">
      <c r="A52" s="18" t="s">
        <v>316</v>
      </c>
      <c r="B52" s="25" t="s">
        <v>43</v>
      </c>
      <c r="C52" s="18" t="s">
        <v>247</v>
      </c>
      <c r="D52" s="18" t="s">
        <v>248</v>
      </c>
      <c r="E52" s="18" t="str">
        <f t="shared" si="0"/>
        <v xml:space="preserve">CTD_PROC_DATA.DATA_ID, </v>
      </c>
      <c r="F52" s="18" t="str">
        <f t="shared" si="1"/>
        <v>COMMENT ON COLUMN CTD_CAST_FILE_DATA_V.DATA_ID IS 'Primary key for the CTD_PROC_DATA table';</v>
      </c>
    </row>
    <row r="53" spans="1:6" x14ac:dyDescent="0.25">
      <c r="A53" s="18" t="s">
        <v>316</v>
      </c>
      <c r="B53" s="25" t="s">
        <v>43</v>
      </c>
      <c r="C53" s="18" t="s">
        <v>249</v>
      </c>
      <c r="D53" s="18" t="s">
        <v>250</v>
      </c>
      <c r="E53" s="18" t="str">
        <f t="shared" si="0"/>
        <v xml:space="preserve">CTD_PROC_DATA.SCAN_COUNT, </v>
      </c>
      <c r="F53" s="18" t="str">
        <f t="shared" si="1"/>
        <v>COMMENT ON COLUMN CTD_CAST_FILE_DATA_V.SCAN_COUNT IS 'scan: Scan Count';</v>
      </c>
    </row>
    <row r="54" spans="1:6" x14ac:dyDescent="0.25">
      <c r="A54" s="18" t="s">
        <v>316</v>
      </c>
      <c r="B54" s="25" t="s">
        <v>43</v>
      </c>
      <c r="C54" s="18" t="s">
        <v>251</v>
      </c>
      <c r="D54" s="18" t="s">
        <v>252</v>
      </c>
      <c r="E54" s="18" t="str">
        <f t="shared" si="0"/>
        <v xml:space="preserve">CTD_PROC_DATA.PRESSURE_DB, </v>
      </c>
      <c r="F54" s="18" t="str">
        <f t="shared" si="1"/>
        <v>COMMENT ON COLUMN CTD_CAST_FILE_DATA_V.PRESSURE_DB IS 'prDM: Pressure, Digiquartz [db]';</v>
      </c>
    </row>
    <row r="55" spans="1:6" x14ac:dyDescent="0.25">
      <c r="A55" s="18" t="s">
        <v>316</v>
      </c>
      <c r="B55" s="25" t="s">
        <v>43</v>
      </c>
      <c r="C55" s="18" t="s">
        <v>253</v>
      </c>
      <c r="D55" s="18" t="s">
        <v>254</v>
      </c>
      <c r="E55" s="18" t="str">
        <f t="shared" si="0"/>
        <v xml:space="preserve">CTD_PROC_DATA.TEMP_DEG_C, </v>
      </c>
      <c r="F55" s="18" t="str">
        <f t="shared" si="1"/>
        <v>COMMENT ON COLUMN CTD_CAST_FILE_DATA_V.TEMP_DEG_C IS 't090C: Temperature [ITS-90, deg C]';</v>
      </c>
    </row>
    <row r="56" spans="1:6" x14ac:dyDescent="0.25">
      <c r="A56" s="18" t="s">
        <v>316</v>
      </c>
      <c r="B56" s="25" t="s">
        <v>43</v>
      </c>
      <c r="C56" s="18" t="s">
        <v>255</v>
      </c>
      <c r="D56" s="18" t="s">
        <v>256</v>
      </c>
      <c r="E56" s="18" t="str">
        <f t="shared" si="0"/>
        <v xml:space="preserve">CTD_PROC_DATA.COND_S_M, </v>
      </c>
      <c r="F56" s="18" t="str">
        <f t="shared" si="1"/>
        <v>COMMENT ON COLUMN CTD_CAST_FILE_DATA_V.COND_S_M IS 'c0S/m: Conductivity [S/m]';</v>
      </c>
    </row>
    <row r="57" spans="1:6" x14ac:dyDescent="0.25">
      <c r="A57" s="18" t="s">
        <v>316</v>
      </c>
      <c r="B57" s="25" t="s">
        <v>43</v>
      </c>
      <c r="C57" s="18" t="s">
        <v>257</v>
      </c>
      <c r="D57" s="18" t="s">
        <v>258</v>
      </c>
      <c r="E57" s="18" t="str">
        <f t="shared" si="0"/>
        <v xml:space="preserve">CTD_PROC_DATA.SAL_PSU, </v>
      </c>
      <c r="F57" s="18" t="str">
        <f t="shared" si="1"/>
        <v>COMMENT ON COLUMN CTD_CAST_FILE_DATA_V.SAL_PSU IS 'sal00: Salinity, Practical [PSU]';</v>
      </c>
    </row>
    <row r="58" spans="1:6" x14ac:dyDescent="0.25">
      <c r="A58" s="18" t="s">
        <v>316</v>
      </c>
      <c r="B58" s="25" t="s">
        <v>43</v>
      </c>
      <c r="C58" s="18" t="s">
        <v>259</v>
      </c>
      <c r="D58" s="18" t="s">
        <v>260</v>
      </c>
      <c r="E58" s="18" t="str">
        <f t="shared" si="0"/>
        <v xml:space="preserve">CTD_PROC_DATA.OXY_RAW_V, </v>
      </c>
      <c r="F58" s="18" t="str">
        <f t="shared" si="1"/>
        <v>COMMENT ON COLUMN CTD_CAST_FILE_DATA_V.OXY_RAW_V IS 'sbeox0V: Oxygen raw, SBE 43 [V]';</v>
      </c>
    </row>
    <row r="59" spans="1:6" x14ac:dyDescent="0.25">
      <c r="A59" s="18" t="s">
        <v>316</v>
      </c>
      <c r="B59" s="25" t="s">
        <v>43</v>
      </c>
      <c r="C59" s="18" t="s">
        <v>261</v>
      </c>
      <c r="D59" s="18" t="s">
        <v>262</v>
      </c>
      <c r="E59" s="18" t="str">
        <f t="shared" si="0"/>
        <v xml:space="preserve">CTD_PROC_DATA.OXY_ML_L, </v>
      </c>
      <c r="F59" s="18" t="str">
        <f t="shared" si="1"/>
        <v>COMMENT ON COLUMN CTD_CAST_FILE_DATA_V.OXY_ML_L IS 'sbeox0ML/L: Oxygen, SBE 43 [ml/l]';</v>
      </c>
    </row>
    <row r="60" spans="1:6" x14ac:dyDescent="0.25">
      <c r="A60" s="18" t="s">
        <v>316</v>
      </c>
      <c r="B60" s="25" t="s">
        <v>43</v>
      </c>
      <c r="C60" s="18" t="s">
        <v>263</v>
      </c>
      <c r="D60" s="18" t="s">
        <v>264</v>
      </c>
      <c r="E60" s="18" t="str">
        <f t="shared" si="0"/>
        <v xml:space="preserve">CTD_PROC_DATA.FL_SP, </v>
      </c>
      <c r="F60" s="18" t="str">
        <f t="shared" si="1"/>
        <v>COMMENT ON COLUMN CTD_CAST_FILE_DATA_V.FL_SP IS 'flSP: Fluorescence, Seapoint';</v>
      </c>
    </row>
    <row r="61" spans="1:6" x14ac:dyDescent="0.25">
      <c r="A61" s="18" t="s">
        <v>316</v>
      </c>
      <c r="B61" s="25" t="s">
        <v>43</v>
      </c>
      <c r="C61" s="18" t="s">
        <v>265</v>
      </c>
      <c r="D61" s="18" t="s">
        <v>266</v>
      </c>
      <c r="E61" s="18" t="str">
        <f t="shared" si="0"/>
        <v xml:space="preserve">CTD_PROC_DATA.TEMP_2_DEG_C, </v>
      </c>
      <c r="F61" s="18" t="str">
        <f t="shared" si="1"/>
        <v>COMMENT ON COLUMN CTD_CAST_FILE_DATA_V.TEMP_2_DEG_C IS 't190C: Temperature, 2 [ITS-90, deg C]';</v>
      </c>
    </row>
    <row r="62" spans="1:6" x14ac:dyDescent="0.25">
      <c r="A62" s="18" t="s">
        <v>316</v>
      </c>
      <c r="B62" s="25" t="s">
        <v>43</v>
      </c>
      <c r="C62" s="18" t="s">
        <v>267</v>
      </c>
      <c r="D62" s="18" t="s">
        <v>268</v>
      </c>
      <c r="E62" s="18" t="str">
        <f t="shared" si="0"/>
        <v xml:space="preserve">CTD_PROC_DATA.COND_2_S_M, </v>
      </c>
      <c r="F62" s="18" t="str">
        <f t="shared" si="1"/>
        <v>COMMENT ON COLUMN CTD_CAST_FILE_DATA_V.COND_2_S_M IS 'c1S/m: Conductivity, 2 [S/m]';</v>
      </c>
    </row>
    <row r="63" spans="1:6" x14ac:dyDescent="0.25">
      <c r="A63" s="18" t="s">
        <v>316</v>
      </c>
      <c r="B63" s="25" t="s">
        <v>43</v>
      </c>
      <c r="C63" s="18" t="s">
        <v>269</v>
      </c>
      <c r="D63" s="18" t="s">
        <v>270</v>
      </c>
      <c r="E63" s="18" t="str">
        <f t="shared" si="0"/>
        <v xml:space="preserve">CTD_PROC_DATA.SAL_2_PSU, </v>
      </c>
      <c r="F63" s="18" t="str">
        <f t="shared" si="1"/>
        <v>COMMENT ON COLUMN CTD_CAST_FILE_DATA_V.SAL_2_PSU IS 'sal11: Salinity, Practical, 2 [PSU]';</v>
      </c>
    </row>
    <row r="64" spans="1:6" x14ac:dyDescent="0.25">
      <c r="A64" s="18" t="s">
        <v>316</v>
      </c>
      <c r="B64" s="25" t="s">
        <v>43</v>
      </c>
      <c r="C64" s="18" t="s">
        <v>271</v>
      </c>
      <c r="D64" s="18" t="s">
        <v>272</v>
      </c>
      <c r="E64" s="18" t="str">
        <f t="shared" si="0"/>
        <v xml:space="preserve">CTD_PROC_DATA.OXY_RAW_2_V, </v>
      </c>
      <c r="F64" s="18" t="str">
        <f t="shared" si="1"/>
        <v>COMMENT ON COLUMN CTD_CAST_FILE_DATA_V.OXY_RAW_2_V IS 'sbeox1V: Oxygen raw, SBE 43, 2 [V]';</v>
      </c>
    </row>
    <row r="65" spans="1:6" x14ac:dyDescent="0.25">
      <c r="A65" s="18" t="s">
        <v>316</v>
      </c>
      <c r="B65" s="25" t="s">
        <v>43</v>
      </c>
      <c r="C65" s="18" t="s">
        <v>273</v>
      </c>
      <c r="D65" s="18" t="s">
        <v>274</v>
      </c>
      <c r="E65" s="18" t="str">
        <f t="shared" si="0"/>
        <v xml:space="preserve">CTD_PROC_DATA.OXY_2_ML_L, </v>
      </c>
      <c r="F65" s="18" t="str">
        <f t="shared" si="1"/>
        <v>COMMENT ON COLUMN CTD_CAST_FILE_DATA_V.OXY_2_ML_L IS 'sbeox1ML/L: Oxygen, SBE 43, 2 [ml/l]';</v>
      </c>
    </row>
    <row r="66" spans="1:6" x14ac:dyDescent="0.25">
      <c r="A66" s="18" t="s">
        <v>316</v>
      </c>
      <c r="B66" s="25" t="s">
        <v>43</v>
      </c>
      <c r="C66" s="18" t="s">
        <v>275</v>
      </c>
      <c r="D66" s="18" t="s">
        <v>276</v>
      </c>
      <c r="E66" s="18" t="str">
        <f t="shared" si="0"/>
        <v xml:space="preserve">CTD_PROC_DATA.FLUOR_AFL_MG_M3, </v>
      </c>
      <c r="F66" s="18" t="str">
        <f t="shared" si="1"/>
        <v>COMMENT ON COLUMN CTD_CAST_FILE_DATA_V.FLUOR_AFL_MG_M3 IS 'flECO-AFL: Fluorescence, WET Labs ECO-AFL/FL [mg/m^3]';</v>
      </c>
    </row>
    <row r="67" spans="1:6" x14ac:dyDescent="0.25">
      <c r="A67" s="18" t="s">
        <v>316</v>
      </c>
      <c r="B67" s="25" t="s">
        <v>43</v>
      </c>
      <c r="C67" s="18" t="s">
        <v>277</v>
      </c>
      <c r="D67" s="18" t="s">
        <v>278</v>
      </c>
      <c r="E67" s="18" t="str">
        <f t="shared" ref="E67:E88" si="2">CONCATENATE(B67, ".", C67, ", ")</f>
        <v xml:space="preserve">CTD_PROC_DATA.SOUND_VEL_M_S, </v>
      </c>
      <c r="F67" s="18" t="str">
        <f t="shared" ref="F67:F88" si="3">CONCATENATE("COMMENT ON COLUMN ", A67, ".", C67, " IS '", SUBSTITUTE(D67, "'", "''"), "';")</f>
        <v>COMMENT ON COLUMN CTD_CAST_FILE_DATA_V.SOUND_VEL_M_S IS 'svCM: Sound Velocity [Chen-Millero, m/s]';</v>
      </c>
    </row>
    <row r="68" spans="1:6" x14ac:dyDescent="0.25">
      <c r="A68" s="18" t="s">
        <v>316</v>
      </c>
      <c r="B68" s="25" t="s">
        <v>43</v>
      </c>
      <c r="C68" s="18" t="s">
        <v>279</v>
      </c>
      <c r="D68" s="18" t="s">
        <v>280</v>
      </c>
      <c r="E68" s="18" t="str">
        <f t="shared" si="2"/>
        <v xml:space="preserve">CTD_PROC_DATA.SOUND_VEL_2_M_S, </v>
      </c>
      <c r="F68" s="18" t="str">
        <f t="shared" si="3"/>
        <v>COMMENT ON COLUMN CTD_CAST_FILE_DATA_V.SOUND_VEL_2_M_S IS 'svCM1: Sound Velocity, 2 [Chen-Millero, m/s]';</v>
      </c>
    </row>
    <row r="69" spans="1:6" x14ac:dyDescent="0.25">
      <c r="A69" s="18" t="s">
        <v>316</v>
      </c>
      <c r="B69" s="25" t="s">
        <v>43</v>
      </c>
      <c r="C69" s="18" t="s">
        <v>281</v>
      </c>
      <c r="D69" s="18" t="s">
        <v>282</v>
      </c>
      <c r="E69" s="18" t="str">
        <f t="shared" si="2"/>
        <v xml:space="preserve">CTD_PROC_DATA.DEPTH_SW_M, </v>
      </c>
      <c r="F69" s="18" t="str">
        <f t="shared" si="3"/>
        <v>COMMENT ON COLUMN CTD_CAST_FILE_DATA_V.DEPTH_SW_M IS 'depSM: Depth [salt water, m]';</v>
      </c>
    </row>
    <row r="70" spans="1:6" x14ac:dyDescent="0.25">
      <c r="A70" s="18" t="s">
        <v>316</v>
      </c>
      <c r="B70" s="25" t="s">
        <v>43</v>
      </c>
      <c r="C70" s="18" t="s">
        <v>283</v>
      </c>
      <c r="D70" s="18" t="s">
        <v>284</v>
      </c>
      <c r="E70" s="18" t="str">
        <f t="shared" si="2"/>
        <v xml:space="preserve">CTD_PROC_DATA.DATA_FLAG, </v>
      </c>
      <c r="F70" s="18" t="str">
        <f t="shared" si="3"/>
        <v>COMMENT ON COLUMN CTD_CAST_FILE_DATA_V.DATA_FLAG IS 'flag:  0.000e+00';</v>
      </c>
    </row>
    <row r="71" spans="1:6" x14ac:dyDescent="0.25">
      <c r="A71" s="18" t="s">
        <v>316</v>
      </c>
      <c r="B71" s="25" t="s">
        <v>43</v>
      </c>
      <c r="C71" s="18" t="s">
        <v>285</v>
      </c>
      <c r="D71" s="18" t="s">
        <v>286</v>
      </c>
      <c r="E71" s="18" t="str">
        <f t="shared" si="2"/>
        <v xml:space="preserve">CTD_PROC_DATA.DZ_DTM_M_S, </v>
      </c>
      <c r="F71" s="18" t="str">
        <f t="shared" si="3"/>
        <v>COMMENT ON COLUMN CTD_CAST_FILE_DATA_V.DZ_DTM_M_S IS 'dz/dtM: Descent Rate [m/s]';</v>
      </c>
    </row>
    <row r="72" spans="1:6" x14ac:dyDescent="0.25">
      <c r="A72" s="18" t="s">
        <v>316</v>
      </c>
      <c r="B72" s="25" t="s">
        <v>43</v>
      </c>
      <c r="C72" s="18" t="s">
        <v>287</v>
      </c>
      <c r="D72" s="18" t="s">
        <v>288</v>
      </c>
      <c r="E72" s="18" t="str">
        <f t="shared" si="2"/>
        <v xml:space="preserve">CTD_PROC_DATA.NBIN_NUM_SCANS, </v>
      </c>
      <c r="F72" s="18" t="str">
        <f t="shared" si="3"/>
        <v>COMMENT ON COLUMN CTD_CAST_FILE_DATA_V.NBIN_NUM_SCANS IS 'nbin: number of scans per bin';</v>
      </c>
    </row>
    <row r="73" spans="1:6" x14ac:dyDescent="0.25">
      <c r="A73" s="18" t="s">
        <v>316</v>
      </c>
      <c r="B73" s="25" t="s">
        <v>43</v>
      </c>
      <c r="C73" s="18" t="s">
        <v>289</v>
      </c>
      <c r="D73" s="18" t="s">
        <v>290</v>
      </c>
      <c r="E73" s="18" t="str">
        <f t="shared" si="2"/>
        <v xml:space="preserve">CTD_PROC_DATA.SIGMA_T_KG_M3, </v>
      </c>
      <c r="F73" s="18" t="str">
        <f t="shared" si="3"/>
        <v>COMMENT ON COLUMN CTD_CAST_FILE_DATA_V.SIGMA_T_KG_M3 IS 'sigma-t00: Density [sigma-t, Kg/m^3 ]';</v>
      </c>
    </row>
    <row r="74" spans="1:6" x14ac:dyDescent="0.25">
      <c r="A74" s="18" t="s">
        <v>316</v>
      </c>
      <c r="B74" s="25" t="s">
        <v>43</v>
      </c>
      <c r="C74" s="18" t="s">
        <v>291</v>
      </c>
      <c r="D74" s="18" t="s">
        <v>292</v>
      </c>
      <c r="E74" s="18" t="str">
        <f t="shared" si="2"/>
        <v xml:space="preserve">CTD_PROC_DATA.UPOLY0, </v>
      </c>
      <c r="F74" s="18" t="str">
        <f t="shared" si="3"/>
        <v>COMMENT ON COLUMN CTD_CAST_FILE_DATA_V.UPOLY0 IS 'upoly0: Upoly 0, WETLabs';</v>
      </c>
    </row>
    <row r="75" spans="1:6" x14ac:dyDescent="0.25">
      <c r="A75" s="18" t="s">
        <v>316</v>
      </c>
      <c r="B75" s="25" t="s">
        <v>43</v>
      </c>
      <c r="C75" s="18" t="s">
        <v>293</v>
      </c>
      <c r="D75" s="18" t="s">
        <v>294</v>
      </c>
      <c r="E75" s="18" t="str">
        <f t="shared" si="2"/>
        <v xml:space="preserve">CTD_PROC_DATA.SIGMA_T_2_KG_M3, </v>
      </c>
      <c r="F75" s="18" t="str">
        <f t="shared" si="3"/>
        <v>COMMENT ON COLUMN CTD_CAST_FILE_DATA_V.SIGMA_T_2_KG_M3 IS 'sigma-t11: Density, 2 [sigma-t, Kg/m^3 ]';</v>
      </c>
    </row>
    <row r="76" spans="1:6" x14ac:dyDescent="0.25">
      <c r="A76" s="18" t="s">
        <v>316</v>
      </c>
      <c r="B76" s="25" t="s">
        <v>43</v>
      </c>
      <c r="C76" s="18" t="s">
        <v>295</v>
      </c>
      <c r="D76" s="18" t="s">
        <v>296</v>
      </c>
      <c r="E76" s="18" t="str">
        <f t="shared" si="2"/>
        <v xml:space="preserve">CTD_PROC_DATA.SBEOX0_MG_L, </v>
      </c>
      <c r="F76" s="18" t="str">
        <f t="shared" si="3"/>
        <v>COMMENT ON COLUMN CTD_CAST_FILE_DATA_V.SBEOX0_MG_L IS 'sbeox0Mg/L: Oxygen, SBE 43 [mg/l]';</v>
      </c>
    </row>
    <row r="77" spans="1:6" x14ac:dyDescent="0.25">
      <c r="A77" s="18" t="s">
        <v>316</v>
      </c>
      <c r="B77" s="25" t="s">
        <v>43</v>
      </c>
      <c r="C77" s="18" t="s">
        <v>297</v>
      </c>
      <c r="D77" s="18" t="s">
        <v>298</v>
      </c>
      <c r="E77" s="18" t="str">
        <f t="shared" si="2"/>
        <v xml:space="preserve">CTD_PROC_DATA.VOLT0, </v>
      </c>
      <c r="F77" s="18" t="str">
        <f t="shared" si="3"/>
        <v>COMMENT ON COLUMN CTD_CAST_FILE_DATA_V.VOLT0 IS 'v0: Voltage 0';</v>
      </c>
    </row>
    <row r="78" spans="1:6" x14ac:dyDescent="0.25">
      <c r="A78" s="18" t="s">
        <v>316</v>
      </c>
      <c r="B78" s="25" t="s">
        <v>43</v>
      </c>
      <c r="C78" s="18" t="s">
        <v>299</v>
      </c>
      <c r="D78" s="18" t="s">
        <v>300</v>
      </c>
      <c r="E78" s="18" t="str">
        <f t="shared" si="2"/>
        <v xml:space="preserve">CTD_PROC_DATA.VOLT1, </v>
      </c>
      <c r="F78" s="18" t="str">
        <f t="shared" si="3"/>
        <v>COMMENT ON COLUMN CTD_CAST_FILE_DATA_V.VOLT1 IS 'v1: Voltage 1';</v>
      </c>
    </row>
    <row r="79" spans="1:6" x14ac:dyDescent="0.25">
      <c r="A79" s="18" t="s">
        <v>316</v>
      </c>
      <c r="B79" s="25" t="s">
        <v>43</v>
      </c>
      <c r="C79" s="18" t="s">
        <v>301</v>
      </c>
      <c r="D79" s="18" t="s">
        <v>302</v>
      </c>
      <c r="E79" s="18" t="str">
        <f t="shared" si="2"/>
        <v xml:space="preserve">CTD_PROC_DATA.VOLT2, </v>
      </c>
      <c r="F79" s="18" t="str">
        <f t="shared" si="3"/>
        <v>COMMENT ON COLUMN CTD_CAST_FILE_DATA_V.VOLT2 IS 'v2: Voltage 2';</v>
      </c>
    </row>
    <row r="80" spans="1:6" x14ac:dyDescent="0.25">
      <c r="A80" s="18" t="s">
        <v>316</v>
      </c>
      <c r="B80" s="25" t="s">
        <v>43</v>
      </c>
      <c r="C80" s="18" t="s">
        <v>303</v>
      </c>
      <c r="D80" s="18" t="s">
        <v>304</v>
      </c>
      <c r="E80" s="18" t="str">
        <f t="shared" si="2"/>
        <v xml:space="preserve">CTD_PROC_DATA.VOLT3, </v>
      </c>
      <c r="F80" s="18" t="str">
        <f t="shared" si="3"/>
        <v>COMMENT ON COLUMN CTD_CAST_FILE_DATA_V.VOLT3 IS 'v3: Voltage 3';</v>
      </c>
    </row>
    <row r="81" spans="1:6" x14ac:dyDescent="0.25">
      <c r="A81" s="18" t="s">
        <v>316</v>
      </c>
      <c r="B81" s="25" t="s">
        <v>43</v>
      </c>
      <c r="C81" s="18" t="s">
        <v>305</v>
      </c>
      <c r="D81" s="18" t="s">
        <v>306</v>
      </c>
      <c r="E81" s="18" t="str">
        <f t="shared" si="2"/>
        <v xml:space="preserve">CTD_PROC_DATA.VOLT4, </v>
      </c>
      <c r="F81" s="18" t="str">
        <f t="shared" si="3"/>
        <v>COMMENT ON COLUMN CTD_CAST_FILE_DATA_V.VOLT4 IS 'v4: Voltage 4';</v>
      </c>
    </row>
    <row r="82" spans="1:6" x14ac:dyDescent="0.25">
      <c r="A82" s="18" t="s">
        <v>316</v>
      </c>
      <c r="B82" s="25" t="s">
        <v>43</v>
      </c>
      <c r="C82" s="18" t="s">
        <v>307</v>
      </c>
      <c r="D82" s="18" t="s">
        <v>308</v>
      </c>
      <c r="E82" s="18" t="str">
        <f t="shared" si="2"/>
        <v xml:space="preserve">CTD_PROC_DATA.SBEOX1_MG_L, </v>
      </c>
      <c r="F82" s="18" t="str">
        <f t="shared" si="3"/>
        <v>COMMENT ON COLUMN CTD_CAST_FILE_DATA_V.SBEOX1_MG_L IS 'sbeox1Mg/L: Oxygen, SBE 43, 2 [mg/l]';</v>
      </c>
    </row>
    <row r="83" spans="1:6" x14ac:dyDescent="0.25">
      <c r="A83" s="18" t="s">
        <v>316</v>
      </c>
      <c r="B83" s="25" t="s">
        <v>43</v>
      </c>
      <c r="C83" s="18" t="s">
        <v>309</v>
      </c>
      <c r="D83" s="18" t="s">
        <v>310</v>
      </c>
      <c r="E83" s="18" t="str">
        <f t="shared" si="2"/>
        <v xml:space="preserve">CTD_PROC_DATA.OXC_UA, </v>
      </c>
      <c r="F83" s="18" t="str">
        <f t="shared" si="3"/>
        <v>COMMENT ON COLUMN CTD_CAST_FILE_DATA_V.OXC_UA IS 'oxC: Oxygen Current, Beckman/YSI [uA]';</v>
      </c>
    </row>
    <row r="84" spans="1:6" x14ac:dyDescent="0.25">
      <c r="A84" s="18" t="s">
        <v>316</v>
      </c>
      <c r="B84" s="25" t="s">
        <v>43</v>
      </c>
      <c r="C84" s="18" t="s">
        <v>311</v>
      </c>
      <c r="D84" s="18" t="s">
        <v>312</v>
      </c>
      <c r="E84" s="18" t="str">
        <f t="shared" si="2"/>
        <v xml:space="preserve">CTD_PROC_DATA.OXTC_DEG_C, </v>
      </c>
      <c r="F84" s="18" t="str">
        <f t="shared" si="3"/>
        <v>COMMENT ON COLUMN CTD_CAST_FILE_DATA_V.OXTC_DEG_C IS 'oxTC: Oxygen Temperature, Beckman/YSI [deg C]';</v>
      </c>
    </row>
    <row r="85" spans="1:6" x14ac:dyDescent="0.25">
      <c r="A85" s="18" t="s">
        <v>316</v>
      </c>
      <c r="B85" s="25" t="s">
        <v>43</v>
      </c>
      <c r="C85" s="18" t="s">
        <v>181</v>
      </c>
      <c r="D85" s="18" t="s">
        <v>185</v>
      </c>
      <c r="E85" s="18" t="str">
        <f t="shared" si="2"/>
        <v xml:space="preserve">CTD_PROC_DATA.OXY_SAT_PCT, </v>
      </c>
      <c r="F85" s="18" t="str">
        <f t="shared" si="3"/>
        <v>COMMENT ON COLUMN CTD_CAST_FILE_DATA_V.OXY_SAT_PCT IS 'sbeox0PS: Oxygen, SBE 43 [% saturation]';</v>
      </c>
    </row>
    <row r="86" spans="1:6" x14ac:dyDescent="0.25">
      <c r="A86" s="18" t="s">
        <v>316</v>
      </c>
      <c r="B86" s="25" t="s">
        <v>43</v>
      </c>
      <c r="C86" s="18" t="s">
        <v>182</v>
      </c>
      <c r="D86" s="18" t="s">
        <v>186</v>
      </c>
      <c r="E86" s="18" t="str">
        <f t="shared" si="2"/>
        <v xml:space="preserve">CTD_PROC_DATA.OXY_SAT_2_PCT, </v>
      </c>
      <c r="F86" s="18" t="str">
        <f t="shared" si="3"/>
        <v>COMMENT ON COLUMN CTD_CAST_FILE_DATA_V.OXY_SAT_2_PCT IS 'sbeox1PS: Oxygen, SBE 43, 2 [% saturation]';</v>
      </c>
    </row>
    <row r="87" spans="1:6" x14ac:dyDescent="0.25">
      <c r="A87" s="18" t="s">
        <v>316</v>
      </c>
      <c r="B87" s="25" t="s">
        <v>43</v>
      </c>
      <c r="C87" s="18" t="s">
        <v>183</v>
      </c>
      <c r="D87" s="18" t="s">
        <v>187</v>
      </c>
      <c r="E87" s="18" t="str">
        <f t="shared" si="2"/>
        <v xml:space="preserve">CTD_PROC_DATA.VOLT6, </v>
      </c>
      <c r="F87" s="18" t="str">
        <f t="shared" si="3"/>
        <v>COMMENT ON COLUMN CTD_CAST_FILE_DATA_V.VOLT6 IS 'v6: Voltage 6';</v>
      </c>
    </row>
    <row r="88" spans="1:6" x14ac:dyDescent="0.25">
      <c r="A88" s="18" t="s">
        <v>316</v>
      </c>
      <c r="B88" s="25" t="s">
        <v>43</v>
      </c>
      <c r="C88" s="18" t="s">
        <v>184</v>
      </c>
      <c r="D88" s="18" t="s">
        <v>188</v>
      </c>
      <c r="E88" s="18" t="str">
        <f t="shared" si="2"/>
        <v xml:space="preserve">CTD_PROC_DATA.PH, </v>
      </c>
      <c r="F88" s="18" t="str">
        <f t="shared" si="3"/>
        <v>COMMENT ON COLUMN CTD_CAST_FILE_DATA_V.PH IS 'ph: pH';</v>
      </c>
    </row>
    <row r="89" spans="1:6" x14ac:dyDescent="0.25">
      <c r="A89" s="18" t="s">
        <v>317</v>
      </c>
      <c r="B89" s="25" t="s">
        <v>177</v>
      </c>
      <c r="C89" t="s">
        <v>89</v>
      </c>
      <c r="D89" t="s">
        <v>155</v>
      </c>
      <c r="E89" s="18" t="str">
        <f t="shared" ref="E89:E152" si="4">CONCATENATE(B89, ".", C89, ", ")</f>
        <v xml:space="preserve">CTD_CAST_FILES_V.CAST_ID, </v>
      </c>
      <c r="F89" s="18" t="str">
        <f t="shared" ref="F89:F152" si="5">CONCATENATE("COMMENT ON COLUMN ", A89, ".", C89, " IS '", SUBSTITUTE(D89, "'", "''"), "';")</f>
        <v>COMMENT ON COLUMN CTD_CAST_FILE_SUMMARY_V.CAST_ID IS 'Primary key for the CTD_CASTS table';</v>
      </c>
    </row>
    <row r="90" spans="1:6" x14ac:dyDescent="0.25">
      <c r="A90" s="18" t="s">
        <v>317</v>
      </c>
      <c r="B90" s="25" t="s">
        <v>177</v>
      </c>
      <c r="C90" t="s">
        <v>135</v>
      </c>
      <c r="D90" t="s">
        <v>156</v>
      </c>
      <c r="E90" s="18" t="str">
        <f t="shared" si="4"/>
        <v xml:space="preserve">CTD_CAST_FILES_V.LAT_DD, </v>
      </c>
      <c r="F90" s="18" t="str">
        <f t="shared" si="5"/>
        <v>COMMENT ON COLUMN CTD_CAST_FILE_SUMMARY_V.LAT_DD IS 'CTD Cast Latitude in decimal degrees';</v>
      </c>
    </row>
    <row r="91" spans="1:6" x14ac:dyDescent="0.25">
      <c r="A91" s="18" t="s">
        <v>317</v>
      </c>
      <c r="B91" s="25" t="s">
        <v>177</v>
      </c>
      <c r="C91" t="s">
        <v>136</v>
      </c>
      <c r="D91" t="s">
        <v>157</v>
      </c>
      <c r="E91" s="18" t="str">
        <f t="shared" si="4"/>
        <v xml:space="preserve">CTD_CAST_FILES_V.LON_DD, </v>
      </c>
      <c r="F91" s="18" t="str">
        <f t="shared" si="5"/>
        <v>COMMENT ON COLUMN CTD_CAST_FILE_SUMMARY_V.LON_DD IS 'CTD Cast Longitude in decimal degrees';</v>
      </c>
    </row>
    <row r="92" spans="1:6" x14ac:dyDescent="0.25">
      <c r="A92" s="18" t="s">
        <v>317</v>
      </c>
      <c r="B92" s="25" t="s">
        <v>177</v>
      </c>
      <c r="C92" t="s">
        <v>137</v>
      </c>
      <c r="D92" t="s">
        <v>158</v>
      </c>
      <c r="E92" s="18" t="str">
        <f t="shared" si="4"/>
        <v xml:space="preserve">CTD_CAST_FILES_V.SEABIRD_FILE_TYPE, </v>
      </c>
      <c r="F92" s="18" t="str">
        <f t="shared" si="5"/>
        <v>COMMENT ON COLUMN CTD_CAST_FILE_SUMMARY_V.SEABIRD_FILE_TYPE IS 'Seabird File Type';</v>
      </c>
    </row>
    <row r="93" spans="1:6" x14ac:dyDescent="0.25">
      <c r="A93" s="18" t="s">
        <v>317</v>
      </c>
      <c r="B93" s="25" t="s">
        <v>177</v>
      </c>
      <c r="C93" t="s">
        <v>82</v>
      </c>
      <c r="D93" t="s">
        <v>159</v>
      </c>
      <c r="E93" s="18" t="str">
        <f t="shared" si="4"/>
        <v xml:space="preserve">CTD_CAST_FILES_V.FILE_NAME, </v>
      </c>
      <c r="F93" s="18" t="str">
        <f t="shared" si="5"/>
        <v>COMMENT ON COLUMN CTD_CAST_FILE_SUMMARY_V.FILE_NAME IS 'Raw data file name';</v>
      </c>
    </row>
    <row r="94" spans="1:6" x14ac:dyDescent="0.25">
      <c r="A94" s="18" t="s">
        <v>317</v>
      </c>
      <c r="B94" s="25" t="s">
        <v>177</v>
      </c>
      <c r="C94" t="s">
        <v>138</v>
      </c>
      <c r="D94" t="s">
        <v>160</v>
      </c>
      <c r="E94" s="18" t="str">
        <f t="shared" si="4"/>
        <v xml:space="preserve">CTD_CAST_FILES_V.SW_VERS, </v>
      </c>
      <c r="F94" s="18" t="str">
        <f t="shared" si="5"/>
        <v>COMMENT ON COLUMN CTD_CAST_FILE_SUMMARY_V.SW_VERS IS 'Processing software version';</v>
      </c>
    </row>
    <row r="95" spans="1:6" x14ac:dyDescent="0.25">
      <c r="A95" s="18" t="s">
        <v>317</v>
      </c>
      <c r="B95" s="25" t="s">
        <v>177</v>
      </c>
      <c r="C95" t="s">
        <v>139</v>
      </c>
      <c r="D95" t="s">
        <v>161</v>
      </c>
      <c r="E95" s="18" t="str">
        <f t="shared" si="4"/>
        <v xml:space="preserve">CTD_CAST_FILES_V.TEMP_SN, </v>
      </c>
      <c r="F95" s="18" t="str">
        <f t="shared" si="5"/>
        <v>COMMENT ON COLUMN CTD_CAST_FILE_SUMMARY_V.TEMP_SN IS 'Temperature sensor serial number';</v>
      </c>
    </row>
    <row r="96" spans="1:6" x14ac:dyDescent="0.25">
      <c r="A96" s="18" t="s">
        <v>317</v>
      </c>
      <c r="B96" s="25" t="s">
        <v>177</v>
      </c>
      <c r="C96" t="s">
        <v>140</v>
      </c>
      <c r="D96" t="s">
        <v>162</v>
      </c>
      <c r="E96" s="18" t="str">
        <f t="shared" si="4"/>
        <v xml:space="preserve">CTD_CAST_FILES_V.COND_SN, </v>
      </c>
      <c r="F96" s="18" t="str">
        <f t="shared" si="5"/>
        <v>COMMENT ON COLUMN CTD_CAST_FILE_SUMMARY_V.COND_SN IS 'Conductivity sensor serial number';</v>
      </c>
    </row>
    <row r="97" spans="1:6" x14ac:dyDescent="0.25">
      <c r="A97" s="18" t="s">
        <v>317</v>
      </c>
      <c r="B97" s="25" t="s">
        <v>177</v>
      </c>
      <c r="C97" t="s">
        <v>141</v>
      </c>
      <c r="D97" t="s">
        <v>163</v>
      </c>
      <c r="E97" s="18" t="str">
        <f t="shared" si="4"/>
        <v xml:space="preserve">CTD_CAST_FILES_V.BYTES_PER_SCAN, </v>
      </c>
      <c r="F97" s="18" t="str">
        <f t="shared" si="5"/>
        <v>COMMENT ON COLUMN CTD_CAST_FILE_SUMMARY_V.BYTES_PER_SCAN IS 'Number of Bytes Per Scan';</v>
      </c>
    </row>
    <row r="98" spans="1:6" x14ac:dyDescent="0.25">
      <c r="A98" s="18" t="s">
        <v>317</v>
      </c>
      <c r="B98" s="25" t="s">
        <v>177</v>
      </c>
      <c r="C98" t="s">
        <v>142</v>
      </c>
      <c r="D98" t="s">
        <v>164</v>
      </c>
      <c r="E98" s="18" t="str">
        <f t="shared" si="4"/>
        <v xml:space="preserve">CTD_CAST_FILES_V.NUM_VOL_WORDS, </v>
      </c>
      <c r="F98" s="18" t="str">
        <f t="shared" si="5"/>
        <v>COMMENT ON COLUMN CTD_CAST_FILE_SUMMARY_V.NUM_VOL_WORDS IS 'Number of Voltage Words';</v>
      </c>
    </row>
    <row r="99" spans="1:6" x14ac:dyDescent="0.25">
      <c r="A99" s="18" t="s">
        <v>317</v>
      </c>
      <c r="B99" s="25" t="s">
        <v>177</v>
      </c>
      <c r="C99" t="s">
        <v>143</v>
      </c>
      <c r="D99" t="s">
        <v>165</v>
      </c>
      <c r="E99" s="18" t="str">
        <f t="shared" si="4"/>
        <v xml:space="preserve">CTD_CAST_FILES_V.NUM_AVG_SCANS, </v>
      </c>
      <c r="F99" s="18" t="str">
        <f t="shared" si="5"/>
        <v>COMMENT ON COLUMN CTD_CAST_FILE_SUMMARY_V.NUM_AVG_SCANS IS 'Number of Scans Averaged by the Deck Unit';</v>
      </c>
    </row>
    <row r="100" spans="1:6" x14ac:dyDescent="0.25">
      <c r="A100" s="18" t="s">
        <v>317</v>
      </c>
      <c r="B100" s="25" t="s">
        <v>177</v>
      </c>
      <c r="C100" t="s">
        <v>144</v>
      </c>
      <c r="D100" t="s">
        <v>166</v>
      </c>
      <c r="E100" s="18" t="str">
        <f t="shared" si="4"/>
        <v xml:space="preserve">CTD_CAST_FILES_V.SYS_UPLOAD_DTM, </v>
      </c>
      <c r="F100" s="18" t="str">
        <f t="shared" si="5"/>
        <v>COMMENT ON COLUMN CTD_CAST_FILE_SUMMARY_V.SYS_UPLOAD_DTM IS 'System UpLoad Time';</v>
      </c>
    </row>
    <row r="101" spans="1:6" x14ac:dyDescent="0.25">
      <c r="A101" s="18" t="s">
        <v>317</v>
      </c>
      <c r="B101" s="25" t="s">
        <v>177</v>
      </c>
      <c r="C101" t="s">
        <v>145</v>
      </c>
      <c r="D101" t="s">
        <v>176</v>
      </c>
      <c r="E101" s="18" t="str">
        <f t="shared" si="4"/>
        <v xml:space="preserve">CTD_CAST_FILES_V.FORMAT_SYS_UPLOAD_DTM, </v>
      </c>
      <c r="F101" s="18" t="str">
        <f t="shared" si="5"/>
        <v>COMMENT ON COLUMN CTD_CAST_FILE_SUMMARY_V.FORMAT_SYS_UPLOAD_DTM IS 'System UpLoad Time in MM/DD/YYYY HH24:MI:SS format';</v>
      </c>
    </row>
    <row r="102" spans="1:6" x14ac:dyDescent="0.25">
      <c r="A102" s="18" t="s">
        <v>317</v>
      </c>
      <c r="B102" s="25" t="s">
        <v>177</v>
      </c>
      <c r="C102" t="s">
        <v>146</v>
      </c>
      <c r="D102" t="s">
        <v>167</v>
      </c>
      <c r="E102" s="18" t="str">
        <f t="shared" si="4"/>
        <v xml:space="preserve">CTD_CAST_FILES_V.LAT_DEG_MIN, </v>
      </c>
      <c r="F102" s="18" t="str">
        <f t="shared" si="5"/>
        <v>COMMENT ON COLUMN CTD_CAST_FILE_SUMMARY_V.LAT_DEG_MIN IS 'Cast Latitude in degrees minutes notation';</v>
      </c>
    </row>
    <row r="103" spans="1:6" x14ac:dyDescent="0.25">
      <c r="A103" s="18" t="s">
        <v>317</v>
      </c>
      <c r="B103" s="25" t="s">
        <v>177</v>
      </c>
      <c r="C103" t="s">
        <v>147</v>
      </c>
      <c r="D103" t="s">
        <v>168</v>
      </c>
      <c r="E103" s="18" t="str">
        <f t="shared" si="4"/>
        <v xml:space="preserve">CTD_CAST_FILES_V.LON_DEG_MIN, </v>
      </c>
      <c r="F103" s="18" t="str">
        <f t="shared" si="5"/>
        <v>COMMENT ON COLUMN CTD_CAST_FILE_SUMMARY_V.LON_DEG_MIN IS 'Cast Longitude in degrees minutes notation';</v>
      </c>
    </row>
    <row r="104" spans="1:6" x14ac:dyDescent="0.25">
      <c r="A104" s="18" t="s">
        <v>317</v>
      </c>
      <c r="B104" s="25" t="s">
        <v>177</v>
      </c>
      <c r="C104" t="s">
        <v>148</v>
      </c>
      <c r="D104" t="s">
        <v>169</v>
      </c>
      <c r="E104" s="18" t="str">
        <f t="shared" si="4"/>
        <v xml:space="preserve">CTD_CAST_FILES_V.UTC_DTM, </v>
      </c>
      <c r="F104" s="18" t="str">
        <f t="shared" si="5"/>
        <v>COMMENT ON COLUMN CTD_CAST_FILE_SUMMARY_V.UTC_DTM IS 'Cast UTC Date/Time';</v>
      </c>
    </row>
    <row r="105" spans="1:6" x14ac:dyDescent="0.25">
      <c r="A105" s="18" t="s">
        <v>317</v>
      </c>
      <c r="B105" s="25" t="s">
        <v>177</v>
      </c>
      <c r="C105" t="s">
        <v>149</v>
      </c>
      <c r="D105" t="s">
        <v>175</v>
      </c>
      <c r="E105" s="18" t="str">
        <f t="shared" si="4"/>
        <v xml:space="preserve">CTD_CAST_FILES_V.FORMAT_UTC_DTM, </v>
      </c>
      <c r="F105" s="18" t="str">
        <f t="shared" si="5"/>
        <v>COMMENT ON COLUMN CTD_CAST_FILE_SUMMARY_V.FORMAT_UTC_DTM IS 'Cast UTC Date/Time in MM/DD/YYYY HH24:MI:SS format';</v>
      </c>
    </row>
    <row r="106" spans="1:6" x14ac:dyDescent="0.25">
      <c r="A106" s="18" t="s">
        <v>317</v>
      </c>
      <c r="B106" s="25" t="s">
        <v>177</v>
      </c>
      <c r="C106" t="s">
        <v>150</v>
      </c>
      <c r="D106" t="s">
        <v>170</v>
      </c>
      <c r="E106" s="18" t="str">
        <f t="shared" si="4"/>
        <v xml:space="preserve">CTD_CAST_FILES_V.FILE_TYPE, </v>
      </c>
      <c r="F106" s="18" t="str">
        <f t="shared" si="5"/>
        <v>COMMENT ON COLUMN CTD_CAST_FILE_SUMMARY_V.FILE_TYPE IS 'File Type';</v>
      </c>
    </row>
    <row r="107" spans="1:6" x14ac:dyDescent="0.25">
      <c r="A107" s="18" t="s">
        <v>317</v>
      </c>
      <c r="B107" s="25" t="s">
        <v>177</v>
      </c>
      <c r="C107" t="s">
        <v>151</v>
      </c>
      <c r="D107" t="s">
        <v>171</v>
      </c>
      <c r="E107" s="18" t="str">
        <f t="shared" si="4"/>
        <v xml:space="preserve">CTD_CAST_FILES_V.CAST_NUMBER, </v>
      </c>
      <c r="F107" s="18" t="str">
        <f t="shared" si="5"/>
        <v>COMMENT ON COLUMN CTD_CAST_FILE_SUMMARY_V.CAST_NUMBER IS 'CTD Cast Number';</v>
      </c>
    </row>
    <row r="108" spans="1:6" x14ac:dyDescent="0.25">
      <c r="A108" s="18" t="s">
        <v>317</v>
      </c>
      <c r="B108" s="25" t="s">
        <v>177</v>
      </c>
      <c r="C108" t="s">
        <v>111</v>
      </c>
      <c r="D108" t="s">
        <v>120</v>
      </c>
      <c r="E108" s="18" t="str">
        <f t="shared" si="4"/>
        <v xml:space="preserve">CTD_CAST_FILES_V.CRUISE_ID, </v>
      </c>
      <c r="F108" s="18" t="str">
        <f t="shared" si="5"/>
        <v>COMMENT ON COLUMN CTD_CAST_FILE_SUMMARY_V.CRUISE_ID IS 'Primary key for the CTD_CRUISES table';</v>
      </c>
    </row>
    <row r="109" spans="1:6" x14ac:dyDescent="0.25">
      <c r="A109" s="18" t="s">
        <v>317</v>
      </c>
      <c r="B109" s="25" t="s">
        <v>177</v>
      </c>
      <c r="C109" t="s">
        <v>152</v>
      </c>
      <c r="D109" t="s">
        <v>172</v>
      </c>
      <c r="E109" s="18" t="str">
        <f t="shared" si="4"/>
        <v xml:space="preserve">CTD_CAST_FILES_V.CUST_DATA_FILE_INFO, </v>
      </c>
      <c r="F109" s="18" t="str">
        <f t="shared" si="5"/>
        <v>COMMENT ON COLUMN CTD_CAST_FILE_SUMMARY_V.CUST_DATA_FILE_INFO IS 'Custom data file information defined in the processed data file header';</v>
      </c>
    </row>
    <row r="110" spans="1:6" x14ac:dyDescent="0.25">
      <c r="A110" s="18" t="s">
        <v>317</v>
      </c>
      <c r="B110" s="25" t="s">
        <v>177</v>
      </c>
      <c r="C110" t="s">
        <v>153</v>
      </c>
      <c r="D110" t="s">
        <v>173</v>
      </c>
      <c r="E110" s="18" t="str">
        <f t="shared" si="4"/>
        <v xml:space="preserve">CTD_CAST_FILES_V.FILE_HEADER_INFO, </v>
      </c>
      <c r="F110" s="18" t="str">
        <f t="shared" si="5"/>
        <v>COMMENT ON COLUMN CTD_CAST_FILE_SUMMARY_V.FILE_HEADER_INFO IS 'Header information defined in the processed CTD data file';</v>
      </c>
    </row>
    <row r="111" spans="1:6" x14ac:dyDescent="0.25">
      <c r="A111" s="18" t="s">
        <v>317</v>
      </c>
      <c r="B111" s="25" t="s">
        <v>177</v>
      </c>
      <c r="C111" t="s">
        <v>154</v>
      </c>
      <c r="D111" t="s">
        <v>174</v>
      </c>
      <c r="E111" s="18" t="str">
        <f t="shared" si="4"/>
        <v xml:space="preserve">CTD_CAST_FILES_V.SENSOR_CONFIG_INFO, </v>
      </c>
      <c r="F111" s="18" t="str">
        <f t="shared" si="5"/>
        <v>COMMENT ON COLUMN CTD_CAST_FILE_SUMMARY_V.SENSOR_CONFIG_INFO IS 'Sensor configuration information defined in the processed CTD data file';</v>
      </c>
    </row>
    <row r="112" spans="1:6" x14ac:dyDescent="0.25">
      <c r="A112" s="18" t="s">
        <v>317</v>
      </c>
      <c r="B112" s="25" t="s">
        <v>177</v>
      </c>
      <c r="C112" t="s">
        <v>112</v>
      </c>
      <c r="D112" t="s">
        <v>121</v>
      </c>
      <c r="E112" s="18" t="str">
        <f t="shared" si="4"/>
        <v xml:space="preserve">CTD_CAST_FILES_V.CRUISE_NAME, </v>
      </c>
      <c r="F112" s="18" t="str">
        <f t="shared" si="5"/>
        <v>COMMENT ON COLUMN CTD_CAST_FILE_SUMMARY_V.CRUISE_NAME IS 'The name of the given cruise designated by NOAA (e.g. SE-15-01)';</v>
      </c>
    </row>
    <row r="113" spans="1:6" x14ac:dyDescent="0.25">
      <c r="A113" s="18" t="s">
        <v>317</v>
      </c>
      <c r="B113" s="25" t="s">
        <v>177</v>
      </c>
      <c r="C113" t="s">
        <v>113</v>
      </c>
      <c r="D113" t="s">
        <v>122</v>
      </c>
      <c r="E113" s="18" t="str">
        <f t="shared" si="4"/>
        <v xml:space="preserve">CTD_CAST_FILES_V.CRUISE_START_DATE, </v>
      </c>
      <c r="F113" s="18" t="str">
        <f t="shared" si="5"/>
        <v>COMMENT ON COLUMN CTD_CAST_FILE_SUMMARY_V.CRUISE_START_DATE IS 'The start date of the given research cruise';</v>
      </c>
    </row>
    <row r="114" spans="1:6" x14ac:dyDescent="0.25">
      <c r="A114" s="18" t="s">
        <v>317</v>
      </c>
      <c r="B114" s="25" t="s">
        <v>177</v>
      </c>
      <c r="C114" t="s">
        <v>128</v>
      </c>
      <c r="D114" t="s">
        <v>130</v>
      </c>
      <c r="E114" s="18" t="str">
        <f t="shared" si="4"/>
        <v xml:space="preserve">CTD_CAST_FILES_V.FORMAT_CRUISE_START_DATE, </v>
      </c>
      <c r="F114" s="18" t="str">
        <f t="shared" si="5"/>
        <v>COMMENT ON COLUMN CTD_CAST_FILE_SUMMARY_V.FORMAT_CRUISE_START_DATE IS 'The start date of the given research cruise in MM/DD/YYYY HH24:MI:SS format';</v>
      </c>
    </row>
    <row r="115" spans="1:6" x14ac:dyDescent="0.25">
      <c r="A115" s="18" t="s">
        <v>317</v>
      </c>
      <c r="B115" s="25" t="s">
        <v>177</v>
      </c>
      <c r="C115" t="s">
        <v>114</v>
      </c>
      <c r="D115" t="s">
        <v>123</v>
      </c>
      <c r="E115" s="18" t="str">
        <f t="shared" si="4"/>
        <v xml:space="preserve">CTD_CAST_FILES_V.CRUISE_END_DATE, </v>
      </c>
      <c r="F115" s="18" t="str">
        <f t="shared" si="5"/>
        <v>COMMENT ON COLUMN CTD_CAST_FILE_SUMMARY_V.CRUISE_END_DATE IS 'The end date of the given research cruise';</v>
      </c>
    </row>
    <row r="116" spans="1:6" x14ac:dyDescent="0.25">
      <c r="A116" s="18" t="s">
        <v>317</v>
      </c>
      <c r="B116" s="25" t="s">
        <v>177</v>
      </c>
      <c r="C116" t="s">
        <v>129</v>
      </c>
      <c r="D116" t="s">
        <v>131</v>
      </c>
      <c r="E116" s="18" t="str">
        <f t="shared" si="4"/>
        <v xml:space="preserve">CTD_CAST_FILES_V.FORMAT_CRUISE_END_DATE, </v>
      </c>
      <c r="F116" s="18" t="str">
        <f t="shared" si="5"/>
        <v>COMMENT ON COLUMN CTD_CAST_FILE_SUMMARY_V.FORMAT_CRUISE_END_DATE IS 'The end date of the given research cruise in MM/DD/YYYY HH24:MI:SS format';</v>
      </c>
    </row>
    <row r="117" spans="1:6" x14ac:dyDescent="0.25">
      <c r="A117" s="18" t="s">
        <v>317</v>
      </c>
      <c r="B117" s="25" t="s">
        <v>177</v>
      </c>
      <c r="C117" t="s">
        <v>115</v>
      </c>
      <c r="D117" t="s">
        <v>124</v>
      </c>
      <c r="E117" s="18" t="str">
        <f t="shared" si="4"/>
        <v xml:space="preserve">CTD_CAST_FILES_V.CRUISE_NOTES, </v>
      </c>
      <c r="F117" s="18" t="str">
        <f t="shared" si="5"/>
        <v>COMMENT ON COLUMN CTD_CAST_FILE_SUMMARY_V.CRUISE_NOTES IS 'Any notes for the given research cruise';</v>
      </c>
    </row>
    <row r="118" spans="1:6" x14ac:dyDescent="0.25">
      <c r="A118" s="18" t="s">
        <v>317</v>
      </c>
      <c r="B118" s="25" t="s">
        <v>177</v>
      </c>
      <c r="C118" t="s">
        <v>116</v>
      </c>
      <c r="D118" t="s">
        <v>126</v>
      </c>
      <c r="E118" s="18" t="str">
        <f t="shared" si="4"/>
        <v xml:space="preserve">CTD_CAST_FILES_V.VESSEL_NAME, </v>
      </c>
      <c r="F118" s="18" t="str">
        <f t="shared" si="5"/>
        <v>COMMENT ON COLUMN CTD_CAST_FILE_SUMMARY_V.VESSEL_NAME IS 'Name of the given research vessel';</v>
      </c>
    </row>
    <row r="119" spans="1:6" x14ac:dyDescent="0.25">
      <c r="A119" s="18" t="s">
        <v>317</v>
      </c>
      <c r="B119" s="25" t="s">
        <v>177</v>
      </c>
      <c r="C119" t="s">
        <v>117</v>
      </c>
      <c r="D119" t="s">
        <v>127</v>
      </c>
      <c r="E119" s="18" t="str">
        <f t="shared" si="4"/>
        <v xml:space="preserve">CTD_CAST_FILES_V.VESSEL_DESC, </v>
      </c>
      <c r="F119" s="18" t="str">
        <f t="shared" si="5"/>
        <v>COMMENT ON COLUMN CTD_CAST_FILE_SUMMARY_V.VESSEL_DESC IS 'Description for the given research vessel';</v>
      </c>
    </row>
    <row r="120" spans="1:6" x14ac:dyDescent="0.25">
      <c r="A120" s="18" t="s">
        <v>317</v>
      </c>
      <c r="B120" s="25" t="s">
        <v>177</v>
      </c>
      <c r="C120" t="s">
        <v>118</v>
      </c>
      <c r="D120" t="s">
        <v>125</v>
      </c>
      <c r="E120" s="18" t="str">
        <f t="shared" si="4"/>
        <v xml:space="preserve">CTD_CAST_FILES_V.VESSEL_ID, </v>
      </c>
      <c r="F120" s="18" t="str">
        <f t="shared" si="5"/>
        <v>COMMENT ON COLUMN CTD_CAST_FILE_SUMMARY_V.VESSEL_ID IS 'Primary key for the CTD_RSRCH_VESSELS table';</v>
      </c>
    </row>
    <row r="121" spans="1:6" x14ac:dyDescent="0.25">
      <c r="A121" s="18" t="s">
        <v>317</v>
      </c>
      <c r="B121" s="25" t="s">
        <v>177</v>
      </c>
      <c r="C121" t="s">
        <v>133</v>
      </c>
      <c r="D121" t="s">
        <v>134</v>
      </c>
      <c r="E121" s="18" t="str">
        <f t="shared" si="4"/>
        <v xml:space="preserve">CTD_CAST_FILES_V.CRUISE_ALIASES_DELIM, </v>
      </c>
      <c r="F121" s="18" t="str">
        <f t="shared" si="5"/>
        <v>COMMENT ON COLUMN CTD_CAST_FILE_SUMMARY_V.CRUISE_ALIASES_DELIM IS 'Comma delimited list of cruise name aliases in alphabetical order';</v>
      </c>
    </row>
    <row r="122" spans="1:6" x14ac:dyDescent="0.25">
      <c r="A122" s="18" t="s">
        <v>317</v>
      </c>
      <c r="B122" s="25" t="s">
        <v>177</v>
      </c>
      <c r="C122" t="s">
        <v>45</v>
      </c>
      <c r="D122" t="s">
        <v>91</v>
      </c>
      <c r="E122" s="18" t="str">
        <f t="shared" si="4"/>
        <v xml:space="preserve">CTD_CAST_FILES_V.DATA_EXEC_ID, </v>
      </c>
      <c r="F122" s="18" t="str">
        <f t="shared" si="5"/>
        <v>COMMENT ON COLUMN CTD_CAST_FILE_SUMMARY_V.DATA_EXEC_ID IS 'Primary Key for the CTD_APP_DATA_EXEC table';</v>
      </c>
    </row>
    <row r="123" spans="1:6" x14ac:dyDescent="0.25">
      <c r="A123" s="18" t="s">
        <v>317</v>
      </c>
      <c r="B123" s="25" t="s">
        <v>177</v>
      </c>
      <c r="C123" t="s">
        <v>76</v>
      </c>
      <c r="D123" t="s">
        <v>92</v>
      </c>
      <c r="E123" s="18" t="str">
        <f t="shared" si="4"/>
        <v xml:space="preserve">CTD_CAST_FILES_V.EXEC_START_DTM, </v>
      </c>
      <c r="F123" s="18" t="str">
        <f t="shared" si="5"/>
        <v>COMMENT ON COLUMN CTD_CAST_FILE_SUMMARY_V.EXEC_START_DTM IS 'The date/time the CTD data import script was executed';</v>
      </c>
    </row>
    <row r="124" spans="1:6" x14ac:dyDescent="0.25">
      <c r="A124" s="18" t="s">
        <v>317</v>
      </c>
      <c r="B124" s="25" t="s">
        <v>177</v>
      </c>
      <c r="C124" t="s">
        <v>77</v>
      </c>
      <c r="D124" t="s">
        <v>95</v>
      </c>
      <c r="E124" s="18" t="str">
        <f t="shared" si="4"/>
        <v xml:space="preserve">CTD_CAST_FILES_V.FORMAT_EXEC_START_DTM, </v>
      </c>
      <c r="F124" s="18" t="str">
        <f t="shared" si="5"/>
        <v>COMMENT ON COLUMN CTD_CAST_FILE_SUMMARY_V.FORMAT_EXEC_START_DTM IS 'The date/time the CTD data import script was executed in MM/DD/YYYY HH24:MI:SS format';</v>
      </c>
    </row>
    <row r="125" spans="1:6" x14ac:dyDescent="0.25">
      <c r="A125" s="18" t="s">
        <v>317</v>
      </c>
      <c r="B125" s="25" t="s">
        <v>177</v>
      </c>
      <c r="C125" t="s">
        <v>78</v>
      </c>
      <c r="D125" t="s">
        <v>93</v>
      </c>
      <c r="E125" s="18" t="str">
        <f t="shared" si="4"/>
        <v xml:space="preserve">CTD_CAST_FILES_V.EXEC_END_DTM, </v>
      </c>
      <c r="F125" s="18" t="str">
        <f t="shared" si="5"/>
        <v>COMMENT ON COLUMN CTD_CAST_FILE_SUMMARY_V.EXEC_END_DTM IS 'The date/time the CTD data import script finished executing';</v>
      </c>
    </row>
    <row r="126" spans="1:6" x14ac:dyDescent="0.25">
      <c r="A126" s="18" t="s">
        <v>317</v>
      </c>
      <c r="B126" s="25" t="s">
        <v>177</v>
      </c>
      <c r="C126" t="s">
        <v>79</v>
      </c>
      <c r="D126" t="s">
        <v>96</v>
      </c>
      <c r="E126" s="18" t="str">
        <f t="shared" si="4"/>
        <v xml:space="preserve">CTD_CAST_FILES_V.FORMAT_EXEC_END_DTM, </v>
      </c>
      <c r="F126" s="18" t="str">
        <f t="shared" si="5"/>
        <v>COMMENT ON COLUMN CTD_CAST_FILE_SUMMARY_V.FORMAT_EXEC_END_DTM IS 'The date/time the CTD data import script finished executing in MM/DD/YYYY HH24:MI:SS format';</v>
      </c>
    </row>
    <row r="127" spans="1:6" x14ac:dyDescent="0.25">
      <c r="A127" s="18" t="s">
        <v>317</v>
      </c>
      <c r="B127" s="25" t="s">
        <v>177</v>
      </c>
      <c r="C127" t="s">
        <v>80</v>
      </c>
      <c r="D127" t="s">
        <v>94</v>
      </c>
      <c r="E127" s="18" t="str">
        <f t="shared" si="4"/>
        <v xml:space="preserve">CTD_CAST_FILES_V.SCRIPT_EXECUTION_PATH, </v>
      </c>
      <c r="F127" s="18" t="str">
        <f t="shared" si="5"/>
        <v>COMMENT ON COLUMN CTD_CAST_FILE_SUMMARY_V.SCRIPT_EXECUTION_PATH IS 'The base file path for the given CTD data import script execution';</v>
      </c>
    </row>
    <row r="128" spans="1:6" x14ac:dyDescent="0.25">
      <c r="A128" s="18" t="s">
        <v>317</v>
      </c>
      <c r="B128" s="25" t="s">
        <v>177</v>
      </c>
      <c r="C128" t="s">
        <v>81</v>
      </c>
      <c r="D128" t="s">
        <v>97</v>
      </c>
      <c r="E128" s="18" t="str">
        <f t="shared" si="4"/>
        <v xml:space="preserve">CTD_CAST_FILES_V.DATA_FILE_ID, </v>
      </c>
      <c r="F128" s="18" t="str">
        <f t="shared" si="5"/>
        <v>COMMENT ON COLUMN CTD_CAST_FILE_SUMMARY_V.DATA_FILE_ID IS 'Primary Key for the CTD_APP_DATA_FILES table';</v>
      </c>
    </row>
    <row r="129" spans="1:6" x14ac:dyDescent="0.25">
      <c r="A129" s="18" t="s">
        <v>317</v>
      </c>
      <c r="B129" s="25" t="s">
        <v>177</v>
      </c>
      <c r="C129" t="s">
        <v>178</v>
      </c>
      <c r="D129" t="s">
        <v>99</v>
      </c>
      <c r="E129" s="18" t="str">
        <f t="shared" si="4"/>
        <v xml:space="preserve">CTD_CAST_FILES_V.DATA_FILE_NAME, </v>
      </c>
      <c r="F129" s="18" t="str">
        <f t="shared" si="5"/>
        <v>COMMENT ON COLUMN CTD_CAST_FILE_SUMMARY_V.DATA_FILE_NAME IS 'This is the file name for the given CTD data file';</v>
      </c>
    </row>
    <row r="130" spans="1:6" x14ac:dyDescent="0.25">
      <c r="A130" s="18" t="s">
        <v>317</v>
      </c>
      <c r="B130" s="25" t="s">
        <v>177</v>
      </c>
      <c r="C130" t="s">
        <v>180</v>
      </c>
      <c r="D130" t="s">
        <v>100</v>
      </c>
      <c r="E130" s="18" t="str">
        <f t="shared" si="4"/>
        <v xml:space="preserve">CTD_CAST_FILES_V.DATA_FILE_CHECKSUM, </v>
      </c>
      <c r="F130" s="18" t="str">
        <f t="shared" si="5"/>
        <v>COMMENT ON COLUMN CTD_CAST_FILE_SUMMARY_V.DATA_FILE_CHECKSUM IS 'The MD5 file checksum for the given CTD data file';</v>
      </c>
    </row>
    <row r="131" spans="1:6" x14ac:dyDescent="0.25">
      <c r="A131" s="18" t="s">
        <v>317</v>
      </c>
      <c r="B131" s="25" t="s">
        <v>177</v>
      </c>
      <c r="C131" t="s">
        <v>179</v>
      </c>
      <c r="D131" t="s">
        <v>98</v>
      </c>
      <c r="E131" s="18" t="str">
        <f t="shared" si="4"/>
        <v xml:space="preserve">CTD_CAST_FILES_V.DATA_FILE_PATH, </v>
      </c>
      <c r="F131" s="18" t="str">
        <f t="shared" si="5"/>
        <v>COMMENT ON COLUMN CTD_CAST_FILE_SUMMARY_V.DATA_FILE_PATH IS 'This is the full file path for the given CTD data file';</v>
      </c>
    </row>
    <row r="132" spans="1:6" x14ac:dyDescent="0.25">
      <c r="A132" s="18" t="s">
        <v>317</v>
      </c>
      <c r="B132" s="25" t="s">
        <v>177</v>
      </c>
      <c r="C132" t="s">
        <v>189</v>
      </c>
      <c r="D132" t="s">
        <v>219</v>
      </c>
      <c r="E132" s="18" t="str">
        <f t="shared" si="4"/>
        <v xml:space="preserve">CTD_CAST_FILES_V.FULL_DATA_FILE_PATH, </v>
      </c>
      <c r="F132" s="18" t="str">
        <f t="shared" si="5"/>
        <v>COMMENT ON COLUMN CTD_CAST_FILE_SUMMARY_V.FULL_DATA_FILE_PATH IS 'The full path to the CTD data file';</v>
      </c>
    </row>
    <row r="133" spans="1:6" x14ac:dyDescent="0.25">
      <c r="A133" s="18" t="s">
        <v>317</v>
      </c>
      <c r="B133" s="25" t="s">
        <v>177</v>
      </c>
      <c r="C133" t="s">
        <v>85</v>
      </c>
      <c r="D133" t="s">
        <v>101</v>
      </c>
      <c r="E133" s="18" t="str">
        <f t="shared" si="4"/>
        <v xml:space="preserve">CTD_CAST_FILES_V.FILE_ACTIVE_YN, </v>
      </c>
      <c r="F133" s="18" t="str">
        <f t="shared" si="5"/>
        <v>COMMENT ON COLUMN CTD_CAST_FILE_SUMMARY_V.FILE_ACTIVE_YN IS 'Flag to indicate if the given data file is active (Y) or inactive (N)';</v>
      </c>
    </row>
    <row r="134" spans="1:6" x14ac:dyDescent="0.25">
      <c r="A134" s="18" t="s">
        <v>317</v>
      </c>
      <c r="B134" s="25" t="s">
        <v>177</v>
      </c>
      <c r="C134" t="s">
        <v>86</v>
      </c>
      <c r="D134" t="s">
        <v>105</v>
      </c>
      <c r="E134" s="18" t="str">
        <f t="shared" si="4"/>
        <v xml:space="preserve">CTD_CAST_FILES_V.SCAN_DATE, </v>
      </c>
      <c r="F134" s="18" t="str">
        <f t="shared" si="5"/>
        <v>COMMENT ON COLUMN CTD_CAST_FILE_SUMMARY_V.SCAN_DATE IS 'Date/time the CTD file was scanned';</v>
      </c>
    </row>
    <row r="135" spans="1:6" x14ac:dyDescent="0.25">
      <c r="A135" s="18" t="s">
        <v>317</v>
      </c>
      <c r="B135" s="25" t="s">
        <v>177</v>
      </c>
      <c r="C135" t="s">
        <v>106</v>
      </c>
      <c r="D135" t="s">
        <v>107</v>
      </c>
      <c r="E135" s="18" t="str">
        <f t="shared" si="4"/>
        <v xml:space="preserve">CTD_CAST_FILES_V.FORMAT_SCAN_DATE, </v>
      </c>
      <c r="F135" s="18" t="str">
        <f t="shared" si="5"/>
        <v>COMMENT ON COLUMN CTD_CAST_FILE_SUMMARY_V.FORMAT_SCAN_DATE IS 'Date/time the CTD file was scanned in MM/DD/YYYY HH24:MI:SS format';</v>
      </c>
    </row>
    <row r="136" spans="1:6" x14ac:dyDescent="0.25">
      <c r="A136" s="18" t="s">
        <v>317</v>
      </c>
      <c r="B136" s="25" t="s">
        <v>177</v>
      </c>
      <c r="C136" t="s">
        <v>87</v>
      </c>
      <c r="D136" t="s">
        <v>102</v>
      </c>
      <c r="E136" s="18" t="str">
        <f t="shared" si="4"/>
        <v xml:space="preserve">CTD_CAST_FILES_V.PTA_ERROR_ID, </v>
      </c>
      <c r="F136" s="18" t="str">
        <f t="shared" si="5"/>
        <v>COMMENT ON COLUMN CTD_CAST_FILE_SUMMARY_V.PTA_ERROR_ID IS 'Foreign key reference to the Errors (PTA) intersection table';</v>
      </c>
    </row>
    <row r="137" spans="1:6" x14ac:dyDescent="0.25">
      <c r="A137" s="18" t="s">
        <v>317</v>
      </c>
      <c r="B137" s="25" t="s">
        <v>177</v>
      </c>
      <c r="C137" t="s">
        <v>218</v>
      </c>
      <c r="D137" t="s">
        <v>229</v>
      </c>
      <c r="E137" s="18" t="str">
        <f t="shared" si="4"/>
        <v xml:space="preserve">CTD_CAST_FILES_V.FILE_PARSE_ERR_YN, </v>
      </c>
      <c r="F137" s="18" t="str">
        <f t="shared" si="5"/>
        <v>COMMENT ON COLUMN CTD_CAST_FILE_SUMMARY_V.FILE_PARSE_ERR_YN IS 'Field to indicate that there was a file parsing error in the given CTD data file (Y) if there was an error and (N) if there was no error';</v>
      </c>
    </row>
    <row r="138" spans="1:6" x14ac:dyDescent="0.25">
      <c r="A138" s="18" t="s">
        <v>317</v>
      </c>
      <c r="B138" s="25" t="s">
        <v>177</v>
      </c>
      <c r="C138" t="s">
        <v>217</v>
      </c>
      <c r="D138" t="s">
        <v>228</v>
      </c>
      <c r="E138" s="18" t="str">
        <f t="shared" si="4"/>
        <v xml:space="preserve">CTD_CAST_FILES_V.FILE_PARSE_ERR_MSG, </v>
      </c>
      <c r="F138" s="18" t="str">
        <f t="shared" si="5"/>
        <v>COMMENT ON COLUMN CTD_CAST_FILE_SUMMARY_V.FILE_PARSE_ERR_MSG IS 'Field to store the parsing error message if there was a file parsing error in the given CTD data file';</v>
      </c>
    </row>
    <row r="139" spans="1:6" x14ac:dyDescent="0.25">
      <c r="A139" s="18" t="s">
        <v>317</v>
      </c>
      <c r="B139" t="s">
        <v>353</v>
      </c>
      <c r="C139" t="s">
        <v>318</v>
      </c>
      <c r="D139" t="s">
        <v>354</v>
      </c>
      <c r="E139" s="18" t="str">
        <f t="shared" si="4"/>
        <v xml:space="preserve">PROC_DATA_SUMMARY.TOTAL_VALS, </v>
      </c>
      <c r="F139" s="18" t="str">
        <f t="shared" si="5"/>
        <v>COMMENT ON COLUMN CTD_CAST_FILE_SUMMARY_V.TOTAL_VALS IS 'The total number of CTD_PROC_DATA records associated with the CTD cast';</v>
      </c>
    </row>
    <row r="140" spans="1:6" x14ac:dyDescent="0.25">
      <c r="A140" s="18" t="s">
        <v>317</v>
      </c>
      <c r="B140" s="18" t="s">
        <v>353</v>
      </c>
      <c r="C140" t="s">
        <v>319</v>
      </c>
      <c r="D140" t="s">
        <v>356</v>
      </c>
      <c r="E140" s="18" t="str">
        <f t="shared" si="4"/>
        <v xml:space="preserve">PROC_DATA_SUMMARY.NUM_SCAN_COUNT_VALS, </v>
      </c>
      <c r="F140" s="18" t="str">
        <f t="shared" si="5"/>
        <v>COMMENT ON COLUMN CTD_CAST_FILE_SUMMARY_V.NUM_SCAN_COUNT_VALS IS 'The total number of associated CTD_PROC_DATA records with SCAN_COUNT (scan: Scan Count) field values that are not blank or -9.99e-29';</v>
      </c>
    </row>
    <row r="141" spans="1:6" x14ac:dyDescent="0.25">
      <c r="A141" s="18" t="s">
        <v>317</v>
      </c>
      <c r="B141" s="18" t="s">
        <v>353</v>
      </c>
      <c r="C141" t="s">
        <v>323</v>
      </c>
      <c r="D141" t="s">
        <v>357</v>
      </c>
      <c r="E141" s="18" t="str">
        <f t="shared" si="4"/>
        <v xml:space="preserve">PROC_DATA_SUMMARY.NUM_PRESSURE_DB_VALS, </v>
      </c>
      <c r="F141" s="18" t="str">
        <f t="shared" si="5"/>
        <v>COMMENT ON COLUMN CTD_CAST_FILE_SUMMARY_V.NUM_PRESSURE_DB_VALS IS 'The total number of associated CTD_PROC_DATA records with PRESSURE_DB (prDM: Pressure, Digiquartz [db]) field values that are not blank or -9.99e-29';</v>
      </c>
    </row>
    <row r="142" spans="1:6" x14ac:dyDescent="0.25">
      <c r="A142" s="18" t="s">
        <v>317</v>
      </c>
      <c r="B142" s="18" t="s">
        <v>353</v>
      </c>
      <c r="C142" t="s">
        <v>321</v>
      </c>
      <c r="D142" t="s">
        <v>358</v>
      </c>
      <c r="E142" s="18" t="str">
        <f t="shared" si="4"/>
        <v xml:space="preserve">PROC_DATA_SUMMARY.NUM_TEMP_DEG_C_VALS, </v>
      </c>
      <c r="F142" s="18" t="str">
        <f t="shared" si="5"/>
        <v>COMMENT ON COLUMN CTD_CAST_FILE_SUMMARY_V.NUM_TEMP_DEG_C_VALS IS 'The total number of associated CTD_PROC_DATA records with TEMP_DEG_C (t090C: Temperature [ITS-90, deg C]) field values that are not blank or -9.99e-29';</v>
      </c>
    </row>
    <row r="143" spans="1:6" x14ac:dyDescent="0.25">
      <c r="A143" s="18" t="s">
        <v>317</v>
      </c>
      <c r="B143" s="18" t="s">
        <v>353</v>
      </c>
      <c r="C143" t="s">
        <v>320</v>
      </c>
      <c r="D143" t="s">
        <v>359</v>
      </c>
      <c r="E143" s="18" t="str">
        <f t="shared" si="4"/>
        <v xml:space="preserve">PROC_DATA_SUMMARY.NUM_COND_S_M_VALS, </v>
      </c>
      <c r="F143" s="18" t="str">
        <f t="shared" si="5"/>
        <v>COMMENT ON COLUMN CTD_CAST_FILE_SUMMARY_V.NUM_COND_S_M_VALS IS 'The total number of associated CTD_PROC_DATA records with COND_S_M (c0S/m: Conductivity [S/m]) field values that are not blank or -9.99e-29';</v>
      </c>
    </row>
    <row r="144" spans="1:6" x14ac:dyDescent="0.25">
      <c r="A144" s="18" t="s">
        <v>317</v>
      </c>
      <c r="B144" s="18" t="s">
        <v>353</v>
      </c>
      <c r="C144" t="s">
        <v>322</v>
      </c>
      <c r="D144" t="s">
        <v>360</v>
      </c>
      <c r="E144" s="18" t="str">
        <f t="shared" si="4"/>
        <v xml:space="preserve">PROC_DATA_SUMMARY.NUM_SAL_PSU_VALS, </v>
      </c>
      <c r="F144" s="18" t="str">
        <f t="shared" si="5"/>
        <v>COMMENT ON COLUMN CTD_CAST_FILE_SUMMARY_V.NUM_SAL_PSU_VALS IS 'The total number of associated CTD_PROC_DATA records with SAL_PSU (sal00: Salinity, Practical [PSU]) field values that are not blank or -9.99e-29';</v>
      </c>
    </row>
    <row r="145" spans="1:6" x14ac:dyDescent="0.25">
      <c r="A145" s="18" t="s">
        <v>317</v>
      </c>
      <c r="B145" s="18" t="s">
        <v>353</v>
      </c>
      <c r="C145" t="s">
        <v>326</v>
      </c>
      <c r="D145" t="s">
        <v>361</v>
      </c>
      <c r="E145" s="18" t="str">
        <f t="shared" si="4"/>
        <v xml:space="preserve">PROC_DATA_SUMMARY.NUM_OXY_RAW_V_VALS, </v>
      </c>
      <c r="F145" s="18" t="str">
        <f t="shared" si="5"/>
        <v>COMMENT ON COLUMN CTD_CAST_FILE_SUMMARY_V.NUM_OXY_RAW_V_VALS IS 'The total number of associated CTD_PROC_DATA records with OXY_RAW_V (sbeox0V: Oxygen raw, SBE 43 [V]) field values that are not blank or -9.99e-29';</v>
      </c>
    </row>
    <row r="146" spans="1:6" x14ac:dyDescent="0.25">
      <c r="A146" s="18" t="s">
        <v>317</v>
      </c>
      <c r="B146" s="18" t="s">
        <v>353</v>
      </c>
      <c r="C146" t="s">
        <v>327</v>
      </c>
      <c r="D146" t="s">
        <v>362</v>
      </c>
      <c r="E146" s="18" t="str">
        <f t="shared" si="4"/>
        <v xml:space="preserve">PROC_DATA_SUMMARY.NUM_OXY_ML_L_VALS, </v>
      </c>
      <c r="F146" s="18" t="str">
        <f t="shared" si="5"/>
        <v>COMMENT ON COLUMN CTD_CAST_FILE_SUMMARY_V.NUM_OXY_ML_L_VALS IS 'The total number of associated CTD_PROC_DATA records with OXY_ML_L (sbeox0ML/L: Oxygen, SBE 43 [ml/l]) field values that are not blank or -9.99e-29';</v>
      </c>
    </row>
    <row r="147" spans="1:6" x14ac:dyDescent="0.25">
      <c r="A147" s="18" t="s">
        <v>317</v>
      </c>
      <c r="B147" s="18" t="s">
        <v>353</v>
      </c>
      <c r="C147" t="s">
        <v>328</v>
      </c>
      <c r="D147" t="s">
        <v>363</v>
      </c>
      <c r="E147" s="18" t="str">
        <f t="shared" si="4"/>
        <v xml:space="preserve">PROC_DATA_SUMMARY.NUM_FL_SP_VALS, </v>
      </c>
      <c r="F147" s="18" t="str">
        <f t="shared" si="5"/>
        <v>COMMENT ON COLUMN CTD_CAST_FILE_SUMMARY_V.NUM_FL_SP_VALS IS 'The total number of associated CTD_PROC_DATA records with FL_SP (flSP: Fluorescence, Seapoint) field values that are not blank or -9.99e-29';</v>
      </c>
    </row>
    <row r="148" spans="1:6" x14ac:dyDescent="0.25">
      <c r="A148" s="18" t="s">
        <v>317</v>
      </c>
      <c r="B148" s="18" t="s">
        <v>353</v>
      </c>
      <c r="C148" t="s">
        <v>329</v>
      </c>
      <c r="D148" t="s">
        <v>364</v>
      </c>
      <c r="E148" s="18" t="str">
        <f t="shared" si="4"/>
        <v xml:space="preserve">PROC_DATA_SUMMARY.NUM_TEMP_2_DEG_C_VALS, </v>
      </c>
      <c r="F148" s="18" t="str">
        <f t="shared" si="5"/>
        <v>COMMENT ON COLUMN CTD_CAST_FILE_SUMMARY_V.NUM_TEMP_2_DEG_C_VALS IS 'The total number of associated CTD_PROC_DATA records with TEMP_2_DEG_C (t190C: Temperature, 2 [ITS-90, deg C]) field values that are not blank or -9.99e-29';</v>
      </c>
    </row>
    <row r="149" spans="1:6" x14ac:dyDescent="0.25">
      <c r="A149" s="18" t="s">
        <v>317</v>
      </c>
      <c r="B149" s="18" t="s">
        <v>353</v>
      </c>
      <c r="C149" t="s">
        <v>330</v>
      </c>
      <c r="D149" t="s">
        <v>365</v>
      </c>
      <c r="E149" s="18" t="str">
        <f t="shared" si="4"/>
        <v xml:space="preserve">PROC_DATA_SUMMARY.NUM_COND_2_S_M_VALS, </v>
      </c>
      <c r="F149" s="18" t="str">
        <f t="shared" si="5"/>
        <v>COMMENT ON COLUMN CTD_CAST_FILE_SUMMARY_V.NUM_COND_2_S_M_VALS IS 'The total number of associated CTD_PROC_DATA records with COND_2_S_M (c1S/m: Conductivity, 2 [S/m]) field values that are not blank or -9.99e-29';</v>
      </c>
    </row>
    <row r="150" spans="1:6" x14ac:dyDescent="0.25">
      <c r="A150" s="18" t="s">
        <v>317</v>
      </c>
      <c r="B150" s="18" t="s">
        <v>353</v>
      </c>
      <c r="C150" t="s">
        <v>331</v>
      </c>
      <c r="D150" t="s">
        <v>366</v>
      </c>
      <c r="E150" s="18" t="str">
        <f t="shared" si="4"/>
        <v xml:space="preserve">PROC_DATA_SUMMARY.NUM_SAL_2_PSU_VALS, </v>
      </c>
      <c r="F150" s="18" t="str">
        <f t="shared" si="5"/>
        <v>COMMENT ON COLUMN CTD_CAST_FILE_SUMMARY_V.NUM_SAL_2_PSU_VALS IS 'The total number of associated CTD_PROC_DATA records with SAL_2_PSU (sal11: Salinity, Practical, 2 [PSU]) field values that are not blank or -9.99e-29';</v>
      </c>
    </row>
    <row r="151" spans="1:6" x14ac:dyDescent="0.25">
      <c r="A151" s="18" t="s">
        <v>317</v>
      </c>
      <c r="B151" s="18" t="s">
        <v>353</v>
      </c>
      <c r="C151" t="s">
        <v>332</v>
      </c>
      <c r="D151" t="s">
        <v>367</v>
      </c>
      <c r="E151" s="18" t="str">
        <f t="shared" si="4"/>
        <v xml:space="preserve">PROC_DATA_SUMMARY.NUM_OXY_RAW_2_V_VALS, </v>
      </c>
      <c r="F151" s="18" t="str">
        <f t="shared" si="5"/>
        <v>COMMENT ON COLUMN CTD_CAST_FILE_SUMMARY_V.NUM_OXY_RAW_2_V_VALS IS 'The total number of associated CTD_PROC_DATA records with OXY_RAW_2_V (sbeox1V: Oxygen raw, SBE 43, 2 [V]) field values that are not blank or -9.99e-29';</v>
      </c>
    </row>
    <row r="152" spans="1:6" x14ac:dyDescent="0.25">
      <c r="A152" s="18" t="s">
        <v>317</v>
      </c>
      <c r="B152" s="18" t="s">
        <v>353</v>
      </c>
      <c r="C152" t="s">
        <v>333</v>
      </c>
      <c r="D152" t="s">
        <v>368</v>
      </c>
      <c r="E152" s="18" t="str">
        <f t="shared" si="4"/>
        <v xml:space="preserve">PROC_DATA_SUMMARY.NUM_OXY_2_ML_L_VALS, </v>
      </c>
      <c r="F152" s="18" t="str">
        <f t="shared" si="5"/>
        <v>COMMENT ON COLUMN CTD_CAST_FILE_SUMMARY_V.NUM_OXY_2_ML_L_VALS IS 'The total number of associated CTD_PROC_DATA records with OXY_2_ML_L (sbeox1ML/L: Oxygen, SBE 43, 2 [ml/l]) field values that are not blank or -9.99e-29';</v>
      </c>
    </row>
    <row r="153" spans="1:6" x14ac:dyDescent="0.25">
      <c r="A153" s="18" t="s">
        <v>317</v>
      </c>
      <c r="B153" s="18" t="s">
        <v>353</v>
      </c>
      <c r="C153" t="s">
        <v>334</v>
      </c>
      <c r="D153" t="s">
        <v>369</v>
      </c>
      <c r="E153" s="18" t="str">
        <f t="shared" ref="E153:E216" si="6">CONCATENATE(B153, ".", C153, ", ")</f>
        <v xml:space="preserve">PROC_DATA_SUMMARY.NUM_FLUOR_AFL_MG_M3_VALS, </v>
      </c>
      <c r="F153" s="18" t="str">
        <f t="shared" ref="F153:F216" si="7">CONCATENATE("COMMENT ON COLUMN ", A153, ".", C153, " IS '", SUBSTITUTE(D153, "'", "''"), "';")</f>
        <v>COMMENT ON COLUMN CTD_CAST_FILE_SUMMARY_V.NUM_FLUOR_AFL_MG_M3_VALS IS 'The total number of associated CTD_PROC_DATA records with FLUOR_AFL_MG_M3 (flECO-AFL: Fluorescence, WET Labs ECO-AFL/FL [mg/m^3]) field values that are not blank or -9.99e-29';</v>
      </c>
    </row>
    <row r="154" spans="1:6" x14ac:dyDescent="0.25">
      <c r="A154" s="18" t="s">
        <v>317</v>
      </c>
      <c r="B154" s="18" t="s">
        <v>353</v>
      </c>
      <c r="C154" t="s">
        <v>335</v>
      </c>
      <c r="D154" t="s">
        <v>370</v>
      </c>
      <c r="E154" s="18" t="str">
        <f t="shared" si="6"/>
        <v xml:space="preserve">PROC_DATA_SUMMARY.NUM_SOUND_VEL_M_S_VALS, </v>
      </c>
      <c r="F154" s="18" t="str">
        <f t="shared" si="7"/>
        <v>COMMENT ON COLUMN CTD_CAST_FILE_SUMMARY_V.NUM_SOUND_VEL_M_S_VALS IS 'The total number of associated CTD_PROC_DATA records with SOUND_VEL_M_S (svCM: Sound Velocity [Chen-Millero, m/s]) field values that are not blank or -9.99e-29';</v>
      </c>
    </row>
    <row r="155" spans="1:6" x14ac:dyDescent="0.25">
      <c r="A155" s="18" t="s">
        <v>317</v>
      </c>
      <c r="B155" s="18" t="s">
        <v>353</v>
      </c>
      <c r="C155" t="s">
        <v>336</v>
      </c>
      <c r="D155" t="s">
        <v>371</v>
      </c>
      <c r="E155" s="18" t="str">
        <f t="shared" si="6"/>
        <v xml:space="preserve">PROC_DATA_SUMMARY.NUM_SOUND_VEL_2_M_S_VALS, </v>
      </c>
      <c r="F155" s="18" t="str">
        <f t="shared" si="7"/>
        <v>COMMENT ON COLUMN CTD_CAST_FILE_SUMMARY_V.NUM_SOUND_VEL_2_M_S_VALS IS 'The total number of associated CTD_PROC_DATA records with SOUND_VEL_2_M_S (svCM1: Sound Velocity, 2 [Chen-Millero, m/s]) field values that are not blank or -9.99e-29';</v>
      </c>
    </row>
    <row r="156" spans="1:6" x14ac:dyDescent="0.25">
      <c r="A156" s="18" t="s">
        <v>317</v>
      </c>
      <c r="B156" s="18" t="s">
        <v>353</v>
      </c>
      <c r="C156" t="s">
        <v>324</v>
      </c>
      <c r="D156" t="s">
        <v>372</v>
      </c>
      <c r="E156" s="18" t="str">
        <f t="shared" si="6"/>
        <v xml:space="preserve">PROC_DATA_SUMMARY.NUM_DEPTH_SW_M_VALS, </v>
      </c>
      <c r="F156" s="18" t="str">
        <f t="shared" si="7"/>
        <v>COMMENT ON COLUMN CTD_CAST_FILE_SUMMARY_V.NUM_DEPTH_SW_M_VALS IS 'The total number of associated CTD_PROC_DATA records with DEPTH_SW_M (depSM: Depth [salt water, m]) field values that are not blank or -9.99e-29';</v>
      </c>
    </row>
    <row r="157" spans="1:6" x14ac:dyDescent="0.25">
      <c r="A157" s="18" t="s">
        <v>317</v>
      </c>
      <c r="B157" s="18" t="s">
        <v>353</v>
      </c>
      <c r="C157" t="s">
        <v>355</v>
      </c>
      <c r="D157" t="s">
        <v>373</v>
      </c>
      <c r="E157" s="18" t="str">
        <f t="shared" si="6"/>
        <v xml:space="preserve">PROC_DATA_SUMMARY.NUM_DATA_FLAG_VALS, </v>
      </c>
      <c r="F157" s="18" t="str">
        <f t="shared" si="7"/>
        <v>COMMENT ON COLUMN CTD_CAST_FILE_SUMMARY_V.NUM_DATA_FLAG_VALS IS 'The total number of associated CTD_PROC_DATA records with DATA_FLAG (flag:  0.000e+00) field values that are -9.99e-29';</v>
      </c>
    </row>
    <row r="158" spans="1:6" x14ac:dyDescent="0.25">
      <c r="A158" s="18" t="s">
        <v>317</v>
      </c>
      <c r="B158" s="18" t="s">
        <v>353</v>
      </c>
      <c r="C158" t="s">
        <v>337</v>
      </c>
      <c r="D158" t="s">
        <v>374</v>
      </c>
      <c r="E158" s="18" t="str">
        <f t="shared" si="6"/>
        <v xml:space="preserve">PROC_DATA_SUMMARY.NUM_DZ_DTM_M_S_VALS, </v>
      </c>
      <c r="F158" s="18" t="str">
        <f t="shared" si="7"/>
        <v>COMMENT ON COLUMN CTD_CAST_FILE_SUMMARY_V.NUM_DZ_DTM_M_S_VALS IS 'The total number of associated CTD_PROC_DATA records with DZ_DTM_M_S (dz/dtM: Descent Rate [m/s]) field values that are not blank or -9.99e-29';</v>
      </c>
    </row>
    <row r="159" spans="1:6" x14ac:dyDescent="0.25">
      <c r="A159" s="18" t="s">
        <v>317</v>
      </c>
      <c r="B159" s="18" t="s">
        <v>353</v>
      </c>
      <c r="C159" t="s">
        <v>392</v>
      </c>
      <c r="D159" t="s">
        <v>375</v>
      </c>
      <c r="E159" s="18" t="str">
        <f t="shared" si="6"/>
        <v xml:space="preserve">PROC_DATA_SUMMARY.NUM_NBIN_NUM_SCANS_VALS, </v>
      </c>
      <c r="F159" s="18" t="str">
        <f t="shared" si="7"/>
        <v>COMMENT ON COLUMN CTD_CAST_FILE_SUMMARY_V.NUM_NBIN_NUM_SCANS_VALS IS 'The total number of associated CTD_PROC_DATA records with NBIN_NUM_SCANS (nbin: number of scans per bin) field values that are not blank or -9.99e-29';</v>
      </c>
    </row>
    <row r="160" spans="1:6" x14ac:dyDescent="0.25">
      <c r="A160" s="18" t="s">
        <v>317</v>
      </c>
      <c r="B160" s="18" t="s">
        <v>353</v>
      </c>
      <c r="C160" t="s">
        <v>325</v>
      </c>
      <c r="D160" t="s">
        <v>376</v>
      </c>
      <c r="E160" s="18" t="str">
        <f t="shared" si="6"/>
        <v xml:space="preserve">PROC_DATA_SUMMARY.NUM_SIGMA_T_KG_M3_VALS, </v>
      </c>
      <c r="F160" s="18" t="str">
        <f t="shared" si="7"/>
        <v>COMMENT ON COLUMN CTD_CAST_FILE_SUMMARY_V.NUM_SIGMA_T_KG_M3_VALS IS 'The total number of associated CTD_PROC_DATA records with SIGMA_T_KG_M3 (sigma-t00: Density [sigma-t, Kg/m^3 ]) field values that are not blank or -9.99e-29';</v>
      </c>
    </row>
    <row r="161" spans="1:6" x14ac:dyDescent="0.25">
      <c r="A161" s="18" t="s">
        <v>317</v>
      </c>
      <c r="B161" s="18" t="s">
        <v>353</v>
      </c>
      <c r="C161" t="s">
        <v>338</v>
      </c>
      <c r="D161" t="s">
        <v>377</v>
      </c>
      <c r="E161" s="18" t="str">
        <f t="shared" si="6"/>
        <v xml:space="preserve">PROC_DATA_SUMMARY.NUM_UPOLY0_VALS, </v>
      </c>
      <c r="F161" s="18" t="str">
        <f t="shared" si="7"/>
        <v>COMMENT ON COLUMN CTD_CAST_FILE_SUMMARY_V.NUM_UPOLY0_VALS IS 'The total number of associated CTD_PROC_DATA records with UPOLY0 (upoly0: Upoly 0, WETLabs) field values that are not blank or -9.99e-29';</v>
      </c>
    </row>
    <row r="162" spans="1:6" x14ac:dyDescent="0.25">
      <c r="A162" s="18" t="s">
        <v>317</v>
      </c>
      <c r="B162" s="18" t="s">
        <v>353</v>
      </c>
      <c r="C162" t="s">
        <v>339</v>
      </c>
      <c r="D162" t="s">
        <v>378</v>
      </c>
      <c r="E162" s="18" t="str">
        <f t="shared" si="6"/>
        <v xml:space="preserve">PROC_DATA_SUMMARY.NUM_SIGMA_T_2_KG_M3_VALS, </v>
      </c>
      <c r="F162" s="18" t="str">
        <f t="shared" si="7"/>
        <v>COMMENT ON COLUMN CTD_CAST_FILE_SUMMARY_V.NUM_SIGMA_T_2_KG_M3_VALS IS 'The total number of associated CTD_PROC_DATA records with SIGMA_T_2_KG_M3 (sigma-t11: Density, 2 [sigma-t, Kg/m^3 ]) field values that are not blank or -9.99e-29';</v>
      </c>
    </row>
    <row r="163" spans="1:6" x14ac:dyDescent="0.25">
      <c r="A163" s="18" t="s">
        <v>317</v>
      </c>
      <c r="B163" s="18" t="s">
        <v>353</v>
      </c>
      <c r="C163" t="s">
        <v>340</v>
      </c>
      <c r="D163" t="s">
        <v>379</v>
      </c>
      <c r="E163" s="18" t="str">
        <f t="shared" si="6"/>
        <v xml:space="preserve">PROC_DATA_SUMMARY.NUM_SBEOX0_MG_L_VALS, </v>
      </c>
      <c r="F163" s="18" t="str">
        <f t="shared" si="7"/>
        <v>COMMENT ON COLUMN CTD_CAST_FILE_SUMMARY_V.NUM_SBEOX0_MG_L_VALS IS 'The total number of associated CTD_PROC_DATA records with SBEOX0_MG_L (sbeox0Mg/L: Oxygen, SBE 43 [mg/l]) field values that are not blank or -9.99e-29';</v>
      </c>
    </row>
    <row r="164" spans="1:6" x14ac:dyDescent="0.25">
      <c r="A164" s="18" t="s">
        <v>317</v>
      </c>
      <c r="B164" s="18" t="s">
        <v>353</v>
      </c>
      <c r="C164" t="s">
        <v>341</v>
      </c>
      <c r="D164" t="s">
        <v>380</v>
      </c>
      <c r="E164" s="18" t="str">
        <f t="shared" si="6"/>
        <v xml:space="preserve">PROC_DATA_SUMMARY.NUM_VOLT0_VALS, </v>
      </c>
      <c r="F164" s="18" t="str">
        <f t="shared" si="7"/>
        <v>COMMENT ON COLUMN CTD_CAST_FILE_SUMMARY_V.NUM_VOLT0_VALS IS 'The total number of associated CTD_PROC_DATA records with VOLT0 (v0: Voltage 0) field values that are not blank or -9.99e-29';</v>
      </c>
    </row>
    <row r="165" spans="1:6" x14ac:dyDescent="0.25">
      <c r="A165" s="18" t="s">
        <v>317</v>
      </c>
      <c r="B165" s="18" t="s">
        <v>353</v>
      </c>
      <c r="C165" t="s">
        <v>342</v>
      </c>
      <c r="D165" t="s">
        <v>381</v>
      </c>
      <c r="E165" s="18" t="str">
        <f t="shared" si="6"/>
        <v xml:space="preserve">PROC_DATA_SUMMARY.NUM_VOLT1_VALS, </v>
      </c>
      <c r="F165" s="18" t="str">
        <f t="shared" si="7"/>
        <v>COMMENT ON COLUMN CTD_CAST_FILE_SUMMARY_V.NUM_VOLT1_VALS IS 'The total number of associated CTD_PROC_DATA records with VOLT1 (v1: Voltage 1) field values that are not blank or -9.99e-29';</v>
      </c>
    </row>
    <row r="166" spans="1:6" x14ac:dyDescent="0.25">
      <c r="A166" s="18" t="s">
        <v>317</v>
      </c>
      <c r="B166" s="18" t="s">
        <v>353</v>
      </c>
      <c r="C166" t="s">
        <v>343</v>
      </c>
      <c r="D166" t="s">
        <v>382</v>
      </c>
      <c r="E166" s="18" t="str">
        <f t="shared" si="6"/>
        <v xml:space="preserve">PROC_DATA_SUMMARY.NUM_VOLT2_VALS, </v>
      </c>
      <c r="F166" s="18" t="str">
        <f t="shared" si="7"/>
        <v>COMMENT ON COLUMN CTD_CAST_FILE_SUMMARY_V.NUM_VOLT2_VALS IS 'The total number of associated CTD_PROC_DATA records with VOLT2 (v2: Voltage 2) field values that are not blank or -9.99e-29';</v>
      </c>
    </row>
    <row r="167" spans="1:6" x14ac:dyDescent="0.25">
      <c r="A167" s="18" t="s">
        <v>317</v>
      </c>
      <c r="B167" s="18" t="s">
        <v>353</v>
      </c>
      <c r="C167" t="s">
        <v>344</v>
      </c>
      <c r="D167" t="s">
        <v>383</v>
      </c>
      <c r="E167" s="18" t="str">
        <f t="shared" si="6"/>
        <v xml:space="preserve">PROC_DATA_SUMMARY.NUM_VOLT3_VALS, </v>
      </c>
      <c r="F167" s="18" t="str">
        <f t="shared" si="7"/>
        <v>COMMENT ON COLUMN CTD_CAST_FILE_SUMMARY_V.NUM_VOLT3_VALS IS 'The total number of associated CTD_PROC_DATA records with VOLT3 (v3: Voltage 3) field values that are not blank or -9.99e-29';</v>
      </c>
    </row>
    <row r="168" spans="1:6" x14ac:dyDescent="0.25">
      <c r="A168" s="18" t="s">
        <v>317</v>
      </c>
      <c r="B168" s="18" t="s">
        <v>353</v>
      </c>
      <c r="C168" t="s">
        <v>345</v>
      </c>
      <c r="D168" t="s">
        <v>384</v>
      </c>
      <c r="E168" s="18" t="str">
        <f t="shared" si="6"/>
        <v xml:space="preserve">PROC_DATA_SUMMARY.NUM_VOLT4_VALS, </v>
      </c>
      <c r="F168" s="18" t="str">
        <f t="shared" si="7"/>
        <v>COMMENT ON COLUMN CTD_CAST_FILE_SUMMARY_V.NUM_VOLT4_VALS IS 'The total number of associated CTD_PROC_DATA records with VOLT4 (v4: Voltage 4) field values that are not blank or -9.99e-29';</v>
      </c>
    </row>
    <row r="169" spans="1:6" x14ac:dyDescent="0.25">
      <c r="A169" s="18" t="s">
        <v>317</v>
      </c>
      <c r="B169" s="18" t="s">
        <v>353</v>
      </c>
      <c r="C169" t="s">
        <v>347</v>
      </c>
      <c r="D169" t="s">
        <v>385</v>
      </c>
      <c r="E169" s="18" t="str">
        <f t="shared" si="6"/>
        <v xml:space="preserve">PROC_DATA_SUMMARY.NUM_SBEOX1_MG_L_VALS, </v>
      </c>
      <c r="F169" s="18" t="str">
        <f t="shared" si="7"/>
        <v>COMMENT ON COLUMN CTD_CAST_FILE_SUMMARY_V.NUM_SBEOX1_MG_L_VALS IS 'The total number of associated CTD_PROC_DATA records with SBEOX1_MG_L (sbeox1Mg/L: Oxygen, SBE 43, 2 [mg/l]) field values that are not blank or -9.99e-29';</v>
      </c>
    </row>
    <row r="170" spans="1:6" x14ac:dyDescent="0.25">
      <c r="A170" s="18" t="s">
        <v>317</v>
      </c>
      <c r="B170" s="18" t="s">
        <v>353</v>
      </c>
      <c r="C170" t="s">
        <v>348</v>
      </c>
      <c r="D170" t="s">
        <v>386</v>
      </c>
      <c r="E170" s="18" t="str">
        <f t="shared" si="6"/>
        <v xml:space="preserve">PROC_DATA_SUMMARY.NUM_OXC_UA_VALS, </v>
      </c>
      <c r="F170" s="18" t="str">
        <f t="shared" si="7"/>
        <v>COMMENT ON COLUMN CTD_CAST_FILE_SUMMARY_V.NUM_OXC_UA_VALS IS 'The total number of associated CTD_PROC_DATA records with OXC_UA (oxC: Oxygen Current, Beckman/YSI [uA]) field values that are not blank or -9.99e-29';</v>
      </c>
    </row>
    <row r="171" spans="1:6" x14ac:dyDescent="0.25">
      <c r="A171" s="18" t="s">
        <v>317</v>
      </c>
      <c r="B171" s="18" t="s">
        <v>353</v>
      </c>
      <c r="C171" t="s">
        <v>349</v>
      </c>
      <c r="D171" t="s">
        <v>387</v>
      </c>
      <c r="E171" s="18" t="str">
        <f t="shared" si="6"/>
        <v xml:space="preserve">PROC_DATA_SUMMARY.NUM_OXTC_DEG_C_VALS, </v>
      </c>
      <c r="F171" s="18" t="str">
        <f t="shared" si="7"/>
        <v>COMMENT ON COLUMN CTD_CAST_FILE_SUMMARY_V.NUM_OXTC_DEG_C_VALS IS 'The total number of associated CTD_PROC_DATA records with OXTC_DEG_C (oxTC: Oxygen Temperature, Beckman/YSI [deg C]) field values that are not blank or -9.99e-29';</v>
      </c>
    </row>
    <row r="172" spans="1:6" x14ac:dyDescent="0.25">
      <c r="A172" s="18" t="s">
        <v>317</v>
      </c>
      <c r="B172" s="18" t="s">
        <v>353</v>
      </c>
      <c r="C172" t="s">
        <v>350</v>
      </c>
      <c r="D172" t="s">
        <v>388</v>
      </c>
      <c r="E172" s="18" t="str">
        <f t="shared" si="6"/>
        <v xml:space="preserve">PROC_DATA_SUMMARY.NUM_OXY_SAT_PCT_VALS, </v>
      </c>
      <c r="F172" s="18" t="str">
        <f t="shared" si="7"/>
        <v>COMMENT ON COLUMN CTD_CAST_FILE_SUMMARY_V.NUM_OXY_SAT_PCT_VALS IS 'The total number of associated CTD_PROC_DATA records with OXY_SAT_PCT (sbeox0PS: Oxygen, SBE 43 [% saturation]) field values that are not blank or -9.99e-29';</v>
      </c>
    </row>
    <row r="173" spans="1:6" x14ac:dyDescent="0.25">
      <c r="A173" s="18" t="s">
        <v>317</v>
      </c>
      <c r="B173" s="18" t="s">
        <v>353</v>
      </c>
      <c r="C173" t="s">
        <v>351</v>
      </c>
      <c r="D173" t="s">
        <v>389</v>
      </c>
      <c r="E173" s="18" t="str">
        <f t="shared" si="6"/>
        <v xml:space="preserve">PROC_DATA_SUMMARY.NUM_OXY_SAT_2_PCT_VALS, </v>
      </c>
      <c r="F173" s="18" t="str">
        <f t="shared" si="7"/>
        <v>COMMENT ON COLUMN CTD_CAST_FILE_SUMMARY_V.NUM_OXY_SAT_2_PCT_VALS IS 'The total number of associated CTD_PROC_DATA records with OXY_SAT_2_PCT (sbeox1PS: Oxygen, SBE 43, 2 [% saturation]) field values that are not blank or -9.99e-29';</v>
      </c>
    </row>
    <row r="174" spans="1:6" x14ac:dyDescent="0.25">
      <c r="A174" s="18" t="s">
        <v>317</v>
      </c>
      <c r="B174" s="18" t="s">
        <v>353</v>
      </c>
      <c r="C174" t="s">
        <v>346</v>
      </c>
      <c r="D174" t="s">
        <v>390</v>
      </c>
      <c r="E174" s="18" t="str">
        <f t="shared" si="6"/>
        <v xml:space="preserve">PROC_DATA_SUMMARY.NUM_VOLT6_VALS, </v>
      </c>
      <c r="F174" s="18" t="str">
        <f t="shared" si="7"/>
        <v>COMMENT ON COLUMN CTD_CAST_FILE_SUMMARY_V.NUM_VOLT6_VALS IS 'The total number of associated CTD_PROC_DATA records with VOLT6 (v6: Voltage 6) field values that are not blank or -9.99e-29';</v>
      </c>
    </row>
    <row r="175" spans="1:6" x14ac:dyDescent="0.25">
      <c r="A175" s="18" t="s">
        <v>317</v>
      </c>
      <c r="B175" s="18" t="s">
        <v>353</v>
      </c>
      <c r="C175" t="s">
        <v>352</v>
      </c>
      <c r="D175" t="s">
        <v>391</v>
      </c>
      <c r="E175" s="18" t="str">
        <f t="shared" si="6"/>
        <v xml:space="preserve">PROC_DATA_SUMMARY.NUM_PH_VALS, </v>
      </c>
      <c r="F175" s="18" t="str">
        <f t="shared" si="7"/>
        <v>COMMENT ON COLUMN CTD_CAST_FILE_SUMMARY_V.NUM_PH_VALS IS 'The total number of associated CTD_PROC_DATA records with PH (ph: pH) field values that are not blank or -9.99e-29';</v>
      </c>
    </row>
    <row r="176" spans="1:6" x14ac:dyDescent="0.25">
      <c r="A176" s="18" t="s">
        <v>406</v>
      </c>
      <c r="B176" s="25" t="s">
        <v>190</v>
      </c>
      <c r="C176" t="s">
        <v>89</v>
      </c>
      <c r="D176" t="s">
        <v>155</v>
      </c>
      <c r="E176" s="18" t="str">
        <f t="shared" si="6"/>
        <v xml:space="preserve">CTD_FILE_CASTS_V.CAST_ID, </v>
      </c>
      <c r="F176" s="18" t="str">
        <f t="shared" si="7"/>
        <v>COMMENT ON COLUMN CTD_FILE_CAST_ERR_V.CAST_ID IS 'Primary key for the CTD_CASTS table';</v>
      </c>
    </row>
    <row r="177" spans="1:6" x14ac:dyDescent="0.25">
      <c r="A177" s="18" t="s">
        <v>406</v>
      </c>
      <c r="B177" s="25" t="s">
        <v>190</v>
      </c>
      <c r="C177" t="s">
        <v>135</v>
      </c>
      <c r="D177" t="s">
        <v>156</v>
      </c>
      <c r="E177" s="18" t="str">
        <f t="shared" si="6"/>
        <v xml:space="preserve">CTD_FILE_CASTS_V.LAT_DD, </v>
      </c>
      <c r="F177" s="18" t="str">
        <f t="shared" si="7"/>
        <v>COMMENT ON COLUMN CTD_FILE_CAST_ERR_V.LAT_DD IS 'CTD Cast Latitude in decimal degrees';</v>
      </c>
    </row>
    <row r="178" spans="1:6" x14ac:dyDescent="0.25">
      <c r="A178" s="18" t="s">
        <v>406</v>
      </c>
      <c r="B178" s="25" t="s">
        <v>190</v>
      </c>
      <c r="C178" t="s">
        <v>136</v>
      </c>
      <c r="D178" t="s">
        <v>157</v>
      </c>
      <c r="E178" s="18" t="str">
        <f t="shared" si="6"/>
        <v xml:space="preserve">CTD_FILE_CASTS_V.LON_DD, </v>
      </c>
      <c r="F178" s="18" t="str">
        <f t="shared" si="7"/>
        <v>COMMENT ON COLUMN CTD_FILE_CAST_ERR_V.LON_DD IS 'CTD Cast Longitude in decimal degrees';</v>
      </c>
    </row>
    <row r="179" spans="1:6" x14ac:dyDescent="0.25">
      <c r="A179" s="18" t="s">
        <v>406</v>
      </c>
      <c r="B179" s="25" t="s">
        <v>190</v>
      </c>
      <c r="C179" t="s">
        <v>137</v>
      </c>
      <c r="D179" t="s">
        <v>158</v>
      </c>
      <c r="E179" s="18" t="str">
        <f t="shared" si="6"/>
        <v xml:space="preserve">CTD_FILE_CASTS_V.SEABIRD_FILE_TYPE, </v>
      </c>
      <c r="F179" s="18" t="str">
        <f t="shared" si="7"/>
        <v>COMMENT ON COLUMN CTD_FILE_CAST_ERR_V.SEABIRD_FILE_TYPE IS 'Seabird File Type';</v>
      </c>
    </row>
    <row r="180" spans="1:6" x14ac:dyDescent="0.25">
      <c r="A180" s="18" t="s">
        <v>406</v>
      </c>
      <c r="B180" s="25" t="s">
        <v>190</v>
      </c>
      <c r="C180" t="s">
        <v>82</v>
      </c>
      <c r="D180" t="s">
        <v>159</v>
      </c>
      <c r="E180" s="18" t="str">
        <f t="shared" si="6"/>
        <v xml:space="preserve">CTD_FILE_CASTS_V.FILE_NAME, </v>
      </c>
      <c r="F180" s="18" t="str">
        <f t="shared" si="7"/>
        <v>COMMENT ON COLUMN CTD_FILE_CAST_ERR_V.FILE_NAME IS 'Raw data file name';</v>
      </c>
    </row>
    <row r="181" spans="1:6" x14ac:dyDescent="0.25">
      <c r="A181" s="18" t="s">
        <v>406</v>
      </c>
      <c r="B181" s="25" t="s">
        <v>190</v>
      </c>
      <c r="C181" t="s">
        <v>138</v>
      </c>
      <c r="D181" t="s">
        <v>160</v>
      </c>
      <c r="E181" s="18" t="str">
        <f t="shared" si="6"/>
        <v xml:space="preserve">CTD_FILE_CASTS_V.SW_VERS, </v>
      </c>
      <c r="F181" s="18" t="str">
        <f t="shared" si="7"/>
        <v>COMMENT ON COLUMN CTD_FILE_CAST_ERR_V.SW_VERS IS 'Processing software version';</v>
      </c>
    </row>
    <row r="182" spans="1:6" x14ac:dyDescent="0.25">
      <c r="A182" s="18" t="s">
        <v>406</v>
      </c>
      <c r="B182" s="25" t="s">
        <v>190</v>
      </c>
      <c r="C182" t="s">
        <v>139</v>
      </c>
      <c r="D182" t="s">
        <v>161</v>
      </c>
      <c r="E182" s="18" t="str">
        <f t="shared" si="6"/>
        <v xml:space="preserve">CTD_FILE_CASTS_V.TEMP_SN, </v>
      </c>
      <c r="F182" s="18" t="str">
        <f t="shared" si="7"/>
        <v>COMMENT ON COLUMN CTD_FILE_CAST_ERR_V.TEMP_SN IS 'Temperature sensor serial number';</v>
      </c>
    </row>
    <row r="183" spans="1:6" x14ac:dyDescent="0.25">
      <c r="A183" s="18" t="s">
        <v>406</v>
      </c>
      <c r="B183" s="25" t="s">
        <v>190</v>
      </c>
      <c r="C183" t="s">
        <v>140</v>
      </c>
      <c r="D183" t="s">
        <v>162</v>
      </c>
      <c r="E183" s="18" t="str">
        <f t="shared" si="6"/>
        <v xml:space="preserve">CTD_FILE_CASTS_V.COND_SN, </v>
      </c>
      <c r="F183" s="18" t="str">
        <f t="shared" si="7"/>
        <v>COMMENT ON COLUMN CTD_FILE_CAST_ERR_V.COND_SN IS 'Conductivity sensor serial number';</v>
      </c>
    </row>
    <row r="184" spans="1:6" x14ac:dyDescent="0.25">
      <c r="A184" s="18" t="s">
        <v>406</v>
      </c>
      <c r="B184" s="25" t="s">
        <v>190</v>
      </c>
      <c r="C184" t="s">
        <v>141</v>
      </c>
      <c r="D184" t="s">
        <v>163</v>
      </c>
      <c r="E184" s="18" t="str">
        <f t="shared" si="6"/>
        <v xml:space="preserve">CTD_FILE_CASTS_V.BYTES_PER_SCAN, </v>
      </c>
      <c r="F184" s="18" t="str">
        <f t="shared" si="7"/>
        <v>COMMENT ON COLUMN CTD_FILE_CAST_ERR_V.BYTES_PER_SCAN IS 'Number of Bytes Per Scan';</v>
      </c>
    </row>
    <row r="185" spans="1:6" x14ac:dyDescent="0.25">
      <c r="A185" s="18" t="s">
        <v>406</v>
      </c>
      <c r="B185" s="25" t="s">
        <v>190</v>
      </c>
      <c r="C185" t="s">
        <v>142</v>
      </c>
      <c r="D185" t="s">
        <v>164</v>
      </c>
      <c r="E185" s="18" t="str">
        <f t="shared" si="6"/>
        <v xml:space="preserve">CTD_FILE_CASTS_V.NUM_VOL_WORDS, </v>
      </c>
      <c r="F185" s="18" t="str">
        <f t="shared" si="7"/>
        <v>COMMENT ON COLUMN CTD_FILE_CAST_ERR_V.NUM_VOL_WORDS IS 'Number of Voltage Words';</v>
      </c>
    </row>
    <row r="186" spans="1:6" x14ac:dyDescent="0.25">
      <c r="A186" s="18" t="s">
        <v>406</v>
      </c>
      <c r="B186" s="25" t="s">
        <v>190</v>
      </c>
      <c r="C186" t="s">
        <v>143</v>
      </c>
      <c r="D186" t="s">
        <v>165</v>
      </c>
      <c r="E186" s="18" t="str">
        <f t="shared" si="6"/>
        <v xml:space="preserve">CTD_FILE_CASTS_V.NUM_AVG_SCANS, </v>
      </c>
      <c r="F186" s="18" t="str">
        <f t="shared" si="7"/>
        <v>COMMENT ON COLUMN CTD_FILE_CAST_ERR_V.NUM_AVG_SCANS IS 'Number of Scans Averaged by the Deck Unit';</v>
      </c>
    </row>
    <row r="187" spans="1:6" x14ac:dyDescent="0.25">
      <c r="A187" s="18" t="s">
        <v>406</v>
      </c>
      <c r="B187" s="25" t="s">
        <v>190</v>
      </c>
      <c r="C187" t="s">
        <v>144</v>
      </c>
      <c r="D187" t="s">
        <v>166</v>
      </c>
      <c r="E187" s="18" t="str">
        <f t="shared" si="6"/>
        <v xml:space="preserve">CTD_FILE_CASTS_V.SYS_UPLOAD_DTM, </v>
      </c>
      <c r="F187" s="18" t="str">
        <f t="shared" si="7"/>
        <v>COMMENT ON COLUMN CTD_FILE_CAST_ERR_V.SYS_UPLOAD_DTM IS 'System UpLoad Time';</v>
      </c>
    </row>
    <row r="188" spans="1:6" x14ac:dyDescent="0.25">
      <c r="A188" s="18" t="s">
        <v>406</v>
      </c>
      <c r="B188" s="25" t="s">
        <v>190</v>
      </c>
      <c r="C188" t="s">
        <v>145</v>
      </c>
      <c r="D188" t="s">
        <v>176</v>
      </c>
      <c r="E188" s="18" t="str">
        <f t="shared" si="6"/>
        <v xml:space="preserve">CTD_FILE_CASTS_V.FORMAT_SYS_UPLOAD_DTM, </v>
      </c>
      <c r="F188" s="18" t="str">
        <f t="shared" si="7"/>
        <v>COMMENT ON COLUMN CTD_FILE_CAST_ERR_V.FORMAT_SYS_UPLOAD_DTM IS 'System UpLoad Time in MM/DD/YYYY HH24:MI:SS format';</v>
      </c>
    </row>
    <row r="189" spans="1:6" x14ac:dyDescent="0.25">
      <c r="A189" s="18" t="s">
        <v>406</v>
      </c>
      <c r="B189" s="25" t="s">
        <v>190</v>
      </c>
      <c r="C189" t="s">
        <v>146</v>
      </c>
      <c r="D189" t="s">
        <v>167</v>
      </c>
      <c r="E189" s="18" t="str">
        <f t="shared" si="6"/>
        <v xml:space="preserve">CTD_FILE_CASTS_V.LAT_DEG_MIN, </v>
      </c>
      <c r="F189" s="18" t="str">
        <f t="shared" si="7"/>
        <v>COMMENT ON COLUMN CTD_FILE_CAST_ERR_V.LAT_DEG_MIN IS 'Cast Latitude in degrees minutes notation';</v>
      </c>
    </row>
    <row r="190" spans="1:6" x14ac:dyDescent="0.25">
      <c r="A190" s="18" t="s">
        <v>406</v>
      </c>
      <c r="B190" s="25" t="s">
        <v>190</v>
      </c>
      <c r="C190" t="s">
        <v>147</v>
      </c>
      <c r="D190" t="s">
        <v>168</v>
      </c>
      <c r="E190" s="18" t="str">
        <f t="shared" si="6"/>
        <v xml:space="preserve">CTD_FILE_CASTS_V.LON_DEG_MIN, </v>
      </c>
      <c r="F190" s="18" t="str">
        <f t="shared" si="7"/>
        <v>COMMENT ON COLUMN CTD_FILE_CAST_ERR_V.LON_DEG_MIN IS 'Cast Longitude in degrees minutes notation';</v>
      </c>
    </row>
    <row r="191" spans="1:6" x14ac:dyDescent="0.25">
      <c r="A191" s="18" t="s">
        <v>406</v>
      </c>
      <c r="B191" s="25" t="s">
        <v>190</v>
      </c>
      <c r="C191" t="s">
        <v>148</v>
      </c>
      <c r="D191" t="s">
        <v>169</v>
      </c>
      <c r="E191" s="18" t="str">
        <f t="shared" si="6"/>
        <v xml:space="preserve">CTD_FILE_CASTS_V.UTC_DTM, </v>
      </c>
      <c r="F191" s="18" t="str">
        <f t="shared" si="7"/>
        <v>COMMENT ON COLUMN CTD_FILE_CAST_ERR_V.UTC_DTM IS 'Cast UTC Date/Time';</v>
      </c>
    </row>
    <row r="192" spans="1:6" x14ac:dyDescent="0.25">
      <c r="A192" s="18" t="s">
        <v>406</v>
      </c>
      <c r="B192" s="25" t="s">
        <v>190</v>
      </c>
      <c r="C192" t="s">
        <v>149</v>
      </c>
      <c r="D192" t="s">
        <v>175</v>
      </c>
      <c r="E192" s="18" t="str">
        <f t="shared" si="6"/>
        <v xml:space="preserve">CTD_FILE_CASTS_V.FORMAT_UTC_DTM, </v>
      </c>
      <c r="F192" s="18" t="str">
        <f t="shared" si="7"/>
        <v>COMMENT ON COLUMN CTD_FILE_CAST_ERR_V.FORMAT_UTC_DTM IS 'Cast UTC Date/Time in MM/DD/YYYY HH24:MI:SS format';</v>
      </c>
    </row>
    <row r="193" spans="1:6" x14ac:dyDescent="0.25">
      <c r="A193" s="18" t="s">
        <v>406</v>
      </c>
      <c r="B193" s="25" t="s">
        <v>190</v>
      </c>
      <c r="C193" t="s">
        <v>150</v>
      </c>
      <c r="D193" t="s">
        <v>170</v>
      </c>
      <c r="E193" s="18" t="str">
        <f t="shared" si="6"/>
        <v xml:space="preserve">CTD_FILE_CASTS_V.FILE_TYPE, </v>
      </c>
      <c r="F193" s="18" t="str">
        <f t="shared" si="7"/>
        <v>COMMENT ON COLUMN CTD_FILE_CAST_ERR_V.FILE_TYPE IS 'File Type';</v>
      </c>
    </row>
    <row r="194" spans="1:6" x14ac:dyDescent="0.25">
      <c r="A194" s="18" t="s">
        <v>406</v>
      </c>
      <c r="B194" s="25" t="s">
        <v>190</v>
      </c>
      <c r="C194" t="s">
        <v>151</v>
      </c>
      <c r="D194" t="s">
        <v>171</v>
      </c>
      <c r="E194" s="18" t="str">
        <f t="shared" si="6"/>
        <v xml:space="preserve">CTD_FILE_CASTS_V.CAST_NUMBER, </v>
      </c>
      <c r="F194" s="18" t="str">
        <f t="shared" si="7"/>
        <v>COMMENT ON COLUMN CTD_FILE_CAST_ERR_V.CAST_NUMBER IS 'CTD Cast Number';</v>
      </c>
    </row>
    <row r="195" spans="1:6" x14ac:dyDescent="0.25">
      <c r="A195" s="18" t="s">
        <v>406</v>
      </c>
      <c r="B195" s="25" t="s">
        <v>190</v>
      </c>
      <c r="C195" t="s">
        <v>111</v>
      </c>
      <c r="D195" t="s">
        <v>120</v>
      </c>
      <c r="E195" s="18" t="str">
        <f t="shared" si="6"/>
        <v xml:space="preserve">CTD_FILE_CASTS_V.CRUISE_ID, </v>
      </c>
      <c r="F195" s="18" t="str">
        <f t="shared" si="7"/>
        <v>COMMENT ON COLUMN CTD_FILE_CAST_ERR_V.CRUISE_ID IS 'Primary key for the CTD_CRUISES table';</v>
      </c>
    </row>
    <row r="196" spans="1:6" x14ac:dyDescent="0.25">
      <c r="A196" s="18" t="s">
        <v>406</v>
      </c>
      <c r="B196" s="25" t="s">
        <v>190</v>
      </c>
      <c r="C196" t="s">
        <v>152</v>
      </c>
      <c r="D196" t="s">
        <v>172</v>
      </c>
      <c r="E196" s="18" t="str">
        <f t="shared" si="6"/>
        <v xml:space="preserve">CTD_FILE_CASTS_V.CUST_DATA_FILE_INFO, </v>
      </c>
      <c r="F196" s="18" t="str">
        <f t="shared" si="7"/>
        <v>COMMENT ON COLUMN CTD_FILE_CAST_ERR_V.CUST_DATA_FILE_INFO IS 'Custom data file information defined in the processed data file header';</v>
      </c>
    </row>
    <row r="197" spans="1:6" x14ac:dyDescent="0.25">
      <c r="A197" s="18" t="s">
        <v>406</v>
      </c>
      <c r="B197" s="25" t="s">
        <v>190</v>
      </c>
      <c r="C197" t="s">
        <v>153</v>
      </c>
      <c r="D197" t="s">
        <v>173</v>
      </c>
      <c r="E197" s="18" t="str">
        <f t="shared" si="6"/>
        <v xml:space="preserve">CTD_FILE_CASTS_V.FILE_HEADER_INFO, </v>
      </c>
      <c r="F197" s="18" t="str">
        <f t="shared" si="7"/>
        <v>COMMENT ON COLUMN CTD_FILE_CAST_ERR_V.FILE_HEADER_INFO IS 'Header information defined in the processed CTD data file';</v>
      </c>
    </row>
    <row r="198" spans="1:6" x14ac:dyDescent="0.25">
      <c r="A198" s="18" t="s">
        <v>406</v>
      </c>
      <c r="B198" s="25" t="s">
        <v>190</v>
      </c>
      <c r="C198" t="s">
        <v>154</v>
      </c>
      <c r="D198" t="s">
        <v>174</v>
      </c>
      <c r="E198" s="18" t="str">
        <f t="shared" si="6"/>
        <v xml:space="preserve">CTD_FILE_CASTS_V.SENSOR_CONFIG_INFO, </v>
      </c>
      <c r="F198" s="18" t="str">
        <f t="shared" si="7"/>
        <v>COMMENT ON COLUMN CTD_FILE_CAST_ERR_V.SENSOR_CONFIG_INFO IS 'Sensor configuration information defined in the processed CTD data file';</v>
      </c>
    </row>
    <row r="199" spans="1:6" x14ac:dyDescent="0.25">
      <c r="A199" s="18" t="s">
        <v>406</v>
      </c>
      <c r="B199" s="25" t="s">
        <v>190</v>
      </c>
      <c r="C199" t="s">
        <v>112</v>
      </c>
      <c r="D199" t="s">
        <v>121</v>
      </c>
      <c r="E199" s="18" t="str">
        <f t="shared" si="6"/>
        <v xml:space="preserve">CTD_FILE_CASTS_V.CRUISE_NAME, </v>
      </c>
      <c r="F199" s="18" t="str">
        <f t="shared" si="7"/>
        <v>COMMENT ON COLUMN CTD_FILE_CAST_ERR_V.CRUISE_NAME IS 'The name of the given cruise designated by NOAA (e.g. SE-15-01)';</v>
      </c>
    </row>
    <row r="200" spans="1:6" x14ac:dyDescent="0.25">
      <c r="A200" s="18" t="s">
        <v>406</v>
      </c>
      <c r="B200" s="25" t="s">
        <v>190</v>
      </c>
      <c r="C200" t="s">
        <v>113</v>
      </c>
      <c r="D200" t="s">
        <v>122</v>
      </c>
      <c r="E200" s="18" t="str">
        <f t="shared" si="6"/>
        <v xml:space="preserve">CTD_FILE_CASTS_V.CRUISE_START_DATE, </v>
      </c>
      <c r="F200" s="18" t="str">
        <f t="shared" si="7"/>
        <v>COMMENT ON COLUMN CTD_FILE_CAST_ERR_V.CRUISE_START_DATE IS 'The start date of the given research cruise';</v>
      </c>
    </row>
    <row r="201" spans="1:6" x14ac:dyDescent="0.25">
      <c r="A201" s="18" t="s">
        <v>406</v>
      </c>
      <c r="B201" s="25" t="s">
        <v>190</v>
      </c>
      <c r="C201" t="s">
        <v>128</v>
      </c>
      <c r="D201" t="s">
        <v>130</v>
      </c>
      <c r="E201" s="18" t="str">
        <f t="shared" si="6"/>
        <v xml:space="preserve">CTD_FILE_CASTS_V.FORMAT_CRUISE_START_DATE, </v>
      </c>
      <c r="F201" s="18" t="str">
        <f t="shared" si="7"/>
        <v>COMMENT ON COLUMN CTD_FILE_CAST_ERR_V.FORMAT_CRUISE_START_DATE IS 'The start date of the given research cruise in MM/DD/YYYY HH24:MI:SS format';</v>
      </c>
    </row>
    <row r="202" spans="1:6" x14ac:dyDescent="0.25">
      <c r="A202" s="18" t="s">
        <v>406</v>
      </c>
      <c r="B202" s="25" t="s">
        <v>190</v>
      </c>
      <c r="C202" t="s">
        <v>114</v>
      </c>
      <c r="D202" t="s">
        <v>123</v>
      </c>
      <c r="E202" s="18" t="str">
        <f t="shared" si="6"/>
        <v xml:space="preserve">CTD_FILE_CASTS_V.CRUISE_END_DATE, </v>
      </c>
      <c r="F202" s="18" t="str">
        <f t="shared" si="7"/>
        <v>COMMENT ON COLUMN CTD_FILE_CAST_ERR_V.CRUISE_END_DATE IS 'The end date of the given research cruise';</v>
      </c>
    </row>
    <row r="203" spans="1:6" x14ac:dyDescent="0.25">
      <c r="A203" s="18" t="s">
        <v>406</v>
      </c>
      <c r="B203" s="25" t="s">
        <v>190</v>
      </c>
      <c r="C203" t="s">
        <v>129</v>
      </c>
      <c r="D203" t="s">
        <v>131</v>
      </c>
      <c r="E203" s="18" t="str">
        <f t="shared" si="6"/>
        <v xml:space="preserve">CTD_FILE_CASTS_V.FORMAT_CRUISE_END_DATE, </v>
      </c>
      <c r="F203" s="18" t="str">
        <f t="shared" si="7"/>
        <v>COMMENT ON COLUMN CTD_FILE_CAST_ERR_V.FORMAT_CRUISE_END_DATE IS 'The end date of the given research cruise in MM/DD/YYYY HH24:MI:SS format';</v>
      </c>
    </row>
    <row r="204" spans="1:6" x14ac:dyDescent="0.25">
      <c r="A204" s="18" t="s">
        <v>406</v>
      </c>
      <c r="B204" s="25" t="s">
        <v>190</v>
      </c>
      <c r="C204" t="s">
        <v>115</v>
      </c>
      <c r="D204" t="s">
        <v>124</v>
      </c>
      <c r="E204" s="18" t="str">
        <f t="shared" si="6"/>
        <v xml:space="preserve">CTD_FILE_CASTS_V.CRUISE_NOTES, </v>
      </c>
      <c r="F204" s="18" t="str">
        <f t="shared" si="7"/>
        <v>COMMENT ON COLUMN CTD_FILE_CAST_ERR_V.CRUISE_NOTES IS 'Any notes for the given research cruise';</v>
      </c>
    </row>
    <row r="205" spans="1:6" x14ac:dyDescent="0.25">
      <c r="A205" s="18" t="s">
        <v>406</v>
      </c>
      <c r="B205" s="25" t="s">
        <v>190</v>
      </c>
      <c r="C205" t="s">
        <v>116</v>
      </c>
      <c r="D205" t="s">
        <v>126</v>
      </c>
      <c r="E205" s="18" t="str">
        <f t="shared" si="6"/>
        <v xml:space="preserve">CTD_FILE_CASTS_V.VESSEL_NAME, </v>
      </c>
      <c r="F205" s="18" t="str">
        <f t="shared" si="7"/>
        <v>COMMENT ON COLUMN CTD_FILE_CAST_ERR_V.VESSEL_NAME IS 'Name of the given research vessel';</v>
      </c>
    </row>
    <row r="206" spans="1:6" x14ac:dyDescent="0.25">
      <c r="A206" s="18" t="s">
        <v>406</v>
      </c>
      <c r="B206" s="25" t="s">
        <v>190</v>
      </c>
      <c r="C206" t="s">
        <v>117</v>
      </c>
      <c r="D206" t="s">
        <v>127</v>
      </c>
      <c r="E206" s="18" t="str">
        <f t="shared" si="6"/>
        <v xml:space="preserve">CTD_FILE_CASTS_V.VESSEL_DESC, </v>
      </c>
      <c r="F206" s="18" t="str">
        <f t="shared" si="7"/>
        <v>COMMENT ON COLUMN CTD_FILE_CAST_ERR_V.VESSEL_DESC IS 'Description for the given research vessel';</v>
      </c>
    </row>
    <row r="207" spans="1:6" s="18" customFormat="1" x14ac:dyDescent="0.25">
      <c r="A207" s="18" t="s">
        <v>406</v>
      </c>
      <c r="B207" s="25" t="s">
        <v>190</v>
      </c>
      <c r="C207" s="18" t="s">
        <v>118</v>
      </c>
      <c r="D207" s="18" t="s">
        <v>125</v>
      </c>
      <c r="E207" s="18" t="str">
        <f t="shared" si="6"/>
        <v xml:space="preserve">CTD_FILE_CASTS_V.VESSEL_ID, </v>
      </c>
      <c r="F207" s="18" t="str">
        <f t="shared" si="7"/>
        <v>COMMENT ON COLUMN CTD_FILE_CAST_ERR_V.VESSEL_ID IS 'Primary key for the CTD_RSRCH_VESSELS table';</v>
      </c>
    </row>
    <row r="208" spans="1:6" s="18" customFormat="1" x14ac:dyDescent="0.25">
      <c r="A208" s="18" t="s">
        <v>406</v>
      </c>
      <c r="B208" s="25" t="s">
        <v>190</v>
      </c>
      <c r="C208" s="18" t="s">
        <v>133</v>
      </c>
      <c r="D208" s="18" t="s">
        <v>134</v>
      </c>
      <c r="E208" s="18" t="str">
        <f t="shared" si="6"/>
        <v xml:space="preserve">CTD_FILE_CASTS_V.CRUISE_ALIASES_DELIM, </v>
      </c>
      <c r="F208" s="18" t="str">
        <f t="shared" si="7"/>
        <v>COMMENT ON COLUMN CTD_FILE_CAST_ERR_V.CRUISE_ALIASES_DELIM IS 'Comma delimited list of cruise name aliases in alphabetical order';</v>
      </c>
    </row>
    <row r="209" spans="1:6" x14ac:dyDescent="0.25">
      <c r="A209" s="18" t="s">
        <v>406</v>
      </c>
      <c r="B209" s="25" t="s">
        <v>190</v>
      </c>
      <c r="C209" t="s">
        <v>45</v>
      </c>
      <c r="D209" t="s">
        <v>91</v>
      </c>
      <c r="E209" s="18" t="str">
        <f t="shared" si="6"/>
        <v xml:space="preserve">CTD_FILE_CASTS_V.DATA_EXEC_ID, </v>
      </c>
      <c r="F209" s="18" t="str">
        <f t="shared" si="7"/>
        <v>COMMENT ON COLUMN CTD_FILE_CAST_ERR_V.DATA_EXEC_ID IS 'Primary Key for the CTD_APP_DATA_EXEC table';</v>
      </c>
    </row>
    <row r="210" spans="1:6" x14ac:dyDescent="0.25">
      <c r="A210" s="18" t="s">
        <v>406</v>
      </c>
      <c r="B210" s="25" t="s">
        <v>190</v>
      </c>
      <c r="C210" t="s">
        <v>76</v>
      </c>
      <c r="D210" t="s">
        <v>92</v>
      </c>
      <c r="E210" s="18" t="str">
        <f t="shared" si="6"/>
        <v xml:space="preserve">CTD_FILE_CASTS_V.EXEC_START_DTM, </v>
      </c>
      <c r="F210" s="18" t="str">
        <f t="shared" si="7"/>
        <v>COMMENT ON COLUMN CTD_FILE_CAST_ERR_V.EXEC_START_DTM IS 'The date/time the CTD data import script was executed';</v>
      </c>
    </row>
    <row r="211" spans="1:6" x14ac:dyDescent="0.25">
      <c r="A211" s="18" t="s">
        <v>406</v>
      </c>
      <c r="B211" s="25" t="s">
        <v>190</v>
      </c>
      <c r="C211" t="s">
        <v>77</v>
      </c>
      <c r="D211" t="s">
        <v>95</v>
      </c>
      <c r="E211" s="18" t="str">
        <f t="shared" si="6"/>
        <v xml:space="preserve">CTD_FILE_CASTS_V.FORMAT_EXEC_START_DTM, </v>
      </c>
      <c r="F211" s="18" t="str">
        <f t="shared" si="7"/>
        <v>COMMENT ON COLUMN CTD_FILE_CAST_ERR_V.FORMAT_EXEC_START_DTM IS 'The date/time the CTD data import script was executed in MM/DD/YYYY HH24:MI:SS format';</v>
      </c>
    </row>
    <row r="212" spans="1:6" x14ac:dyDescent="0.25">
      <c r="A212" s="18" t="s">
        <v>406</v>
      </c>
      <c r="B212" s="25" t="s">
        <v>190</v>
      </c>
      <c r="C212" t="s">
        <v>78</v>
      </c>
      <c r="D212" t="s">
        <v>93</v>
      </c>
      <c r="E212" s="18" t="str">
        <f t="shared" si="6"/>
        <v xml:space="preserve">CTD_FILE_CASTS_V.EXEC_END_DTM, </v>
      </c>
      <c r="F212" s="18" t="str">
        <f t="shared" si="7"/>
        <v>COMMENT ON COLUMN CTD_FILE_CAST_ERR_V.EXEC_END_DTM IS 'The date/time the CTD data import script finished executing';</v>
      </c>
    </row>
    <row r="213" spans="1:6" x14ac:dyDescent="0.25">
      <c r="A213" s="18" t="s">
        <v>406</v>
      </c>
      <c r="B213" s="25" t="s">
        <v>190</v>
      </c>
      <c r="C213" t="s">
        <v>79</v>
      </c>
      <c r="D213" t="s">
        <v>96</v>
      </c>
      <c r="E213" s="18" t="str">
        <f t="shared" si="6"/>
        <v xml:space="preserve">CTD_FILE_CASTS_V.FORMAT_EXEC_END_DTM, </v>
      </c>
      <c r="F213" s="18" t="str">
        <f t="shared" si="7"/>
        <v>COMMENT ON COLUMN CTD_FILE_CAST_ERR_V.FORMAT_EXEC_END_DTM IS 'The date/time the CTD data import script finished executing in MM/DD/YYYY HH24:MI:SS format';</v>
      </c>
    </row>
    <row r="214" spans="1:6" x14ac:dyDescent="0.25">
      <c r="A214" s="18" t="s">
        <v>406</v>
      </c>
      <c r="B214" s="25" t="s">
        <v>190</v>
      </c>
      <c r="C214" t="s">
        <v>80</v>
      </c>
      <c r="D214" t="s">
        <v>94</v>
      </c>
      <c r="E214" s="18" t="str">
        <f t="shared" si="6"/>
        <v xml:space="preserve">CTD_FILE_CASTS_V.SCRIPT_EXECUTION_PATH, </v>
      </c>
      <c r="F214" s="18" t="str">
        <f t="shared" si="7"/>
        <v>COMMENT ON COLUMN CTD_FILE_CAST_ERR_V.SCRIPT_EXECUTION_PATH IS 'The base file path for the given CTD data import script execution';</v>
      </c>
    </row>
    <row r="215" spans="1:6" x14ac:dyDescent="0.25">
      <c r="A215" s="18" t="s">
        <v>406</v>
      </c>
      <c r="B215" s="25" t="s">
        <v>190</v>
      </c>
      <c r="C215" t="s">
        <v>81</v>
      </c>
      <c r="D215" t="s">
        <v>97</v>
      </c>
      <c r="E215" s="18" t="str">
        <f t="shared" si="6"/>
        <v xml:space="preserve">CTD_FILE_CASTS_V.DATA_FILE_ID, </v>
      </c>
      <c r="F215" s="18" t="str">
        <f t="shared" si="7"/>
        <v>COMMENT ON COLUMN CTD_FILE_CAST_ERR_V.DATA_FILE_ID IS 'Primary Key for the CTD_APP_DATA_FILES table';</v>
      </c>
    </row>
    <row r="216" spans="1:6" x14ac:dyDescent="0.25">
      <c r="A216" s="18" t="s">
        <v>406</v>
      </c>
      <c r="B216" s="25" t="s">
        <v>190</v>
      </c>
      <c r="C216" t="s">
        <v>178</v>
      </c>
      <c r="D216" t="s">
        <v>99</v>
      </c>
      <c r="E216" s="18" t="str">
        <f t="shared" si="6"/>
        <v xml:space="preserve">CTD_FILE_CASTS_V.DATA_FILE_NAME, </v>
      </c>
      <c r="F216" s="18" t="str">
        <f t="shared" si="7"/>
        <v>COMMENT ON COLUMN CTD_FILE_CAST_ERR_V.DATA_FILE_NAME IS 'This is the file name for the given CTD data file';</v>
      </c>
    </row>
    <row r="217" spans="1:6" x14ac:dyDescent="0.25">
      <c r="A217" s="18" t="s">
        <v>406</v>
      </c>
      <c r="B217" s="25" t="s">
        <v>190</v>
      </c>
      <c r="C217" t="s">
        <v>180</v>
      </c>
      <c r="D217" t="s">
        <v>100</v>
      </c>
      <c r="E217" s="18" t="str">
        <f t="shared" ref="E217:E254" si="8">CONCATENATE(B217, ".", C217, ", ")</f>
        <v xml:space="preserve">CTD_FILE_CASTS_V.DATA_FILE_CHECKSUM, </v>
      </c>
      <c r="F217" s="18" t="str">
        <f t="shared" ref="F217:F225" si="9">CONCATENATE("COMMENT ON COLUMN ", A217, ".", C217, " IS '", SUBSTITUTE(D217, "'", "''"), "';")</f>
        <v>COMMENT ON COLUMN CTD_FILE_CAST_ERR_V.DATA_FILE_CHECKSUM IS 'The MD5 file checksum for the given CTD data file';</v>
      </c>
    </row>
    <row r="218" spans="1:6" x14ac:dyDescent="0.25">
      <c r="A218" s="18" t="s">
        <v>406</v>
      </c>
      <c r="B218" s="25" t="s">
        <v>190</v>
      </c>
      <c r="C218" t="s">
        <v>179</v>
      </c>
      <c r="D218" t="s">
        <v>98</v>
      </c>
      <c r="E218" s="18" t="str">
        <f t="shared" si="8"/>
        <v xml:space="preserve">CTD_FILE_CASTS_V.DATA_FILE_PATH, </v>
      </c>
      <c r="F218" s="18" t="str">
        <f t="shared" si="9"/>
        <v>COMMENT ON COLUMN CTD_FILE_CAST_ERR_V.DATA_FILE_PATH IS 'This is the full file path for the given CTD data file';</v>
      </c>
    </row>
    <row r="219" spans="1:6" x14ac:dyDescent="0.25">
      <c r="A219" s="18" t="s">
        <v>406</v>
      </c>
      <c r="B219" s="25" t="s">
        <v>190</v>
      </c>
      <c r="C219" t="s">
        <v>189</v>
      </c>
      <c r="D219" t="s">
        <v>219</v>
      </c>
      <c r="E219" s="18" t="str">
        <f t="shared" si="8"/>
        <v xml:space="preserve">CTD_FILE_CASTS_V.FULL_DATA_FILE_PATH, </v>
      </c>
      <c r="F219" s="18" t="str">
        <f t="shared" si="9"/>
        <v>COMMENT ON COLUMN CTD_FILE_CAST_ERR_V.FULL_DATA_FILE_PATH IS 'The full path to the CTD data file';</v>
      </c>
    </row>
    <row r="220" spans="1:6" x14ac:dyDescent="0.25">
      <c r="A220" s="18" t="s">
        <v>406</v>
      </c>
      <c r="B220" s="25" t="s">
        <v>190</v>
      </c>
      <c r="C220" t="s">
        <v>85</v>
      </c>
      <c r="D220" t="s">
        <v>101</v>
      </c>
      <c r="E220" s="18" t="str">
        <f t="shared" si="8"/>
        <v xml:space="preserve">CTD_FILE_CASTS_V.FILE_ACTIVE_YN, </v>
      </c>
      <c r="F220" s="18" t="str">
        <f t="shared" si="9"/>
        <v>COMMENT ON COLUMN CTD_FILE_CAST_ERR_V.FILE_ACTIVE_YN IS 'Flag to indicate if the given data file is active (Y) or inactive (N)';</v>
      </c>
    </row>
    <row r="221" spans="1:6" x14ac:dyDescent="0.25">
      <c r="A221" s="18" t="s">
        <v>406</v>
      </c>
      <c r="B221" s="25" t="s">
        <v>190</v>
      </c>
      <c r="C221" t="s">
        <v>86</v>
      </c>
      <c r="D221" t="s">
        <v>105</v>
      </c>
      <c r="E221" s="18" t="str">
        <f t="shared" si="8"/>
        <v xml:space="preserve">CTD_FILE_CASTS_V.SCAN_DATE, </v>
      </c>
      <c r="F221" s="18" t="str">
        <f t="shared" si="9"/>
        <v>COMMENT ON COLUMN CTD_FILE_CAST_ERR_V.SCAN_DATE IS 'Date/time the CTD file was scanned';</v>
      </c>
    </row>
    <row r="222" spans="1:6" x14ac:dyDescent="0.25">
      <c r="A222" s="18" t="s">
        <v>406</v>
      </c>
      <c r="B222" s="25" t="s">
        <v>190</v>
      </c>
      <c r="C222" t="s">
        <v>106</v>
      </c>
      <c r="D222" t="s">
        <v>107</v>
      </c>
      <c r="E222" s="18" t="str">
        <f t="shared" si="8"/>
        <v xml:space="preserve">CTD_FILE_CASTS_V.FORMAT_SCAN_DATE, </v>
      </c>
      <c r="F222" s="18" t="str">
        <f t="shared" si="9"/>
        <v>COMMENT ON COLUMN CTD_FILE_CAST_ERR_V.FORMAT_SCAN_DATE IS 'Date/time the CTD file was scanned in MM/DD/YYYY HH24:MI:SS format';</v>
      </c>
    </row>
    <row r="223" spans="1:6" x14ac:dyDescent="0.25">
      <c r="A223" s="18" t="s">
        <v>406</v>
      </c>
      <c r="B223" s="25" t="s">
        <v>190</v>
      </c>
      <c r="C223" t="s">
        <v>87</v>
      </c>
      <c r="D223" t="s">
        <v>102</v>
      </c>
      <c r="E223" s="18" t="str">
        <f t="shared" si="8"/>
        <v xml:space="preserve">CTD_FILE_CASTS_V.PTA_ERROR_ID, </v>
      </c>
      <c r="F223" s="18" t="str">
        <f t="shared" si="9"/>
        <v>COMMENT ON COLUMN CTD_FILE_CAST_ERR_V.PTA_ERROR_ID IS 'Foreign key reference to the Errors (PTA) intersection table';</v>
      </c>
    </row>
    <row r="224" spans="1:6" x14ac:dyDescent="0.25">
      <c r="A224" s="18" t="s">
        <v>406</v>
      </c>
      <c r="B224" s="25" t="s">
        <v>190</v>
      </c>
      <c r="C224" t="s">
        <v>218</v>
      </c>
      <c r="D224" t="s">
        <v>229</v>
      </c>
      <c r="E224" s="18" t="str">
        <f t="shared" si="8"/>
        <v xml:space="preserve">CTD_FILE_CASTS_V.FILE_PARSE_ERR_YN, </v>
      </c>
      <c r="F224" s="18" t="str">
        <f t="shared" si="9"/>
        <v>COMMENT ON COLUMN CTD_FILE_CAST_ERR_V.FILE_PARSE_ERR_YN IS 'Field to indicate that there was a file parsing error in the given CTD data file (Y) if there was an error and (N) if there was no error';</v>
      </c>
    </row>
    <row r="225" spans="1:6" x14ac:dyDescent="0.25">
      <c r="A225" s="18" t="s">
        <v>406</v>
      </c>
      <c r="B225" s="25" t="s">
        <v>190</v>
      </c>
      <c r="C225" t="s">
        <v>217</v>
      </c>
      <c r="D225" t="s">
        <v>228</v>
      </c>
      <c r="E225" s="18" t="str">
        <f t="shared" si="8"/>
        <v xml:space="preserve">CTD_FILE_CASTS_V.FILE_PARSE_ERR_MSG, </v>
      </c>
      <c r="F225" s="18" t="str">
        <f t="shared" si="9"/>
        <v>COMMENT ON COLUMN CTD_FILE_CAST_ERR_V.FILE_PARSE_ERR_MSG IS 'Field to store the parsing error message if there was a file parsing error in the given CTD data file';</v>
      </c>
    </row>
    <row r="226" spans="1:6" x14ac:dyDescent="0.25">
      <c r="A226" s="18" t="s">
        <v>406</v>
      </c>
      <c r="B226" s="25" t="s">
        <v>465</v>
      </c>
      <c r="C226" t="s">
        <v>407</v>
      </c>
      <c r="D226" t="s">
        <v>436</v>
      </c>
      <c r="E226" s="18" t="str">
        <f t="shared" si="8"/>
        <v xml:space="preserve">DVM_PTA_ERRORS_V.CREATE_DATE, </v>
      </c>
      <c r="F226" s="18" t="str">
        <f t="shared" ref="F226:F254" si="10">CONCATENATE("COMMENT ON COLUMN ", A226, ".", C226, " IS '", SUBSTITUTE(D226, "'", "''"), "';")</f>
        <v>COMMENT ON COLUMN CTD_FILE_CAST_ERR_V.CREATE_DATE IS 'The date on which this record was created in the database';</v>
      </c>
    </row>
    <row r="227" spans="1:6" x14ac:dyDescent="0.25">
      <c r="A227" s="18" t="s">
        <v>406</v>
      </c>
      <c r="B227" s="25" t="s">
        <v>465</v>
      </c>
      <c r="C227" t="s">
        <v>408</v>
      </c>
      <c r="D227" t="s">
        <v>437</v>
      </c>
      <c r="E227" s="18" t="str">
        <f t="shared" si="8"/>
        <v xml:space="preserve">DVM_PTA_ERRORS_V.FORMATTED_CREATE_DATE, </v>
      </c>
      <c r="F227" s="18" t="str">
        <f t="shared" si="10"/>
        <v>COMMENT ON COLUMN CTD_FILE_CAST_ERR_V.FORMATTED_CREATE_DATE IS 'The formatted date/time on which this record was created in the database (MM/DD/YYYY HH24:MI)';</v>
      </c>
    </row>
    <row r="228" spans="1:6" x14ac:dyDescent="0.25">
      <c r="A228" s="18" t="s">
        <v>406</v>
      </c>
      <c r="B228" s="25" t="s">
        <v>465</v>
      </c>
      <c r="C228" t="s">
        <v>409</v>
      </c>
      <c r="D228" t="s">
        <v>438</v>
      </c>
      <c r="E228" s="18" t="str">
        <f t="shared" si="8"/>
        <v xml:space="preserve">DVM_PTA_ERRORS_V.LAST_EVAL_DATE, </v>
      </c>
      <c r="F228" s="18" t="str">
        <f t="shared" si="10"/>
        <v>COMMENT ON COLUMN CTD_FILE_CAST_ERR_V.LAST_EVAL_DATE IS 'The date on which this record was last evaluated based on its associated validation criteria that was active at when the given associated data stream parent record was first evaluated';</v>
      </c>
    </row>
    <row r="229" spans="1:6" x14ac:dyDescent="0.25">
      <c r="A229" s="18" t="s">
        <v>406</v>
      </c>
      <c r="B229" s="25" t="s">
        <v>465</v>
      </c>
      <c r="C229" t="s">
        <v>410</v>
      </c>
      <c r="D229" t="s">
        <v>439</v>
      </c>
      <c r="E229" s="18" t="str">
        <f t="shared" si="8"/>
        <v xml:space="preserve">DVM_PTA_ERRORS_V.FORMATTED_LAST_EVAL_DATE, </v>
      </c>
      <c r="F229" s="18" t="str">
        <f t="shared" si="10"/>
        <v>COMMENT ON COLUMN CTD_FILE_CAST_ERR_V.FORMATTED_LAST_EVAL_DATE IS 'The formatted date/time on which this record was last evaluated based on its associated validation criteria that was active at when the given associated data stream parent record was first evaluated (MM/DD/YYYY HH24:MI)';</v>
      </c>
    </row>
    <row r="230" spans="1:6" x14ac:dyDescent="0.25">
      <c r="A230" s="18" t="s">
        <v>406</v>
      </c>
      <c r="B230" s="25" t="s">
        <v>465</v>
      </c>
      <c r="C230" t="s">
        <v>411</v>
      </c>
      <c r="D230" t="s">
        <v>440</v>
      </c>
      <c r="E230" s="18" t="str">
        <f t="shared" si="8"/>
        <v xml:space="preserve">DVM_PTA_ERRORS_V.ERROR_ID, </v>
      </c>
      <c r="F230" s="18" t="str">
        <f t="shared" si="10"/>
        <v>COMMENT ON COLUMN CTD_FILE_CAST_ERR_V.ERROR_ID IS 'Primary Key for the SPT_ERRORS table';</v>
      </c>
    </row>
    <row r="231" spans="1:6" x14ac:dyDescent="0.25">
      <c r="A231" s="18" t="s">
        <v>406</v>
      </c>
      <c r="B231" s="25" t="s">
        <v>465</v>
      </c>
      <c r="C231" t="s">
        <v>412</v>
      </c>
      <c r="D231" t="s">
        <v>441</v>
      </c>
      <c r="E231" s="18" t="str">
        <f t="shared" si="8"/>
        <v xml:space="preserve">DVM_PTA_ERRORS_V.ERROR_DESCRIPTION, </v>
      </c>
      <c r="F231" s="18" t="str">
        <f t="shared" si="10"/>
        <v>COMMENT ON COLUMN CTD_FILE_CAST_ERR_V.ERROR_DESCRIPTION IS 'The description of the given XML Data File error';</v>
      </c>
    </row>
    <row r="232" spans="1:6" x14ac:dyDescent="0.25">
      <c r="A232" s="18" t="s">
        <v>406</v>
      </c>
      <c r="B232" s="25" t="s">
        <v>465</v>
      </c>
      <c r="C232" t="s">
        <v>413</v>
      </c>
      <c r="D232" t="s">
        <v>442</v>
      </c>
      <c r="E232" s="18" t="str">
        <f t="shared" si="8"/>
        <v xml:space="preserve">DVM_PTA_ERRORS_V.ERROR_NOTES, </v>
      </c>
      <c r="F232" s="18" t="str">
        <f t="shared" si="10"/>
        <v>COMMENT ON COLUMN CTD_FILE_CAST_ERR_V.ERROR_NOTES IS 'Manually entered notes for the corresponding data error';</v>
      </c>
    </row>
    <row r="233" spans="1:6" x14ac:dyDescent="0.25">
      <c r="A233" s="18" t="s">
        <v>406</v>
      </c>
      <c r="B233" s="25" t="s">
        <v>465</v>
      </c>
      <c r="C233" t="s">
        <v>414</v>
      </c>
      <c r="D233" t="s">
        <v>443</v>
      </c>
      <c r="E233" s="18" t="str">
        <f t="shared" si="8"/>
        <v xml:space="preserve">DVM_PTA_ERRORS_V.ERROR_TYPE_ID, </v>
      </c>
      <c r="F233" s="18" t="str">
        <f t="shared" si="10"/>
        <v>COMMENT ON COLUMN CTD_FILE_CAST_ERR_V.ERROR_TYPE_ID IS 'The Error Type for the given error';</v>
      </c>
    </row>
    <row r="234" spans="1:6" x14ac:dyDescent="0.25">
      <c r="A234" s="18" t="s">
        <v>406</v>
      </c>
      <c r="B234" s="25" t="s">
        <v>465</v>
      </c>
      <c r="C234" t="s">
        <v>415</v>
      </c>
      <c r="D234" t="s">
        <v>444</v>
      </c>
      <c r="E234" s="18" t="str">
        <f t="shared" si="8"/>
        <v xml:space="preserve">DVM_PTA_ERRORS_V.ERR_TYPE_NAME, </v>
      </c>
      <c r="F234" s="18" t="str">
        <f t="shared" si="10"/>
        <v>COMMENT ON COLUMN CTD_FILE_CAST_ERR_V.ERR_TYPE_NAME IS 'The name of the given QC validation criteria';</v>
      </c>
    </row>
    <row r="235" spans="1:6" x14ac:dyDescent="0.25">
      <c r="A235" s="18" t="s">
        <v>406</v>
      </c>
      <c r="B235" s="25" t="s">
        <v>465</v>
      </c>
      <c r="C235" t="s">
        <v>416</v>
      </c>
      <c r="D235" t="s">
        <v>445</v>
      </c>
      <c r="E235" s="18" t="str">
        <f t="shared" si="8"/>
        <v xml:space="preserve">DVM_PTA_ERRORS_V.ERR_TYPE_COMMENT_TEMPLATE, </v>
      </c>
      <c r="F235" s="18" t="str">
        <f t="shared" si="10"/>
        <v>COMMENT ON COLUMN CTD_FILE_CAST_ERR_V.ERR_TYPE_COMMENT_TEMPLATE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236" spans="1:6" x14ac:dyDescent="0.25">
      <c r="A236" s="18" t="s">
        <v>406</v>
      </c>
      <c r="B236" s="25" t="s">
        <v>465</v>
      </c>
      <c r="C236" t="s">
        <v>417</v>
      </c>
      <c r="D236" t="s">
        <v>446</v>
      </c>
      <c r="E236" s="18" t="str">
        <f t="shared" si="8"/>
        <v xml:space="preserve">DVM_PTA_ERRORS_V.QC_OBJECT_ID, </v>
      </c>
      <c r="F236" s="18" t="str">
        <f t="shared" si="10"/>
        <v>COMMENT ON COLUMN CTD_FILE_CAST_ERR_V.QC_OBJECT_ID IS 'The Data QC Object that the error type is determined from.  If this is NULL it is not associated with a QC query validation constraint (e.g. DB error)';</v>
      </c>
    </row>
    <row r="237" spans="1:6" x14ac:dyDescent="0.25">
      <c r="A237" s="18" t="s">
        <v>406</v>
      </c>
      <c r="B237" s="25" t="s">
        <v>465</v>
      </c>
      <c r="C237" t="s">
        <v>418</v>
      </c>
      <c r="D237" t="s">
        <v>447</v>
      </c>
      <c r="E237" s="18" t="str">
        <f t="shared" si="8"/>
        <v xml:space="preserve">DVM_PTA_ERRORS_V.OBJECT_NAME, </v>
      </c>
      <c r="F237" s="18" t="str">
        <f t="shared" si="10"/>
        <v>COMMENT ON COLUMN CTD_FILE_CAST_ERR_V.OBJECT_NAME IS 'The name of the object that is used in the given QC validation criteria';</v>
      </c>
    </row>
    <row r="238" spans="1:6" x14ac:dyDescent="0.25">
      <c r="A238" s="18" t="s">
        <v>406</v>
      </c>
      <c r="B238" s="25" t="s">
        <v>465</v>
      </c>
      <c r="C238" t="s">
        <v>419</v>
      </c>
      <c r="D238" t="s">
        <v>448</v>
      </c>
      <c r="E238" s="18" t="str">
        <f t="shared" si="8"/>
        <v xml:space="preserve">DVM_PTA_ERRORS_V.QC_OBJ_ACTIVE_YN, </v>
      </c>
      <c r="F238" s="18" t="str">
        <f t="shared" si="10"/>
        <v>COMMENT ON COLUMN CTD_FILE_CAST_ERR_V.QC_OBJ_ACTIVE_YN IS 'Flag to indicate if the QC object is active (Y) or inactive (N)';</v>
      </c>
    </row>
    <row r="239" spans="1:6" x14ac:dyDescent="0.25">
      <c r="A239" s="18" t="s">
        <v>406</v>
      </c>
      <c r="B239" s="25" t="s">
        <v>465</v>
      </c>
      <c r="C239" t="s">
        <v>420</v>
      </c>
      <c r="D239" t="s">
        <v>449</v>
      </c>
      <c r="E239" s="18" t="str">
        <f t="shared" si="8"/>
        <v xml:space="preserve">DVM_PTA_ERRORS_V.QC_SORT_ORDER, </v>
      </c>
      <c r="F239" s="18" t="str">
        <f t="shared" si="10"/>
        <v>COMMENT ON COLUMN CTD_FILE_CAST_ERR_V.QC_SORT_ORDER IS 'Relative sort order for the QC object to be executed in';</v>
      </c>
    </row>
    <row r="240" spans="1:6" x14ac:dyDescent="0.25">
      <c r="A240" s="18" t="s">
        <v>406</v>
      </c>
      <c r="B240" s="25" t="s">
        <v>465</v>
      </c>
      <c r="C240" t="s">
        <v>421</v>
      </c>
      <c r="D240" t="s">
        <v>450</v>
      </c>
      <c r="E240" s="18" t="str">
        <f t="shared" si="8"/>
        <v xml:space="preserve">DVM_PTA_ERRORS_V.ERR_TYPE_DESC, </v>
      </c>
      <c r="F240" s="18" t="str">
        <f t="shared" si="10"/>
        <v>COMMENT ON COLUMN CTD_FILE_CAST_ERR_V.ERR_TYPE_DESC IS 'The description for the given QC validation error type';</v>
      </c>
    </row>
    <row r="241" spans="1:6" x14ac:dyDescent="0.25">
      <c r="A241" s="18" t="s">
        <v>406</v>
      </c>
      <c r="B241" s="25" t="s">
        <v>465</v>
      </c>
      <c r="C241" t="s">
        <v>422</v>
      </c>
      <c r="D241" t="s">
        <v>451</v>
      </c>
      <c r="E241" s="18" t="str">
        <f t="shared" si="8"/>
        <v xml:space="preserve">DVM_PTA_ERRORS_V.IND_FIELD_NAME, </v>
      </c>
      <c r="F241" s="18" t="str">
        <f t="shared" si="10"/>
        <v>COMMENT ON COLUMN CTD_FILE_CAST_ERR_V.IND_FIELD_NAME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242" spans="1:6" x14ac:dyDescent="0.25">
      <c r="A242" s="18" t="s">
        <v>406</v>
      </c>
      <c r="B242" s="25" t="s">
        <v>465</v>
      </c>
      <c r="C242" t="s">
        <v>423</v>
      </c>
      <c r="D242" t="s">
        <v>452</v>
      </c>
      <c r="E242" s="18" t="str">
        <f t="shared" si="8"/>
        <v xml:space="preserve">DVM_PTA_ERRORS_V.ERR_SEVERITY_ID, </v>
      </c>
      <c r="F242" s="18" t="str">
        <f t="shared" si="10"/>
        <v>COMMENT ON COLUMN CTD_FILE_CAST_ERR_V.ERR_SEVERITY_ID IS 'The Severity of the given error type criteria.  These indicate the status of the given error (e.g. warnings, data errors, violations of law, etc.)';</v>
      </c>
    </row>
    <row r="243" spans="1:6" x14ac:dyDescent="0.25">
      <c r="A243" s="18" t="s">
        <v>406</v>
      </c>
      <c r="B243" s="25" t="s">
        <v>465</v>
      </c>
      <c r="C243" t="s">
        <v>424</v>
      </c>
      <c r="D243" t="s">
        <v>453</v>
      </c>
      <c r="E243" s="18" t="str">
        <f t="shared" si="8"/>
        <v xml:space="preserve">DVM_PTA_ERRORS_V.ERR_SEVERITY_CODE, </v>
      </c>
      <c r="F243" s="18" t="str">
        <f t="shared" si="10"/>
        <v>COMMENT ON COLUMN CTD_FILE_CAST_ERR_V.ERR_SEVERITY_CODE IS 'The code for the given error severity';</v>
      </c>
    </row>
    <row r="244" spans="1:6" x14ac:dyDescent="0.25">
      <c r="A244" s="18" t="s">
        <v>406</v>
      </c>
      <c r="B244" s="25" t="s">
        <v>465</v>
      </c>
      <c r="C244" t="s">
        <v>425</v>
      </c>
      <c r="D244" t="s">
        <v>454</v>
      </c>
      <c r="E244" s="18" t="str">
        <f t="shared" si="8"/>
        <v xml:space="preserve">DVM_PTA_ERRORS_V.ERR_SEVERITY_NAME, </v>
      </c>
      <c r="F244" s="18" t="str">
        <f t="shared" si="10"/>
        <v>COMMENT ON COLUMN CTD_FILE_CAST_ERR_V.ERR_SEVERITY_NAME IS 'The name for the given error severity';</v>
      </c>
    </row>
    <row r="245" spans="1:6" x14ac:dyDescent="0.25">
      <c r="A245" s="18" t="s">
        <v>406</v>
      </c>
      <c r="B245" s="25" t="s">
        <v>465</v>
      </c>
      <c r="C245" t="s">
        <v>426</v>
      </c>
      <c r="D245" t="s">
        <v>455</v>
      </c>
      <c r="E245" s="18" t="str">
        <f t="shared" si="8"/>
        <v xml:space="preserve">DVM_PTA_ERRORS_V.ERR_SEVERITY_DESC, </v>
      </c>
      <c r="F245" s="18" t="str">
        <f t="shared" si="10"/>
        <v>COMMENT ON COLUMN CTD_FILE_CAST_ERR_V.ERR_SEVERITY_DESC IS 'The description for the given error severity';</v>
      </c>
    </row>
    <row r="246" spans="1:6" x14ac:dyDescent="0.25">
      <c r="A246" s="18" t="s">
        <v>406</v>
      </c>
      <c r="B246" s="25" t="s">
        <v>465</v>
      </c>
      <c r="C246" t="s">
        <v>427</v>
      </c>
      <c r="D246" t="s">
        <v>456</v>
      </c>
      <c r="E246" s="18" t="str">
        <f t="shared" si="8"/>
        <v xml:space="preserve">DVM_PTA_ERRORS_V.DATA_STREAM_ID, </v>
      </c>
      <c r="F246" s="18" t="str">
        <f t="shared" si="10"/>
        <v>COMMENT ON COLUMN CTD_FILE_CAST_ERR_V.DATA_STREAM_ID IS 'Primary Key for the SPT_DATA_STREAMS table';</v>
      </c>
    </row>
    <row r="247" spans="1:6" x14ac:dyDescent="0.25">
      <c r="A247" s="18" t="s">
        <v>406</v>
      </c>
      <c r="B247" s="25" t="s">
        <v>465</v>
      </c>
      <c r="C247" t="s">
        <v>428</v>
      </c>
      <c r="D247" t="s">
        <v>457</v>
      </c>
      <c r="E247" s="18" t="str">
        <f t="shared" si="8"/>
        <v xml:space="preserve">DVM_PTA_ERRORS_V.DATA_STREAM_CODE, </v>
      </c>
      <c r="F247" s="18" t="str">
        <f t="shared" si="10"/>
        <v>COMMENT ON COLUMN CTD_FILE_CAST_ERR_V.DATA_STREAM_CODE IS 'The code for the given data stream';</v>
      </c>
    </row>
    <row r="248" spans="1:6" x14ac:dyDescent="0.25">
      <c r="A248" s="18" t="s">
        <v>406</v>
      </c>
      <c r="B248" s="25" t="s">
        <v>465</v>
      </c>
      <c r="C248" t="s">
        <v>429</v>
      </c>
      <c r="D248" t="s">
        <v>458</v>
      </c>
      <c r="E248" s="18" t="str">
        <f t="shared" si="8"/>
        <v xml:space="preserve">DVM_PTA_ERRORS_V.DATA_STREAM_NAME, </v>
      </c>
      <c r="F248" s="18" t="str">
        <f t="shared" si="10"/>
        <v>COMMENT ON COLUMN CTD_FILE_CAST_ERR_V.DATA_STREAM_NAME IS 'The name for the given data stream';</v>
      </c>
    </row>
    <row r="249" spans="1:6" x14ac:dyDescent="0.25">
      <c r="A249" s="18" t="s">
        <v>406</v>
      </c>
      <c r="B249" s="25" t="s">
        <v>465</v>
      </c>
      <c r="C249" t="s">
        <v>430</v>
      </c>
      <c r="D249" t="s">
        <v>459</v>
      </c>
      <c r="E249" s="18" t="str">
        <f t="shared" si="8"/>
        <v xml:space="preserve">DVM_PTA_ERRORS_V.DATA_STREAM_DESC, </v>
      </c>
      <c r="F249" s="18" t="str">
        <f t="shared" si="10"/>
        <v>COMMENT ON COLUMN CTD_FILE_CAST_ERR_V.DATA_STREAM_DESC IS 'The description for the given data stream';</v>
      </c>
    </row>
    <row r="250" spans="1:6" x14ac:dyDescent="0.25">
      <c r="A250" s="18" t="s">
        <v>406</v>
      </c>
      <c r="B250" s="25" t="s">
        <v>465</v>
      </c>
      <c r="C250" t="s">
        <v>431</v>
      </c>
      <c r="D250" t="s">
        <v>460</v>
      </c>
      <c r="E250" s="18" t="str">
        <f t="shared" si="8"/>
        <v xml:space="preserve">DVM_PTA_ERRORS_V.ERR_TYPE_ACTIVE_YN, </v>
      </c>
      <c r="F250" s="18" t="str">
        <f t="shared" si="10"/>
        <v>COMMENT ON COLUMN CTD_FILE_CAST_ERR_V.ERR_TYPE_ACTIVE_YN IS 'Flag to indicate if the given error type criteria is active';</v>
      </c>
    </row>
    <row r="251" spans="1:6" x14ac:dyDescent="0.25">
      <c r="A251" s="18" t="s">
        <v>406</v>
      </c>
      <c r="B251" s="25" t="s">
        <v>465</v>
      </c>
      <c r="C251" t="s">
        <v>432</v>
      </c>
      <c r="D251" t="s">
        <v>461</v>
      </c>
      <c r="E251" s="18" t="str">
        <f t="shared" si="8"/>
        <v xml:space="preserve">DVM_PTA_ERRORS_V.ERR_RES_TYPE_ID, </v>
      </c>
      <c r="F251" s="18" t="str">
        <f t="shared" si="10"/>
        <v>COMMENT ON COLUMN CTD_FILE_CAST_ERR_V.ERR_RES_TYPE_ID IS 'Primary Key for the SPT_ERR_RES_TYPES table';</v>
      </c>
    </row>
    <row r="252" spans="1:6" x14ac:dyDescent="0.25">
      <c r="A252" s="18" t="s">
        <v>406</v>
      </c>
      <c r="B252" s="25" t="s">
        <v>465</v>
      </c>
      <c r="C252" t="s">
        <v>433</v>
      </c>
      <c r="D252" t="s">
        <v>462</v>
      </c>
      <c r="E252" s="18" t="str">
        <f t="shared" si="8"/>
        <v xml:space="preserve">DVM_PTA_ERRORS_V.ERR_RES_TYPE_CODE, </v>
      </c>
      <c r="F252" s="18" t="str">
        <f t="shared" si="10"/>
        <v>COMMENT ON COLUMN CTD_FILE_CAST_ERR_V.ERR_RES_TYPE_CODE IS 'The Error Resolution Type code';</v>
      </c>
    </row>
    <row r="253" spans="1:6" x14ac:dyDescent="0.25">
      <c r="A253" s="18" t="s">
        <v>406</v>
      </c>
      <c r="B253" s="25" t="s">
        <v>465</v>
      </c>
      <c r="C253" t="s">
        <v>434</v>
      </c>
      <c r="D253" t="s">
        <v>463</v>
      </c>
      <c r="E253" s="18" t="str">
        <f t="shared" si="8"/>
        <v xml:space="preserve">DVM_PTA_ERRORS_V.ERR_RES_TYPE_NAME, </v>
      </c>
      <c r="F253" s="18" t="str">
        <f t="shared" si="10"/>
        <v>COMMENT ON COLUMN CTD_FILE_CAST_ERR_V.ERR_RES_TYPE_NAME IS 'The Error Resolution Type name';</v>
      </c>
    </row>
    <row r="254" spans="1:6" x14ac:dyDescent="0.25">
      <c r="A254" s="18" t="s">
        <v>406</v>
      </c>
      <c r="B254" s="25" t="s">
        <v>465</v>
      </c>
      <c r="C254" t="s">
        <v>435</v>
      </c>
      <c r="D254" t="s">
        <v>464</v>
      </c>
      <c r="E254" s="18" t="str">
        <f t="shared" si="8"/>
        <v xml:space="preserve">DVM_PTA_ERRORS_V.ERR_RES_TYPE_DESC, </v>
      </c>
      <c r="F254" s="18" t="str">
        <f t="shared" si="10"/>
        <v>COMMENT ON COLUMN CTD_FILE_CAST_ERR_V.ERR_RES_TYPE_DESC IS 'The Error Resolution Type description';</v>
      </c>
    </row>
    <row r="255" spans="1:6" x14ac:dyDescent="0.25">
      <c r="A255" s="18" t="s">
        <v>470</v>
      </c>
      <c r="B255" s="25" t="s">
        <v>177</v>
      </c>
      <c r="C255" t="s">
        <v>89</v>
      </c>
      <c r="D255" t="s">
        <v>155</v>
      </c>
      <c r="E255" s="18" t="str">
        <f t="shared" ref="E255:E304" si="11">CONCATENATE(B255, ".", C255, ", ")</f>
        <v xml:space="preserve">CTD_CAST_FILES_V.CAST_ID, </v>
      </c>
      <c r="F255" s="18" t="str">
        <f t="shared" ref="F255:F304" si="12">CONCATENATE("COMMENT ON COLUMN ", A255, ".", C255, " IS '", SUBSTITUTE(D255, "'", "''"), "';")</f>
        <v>COMMENT ON COLUMN CTD_FILE_CAST_ERR_CNT_V.CAST_ID IS 'Primary key for the CTD_CASTS table';</v>
      </c>
    </row>
    <row r="256" spans="1:6" x14ac:dyDescent="0.25">
      <c r="A256" s="18" t="s">
        <v>470</v>
      </c>
      <c r="B256" s="25" t="s">
        <v>177</v>
      </c>
      <c r="C256" t="s">
        <v>135</v>
      </c>
      <c r="D256" t="s">
        <v>156</v>
      </c>
      <c r="E256" s="18" t="str">
        <f t="shared" si="11"/>
        <v xml:space="preserve">CTD_CAST_FILES_V.LAT_DD, </v>
      </c>
      <c r="F256" s="18" t="str">
        <f t="shared" si="12"/>
        <v>COMMENT ON COLUMN CTD_FILE_CAST_ERR_CNT_V.LAT_DD IS 'CTD Cast Latitude in decimal degrees';</v>
      </c>
    </row>
    <row r="257" spans="1:6" x14ac:dyDescent="0.25">
      <c r="A257" s="18" t="s">
        <v>470</v>
      </c>
      <c r="B257" s="25" t="s">
        <v>177</v>
      </c>
      <c r="C257" t="s">
        <v>136</v>
      </c>
      <c r="D257" t="s">
        <v>157</v>
      </c>
      <c r="E257" s="18" t="str">
        <f t="shared" si="11"/>
        <v xml:space="preserve">CTD_CAST_FILES_V.LON_DD, </v>
      </c>
      <c r="F257" s="18" t="str">
        <f t="shared" si="12"/>
        <v>COMMENT ON COLUMN CTD_FILE_CAST_ERR_CNT_V.LON_DD IS 'CTD Cast Longitude in decimal degrees';</v>
      </c>
    </row>
    <row r="258" spans="1:6" x14ac:dyDescent="0.25">
      <c r="A258" s="18" t="s">
        <v>470</v>
      </c>
      <c r="B258" s="25" t="s">
        <v>177</v>
      </c>
      <c r="C258" t="s">
        <v>137</v>
      </c>
      <c r="D258" t="s">
        <v>158</v>
      </c>
      <c r="E258" s="18" t="str">
        <f t="shared" si="11"/>
        <v xml:space="preserve">CTD_CAST_FILES_V.SEABIRD_FILE_TYPE, </v>
      </c>
      <c r="F258" s="18" t="str">
        <f t="shared" si="12"/>
        <v>COMMENT ON COLUMN CTD_FILE_CAST_ERR_CNT_V.SEABIRD_FILE_TYPE IS 'Seabird File Type';</v>
      </c>
    </row>
    <row r="259" spans="1:6" x14ac:dyDescent="0.25">
      <c r="A259" s="18" t="s">
        <v>470</v>
      </c>
      <c r="B259" s="25" t="s">
        <v>177</v>
      </c>
      <c r="C259" t="s">
        <v>82</v>
      </c>
      <c r="D259" t="s">
        <v>159</v>
      </c>
      <c r="E259" s="18" t="str">
        <f t="shared" si="11"/>
        <v xml:space="preserve">CTD_CAST_FILES_V.FILE_NAME, </v>
      </c>
      <c r="F259" s="18" t="str">
        <f t="shared" si="12"/>
        <v>COMMENT ON COLUMN CTD_FILE_CAST_ERR_CNT_V.FILE_NAME IS 'Raw data file name';</v>
      </c>
    </row>
    <row r="260" spans="1:6" x14ac:dyDescent="0.25">
      <c r="A260" s="18" t="s">
        <v>470</v>
      </c>
      <c r="B260" s="25" t="s">
        <v>177</v>
      </c>
      <c r="C260" t="s">
        <v>138</v>
      </c>
      <c r="D260" t="s">
        <v>160</v>
      </c>
      <c r="E260" s="18" t="str">
        <f t="shared" si="11"/>
        <v xml:space="preserve">CTD_CAST_FILES_V.SW_VERS, </v>
      </c>
      <c r="F260" s="18" t="str">
        <f t="shared" si="12"/>
        <v>COMMENT ON COLUMN CTD_FILE_CAST_ERR_CNT_V.SW_VERS IS 'Processing software version';</v>
      </c>
    </row>
    <row r="261" spans="1:6" x14ac:dyDescent="0.25">
      <c r="A261" s="18" t="s">
        <v>470</v>
      </c>
      <c r="B261" s="25" t="s">
        <v>177</v>
      </c>
      <c r="C261" t="s">
        <v>139</v>
      </c>
      <c r="D261" t="s">
        <v>161</v>
      </c>
      <c r="E261" s="18" t="str">
        <f t="shared" si="11"/>
        <v xml:space="preserve">CTD_CAST_FILES_V.TEMP_SN, </v>
      </c>
      <c r="F261" s="18" t="str">
        <f t="shared" si="12"/>
        <v>COMMENT ON COLUMN CTD_FILE_CAST_ERR_CNT_V.TEMP_SN IS 'Temperature sensor serial number';</v>
      </c>
    </row>
    <row r="262" spans="1:6" x14ac:dyDescent="0.25">
      <c r="A262" s="18" t="s">
        <v>470</v>
      </c>
      <c r="B262" s="25" t="s">
        <v>177</v>
      </c>
      <c r="C262" t="s">
        <v>140</v>
      </c>
      <c r="D262" t="s">
        <v>162</v>
      </c>
      <c r="E262" s="18" t="str">
        <f t="shared" si="11"/>
        <v xml:space="preserve">CTD_CAST_FILES_V.COND_SN, </v>
      </c>
      <c r="F262" s="18" t="str">
        <f t="shared" si="12"/>
        <v>COMMENT ON COLUMN CTD_FILE_CAST_ERR_CNT_V.COND_SN IS 'Conductivity sensor serial number';</v>
      </c>
    </row>
    <row r="263" spans="1:6" x14ac:dyDescent="0.25">
      <c r="A263" s="18" t="s">
        <v>470</v>
      </c>
      <c r="B263" s="25" t="s">
        <v>177</v>
      </c>
      <c r="C263" t="s">
        <v>141</v>
      </c>
      <c r="D263" t="s">
        <v>163</v>
      </c>
      <c r="E263" s="18" t="str">
        <f t="shared" si="11"/>
        <v xml:space="preserve">CTD_CAST_FILES_V.BYTES_PER_SCAN, </v>
      </c>
      <c r="F263" s="18" t="str">
        <f t="shared" si="12"/>
        <v>COMMENT ON COLUMN CTD_FILE_CAST_ERR_CNT_V.BYTES_PER_SCAN IS 'Number of Bytes Per Scan';</v>
      </c>
    </row>
    <row r="264" spans="1:6" x14ac:dyDescent="0.25">
      <c r="A264" s="18" t="s">
        <v>470</v>
      </c>
      <c r="B264" s="25" t="s">
        <v>177</v>
      </c>
      <c r="C264" t="s">
        <v>142</v>
      </c>
      <c r="D264" t="s">
        <v>164</v>
      </c>
      <c r="E264" s="18" t="str">
        <f t="shared" si="11"/>
        <v xml:space="preserve">CTD_CAST_FILES_V.NUM_VOL_WORDS, </v>
      </c>
      <c r="F264" s="18" t="str">
        <f t="shared" si="12"/>
        <v>COMMENT ON COLUMN CTD_FILE_CAST_ERR_CNT_V.NUM_VOL_WORDS IS 'Number of Voltage Words';</v>
      </c>
    </row>
    <row r="265" spans="1:6" x14ac:dyDescent="0.25">
      <c r="A265" s="18" t="s">
        <v>470</v>
      </c>
      <c r="B265" s="25" t="s">
        <v>177</v>
      </c>
      <c r="C265" t="s">
        <v>143</v>
      </c>
      <c r="D265" t="s">
        <v>165</v>
      </c>
      <c r="E265" s="18" t="str">
        <f t="shared" si="11"/>
        <v xml:space="preserve">CTD_CAST_FILES_V.NUM_AVG_SCANS, </v>
      </c>
      <c r="F265" s="18" t="str">
        <f t="shared" si="12"/>
        <v>COMMENT ON COLUMN CTD_FILE_CAST_ERR_CNT_V.NUM_AVG_SCANS IS 'Number of Scans Averaged by the Deck Unit';</v>
      </c>
    </row>
    <row r="266" spans="1:6" x14ac:dyDescent="0.25">
      <c r="A266" s="18" t="s">
        <v>470</v>
      </c>
      <c r="B266" s="25" t="s">
        <v>177</v>
      </c>
      <c r="C266" t="s">
        <v>144</v>
      </c>
      <c r="D266" t="s">
        <v>166</v>
      </c>
      <c r="E266" s="18" t="str">
        <f t="shared" si="11"/>
        <v xml:space="preserve">CTD_CAST_FILES_V.SYS_UPLOAD_DTM, </v>
      </c>
      <c r="F266" s="18" t="str">
        <f t="shared" si="12"/>
        <v>COMMENT ON COLUMN CTD_FILE_CAST_ERR_CNT_V.SYS_UPLOAD_DTM IS 'System UpLoad Time';</v>
      </c>
    </row>
    <row r="267" spans="1:6" x14ac:dyDescent="0.25">
      <c r="A267" s="18" t="s">
        <v>470</v>
      </c>
      <c r="B267" s="25" t="s">
        <v>177</v>
      </c>
      <c r="C267" t="s">
        <v>145</v>
      </c>
      <c r="D267" t="s">
        <v>176</v>
      </c>
      <c r="E267" s="18" t="str">
        <f t="shared" si="11"/>
        <v xml:space="preserve">CTD_CAST_FILES_V.FORMAT_SYS_UPLOAD_DTM, </v>
      </c>
      <c r="F267" s="18" t="str">
        <f t="shared" si="12"/>
        <v>COMMENT ON COLUMN CTD_FILE_CAST_ERR_CNT_V.FORMAT_SYS_UPLOAD_DTM IS 'System UpLoad Time in MM/DD/YYYY HH24:MI:SS format';</v>
      </c>
    </row>
    <row r="268" spans="1:6" x14ac:dyDescent="0.25">
      <c r="A268" s="18" t="s">
        <v>470</v>
      </c>
      <c r="B268" s="25" t="s">
        <v>177</v>
      </c>
      <c r="C268" t="s">
        <v>146</v>
      </c>
      <c r="D268" t="s">
        <v>167</v>
      </c>
      <c r="E268" s="18" t="str">
        <f t="shared" si="11"/>
        <v xml:space="preserve">CTD_CAST_FILES_V.LAT_DEG_MIN, </v>
      </c>
      <c r="F268" s="18" t="str">
        <f t="shared" si="12"/>
        <v>COMMENT ON COLUMN CTD_FILE_CAST_ERR_CNT_V.LAT_DEG_MIN IS 'Cast Latitude in degrees minutes notation';</v>
      </c>
    </row>
    <row r="269" spans="1:6" x14ac:dyDescent="0.25">
      <c r="A269" s="18" t="s">
        <v>470</v>
      </c>
      <c r="B269" s="25" t="s">
        <v>177</v>
      </c>
      <c r="C269" t="s">
        <v>147</v>
      </c>
      <c r="D269" t="s">
        <v>168</v>
      </c>
      <c r="E269" s="18" t="str">
        <f t="shared" si="11"/>
        <v xml:space="preserve">CTD_CAST_FILES_V.LON_DEG_MIN, </v>
      </c>
      <c r="F269" s="18" t="str">
        <f t="shared" si="12"/>
        <v>COMMENT ON COLUMN CTD_FILE_CAST_ERR_CNT_V.LON_DEG_MIN IS 'Cast Longitude in degrees minutes notation';</v>
      </c>
    </row>
    <row r="270" spans="1:6" x14ac:dyDescent="0.25">
      <c r="A270" s="18" t="s">
        <v>470</v>
      </c>
      <c r="B270" s="25" t="s">
        <v>177</v>
      </c>
      <c r="C270" t="s">
        <v>148</v>
      </c>
      <c r="D270" t="s">
        <v>169</v>
      </c>
      <c r="E270" s="18" t="str">
        <f t="shared" si="11"/>
        <v xml:space="preserve">CTD_CAST_FILES_V.UTC_DTM, </v>
      </c>
      <c r="F270" s="18" t="str">
        <f t="shared" si="12"/>
        <v>COMMENT ON COLUMN CTD_FILE_CAST_ERR_CNT_V.UTC_DTM IS 'Cast UTC Date/Time';</v>
      </c>
    </row>
    <row r="271" spans="1:6" x14ac:dyDescent="0.25">
      <c r="A271" s="18" t="s">
        <v>470</v>
      </c>
      <c r="B271" s="25" t="s">
        <v>177</v>
      </c>
      <c r="C271" t="s">
        <v>149</v>
      </c>
      <c r="D271" t="s">
        <v>175</v>
      </c>
      <c r="E271" s="18" t="str">
        <f t="shared" si="11"/>
        <v xml:space="preserve">CTD_CAST_FILES_V.FORMAT_UTC_DTM, </v>
      </c>
      <c r="F271" s="18" t="str">
        <f t="shared" si="12"/>
        <v>COMMENT ON COLUMN CTD_FILE_CAST_ERR_CNT_V.FORMAT_UTC_DTM IS 'Cast UTC Date/Time in MM/DD/YYYY HH24:MI:SS format';</v>
      </c>
    </row>
    <row r="272" spans="1:6" x14ac:dyDescent="0.25">
      <c r="A272" s="18" t="s">
        <v>470</v>
      </c>
      <c r="B272" s="25" t="s">
        <v>177</v>
      </c>
      <c r="C272" t="s">
        <v>150</v>
      </c>
      <c r="D272" t="s">
        <v>170</v>
      </c>
      <c r="E272" s="18" t="str">
        <f t="shared" si="11"/>
        <v xml:space="preserve">CTD_CAST_FILES_V.FILE_TYPE, </v>
      </c>
      <c r="F272" s="18" t="str">
        <f t="shared" si="12"/>
        <v>COMMENT ON COLUMN CTD_FILE_CAST_ERR_CNT_V.FILE_TYPE IS 'File Type';</v>
      </c>
    </row>
    <row r="273" spans="1:6" x14ac:dyDescent="0.25">
      <c r="A273" s="18" t="s">
        <v>470</v>
      </c>
      <c r="B273" s="25" t="s">
        <v>177</v>
      </c>
      <c r="C273" t="s">
        <v>151</v>
      </c>
      <c r="D273" t="s">
        <v>171</v>
      </c>
      <c r="E273" s="18" t="str">
        <f t="shared" si="11"/>
        <v xml:space="preserve">CTD_CAST_FILES_V.CAST_NUMBER, </v>
      </c>
      <c r="F273" s="18" t="str">
        <f t="shared" si="12"/>
        <v>COMMENT ON COLUMN CTD_FILE_CAST_ERR_CNT_V.CAST_NUMBER IS 'CTD Cast Number';</v>
      </c>
    </row>
    <row r="274" spans="1:6" x14ac:dyDescent="0.25">
      <c r="A274" s="18" t="s">
        <v>470</v>
      </c>
      <c r="B274" s="25" t="s">
        <v>177</v>
      </c>
      <c r="C274" t="s">
        <v>111</v>
      </c>
      <c r="D274" t="s">
        <v>120</v>
      </c>
      <c r="E274" s="18" t="str">
        <f t="shared" si="11"/>
        <v xml:space="preserve">CTD_CAST_FILES_V.CRUISE_ID, </v>
      </c>
      <c r="F274" s="18" t="str">
        <f t="shared" si="12"/>
        <v>COMMENT ON COLUMN CTD_FILE_CAST_ERR_CNT_V.CRUISE_ID IS 'Primary key for the CTD_CRUISES table';</v>
      </c>
    </row>
    <row r="275" spans="1:6" x14ac:dyDescent="0.25">
      <c r="A275" s="18" t="s">
        <v>470</v>
      </c>
      <c r="B275" s="25" t="s">
        <v>177</v>
      </c>
      <c r="C275" t="s">
        <v>152</v>
      </c>
      <c r="D275" t="s">
        <v>172</v>
      </c>
      <c r="E275" s="18" t="str">
        <f t="shared" si="11"/>
        <v xml:space="preserve">CTD_CAST_FILES_V.CUST_DATA_FILE_INFO, </v>
      </c>
      <c r="F275" s="18" t="str">
        <f t="shared" si="12"/>
        <v>COMMENT ON COLUMN CTD_FILE_CAST_ERR_CNT_V.CUST_DATA_FILE_INFO IS 'Custom data file information defined in the processed data file header';</v>
      </c>
    </row>
    <row r="276" spans="1:6" x14ac:dyDescent="0.25">
      <c r="A276" s="18" t="s">
        <v>470</v>
      </c>
      <c r="B276" s="25" t="s">
        <v>177</v>
      </c>
      <c r="C276" t="s">
        <v>153</v>
      </c>
      <c r="D276" t="s">
        <v>173</v>
      </c>
      <c r="E276" s="18" t="str">
        <f t="shared" si="11"/>
        <v xml:space="preserve">CTD_CAST_FILES_V.FILE_HEADER_INFO, </v>
      </c>
      <c r="F276" s="18" t="str">
        <f t="shared" si="12"/>
        <v>COMMENT ON COLUMN CTD_FILE_CAST_ERR_CNT_V.FILE_HEADER_INFO IS 'Header information defined in the processed CTD data file';</v>
      </c>
    </row>
    <row r="277" spans="1:6" x14ac:dyDescent="0.25">
      <c r="A277" s="18" t="s">
        <v>470</v>
      </c>
      <c r="B277" s="25" t="s">
        <v>177</v>
      </c>
      <c r="C277" t="s">
        <v>154</v>
      </c>
      <c r="D277" t="s">
        <v>174</v>
      </c>
      <c r="E277" s="18" t="str">
        <f t="shared" si="11"/>
        <v xml:space="preserve">CTD_CAST_FILES_V.SENSOR_CONFIG_INFO, </v>
      </c>
      <c r="F277" s="18" t="str">
        <f t="shared" si="12"/>
        <v>COMMENT ON COLUMN CTD_FILE_CAST_ERR_CNT_V.SENSOR_CONFIG_INFO IS 'Sensor configuration information defined in the processed CTD data file';</v>
      </c>
    </row>
    <row r="278" spans="1:6" x14ac:dyDescent="0.25">
      <c r="A278" s="18" t="s">
        <v>470</v>
      </c>
      <c r="B278" s="25" t="s">
        <v>177</v>
      </c>
      <c r="C278" t="s">
        <v>112</v>
      </c>
      <c r="D278" t="s">
        <v>121</v>
      </c>
      <c r="E278" s="18" t="str">
        <f t="shared" si="11"/>
        <v xml:space="preserve">CTD_CAST_FILES_V.CRUISE_NAME, </v>
      </c>
      <c r="F278" s="18" t="str">
        <f t="shared" si="12"/>
        <v>COMMENT ON COLUMN CTD_FILE_CAST_ERR_CNT_V.CRUISE_NAME IS 'The name of the given cruise designated by NOAA (e.g. SE-15-01)';</v>
      </c>
    </row>
    <row r="279" spans="1:6" x14ac:dyDescent="0.25">
      <c r="A279" s="18" t="s">
        <v>470</v>
      </c>
      <c r="B279" s="25" t="s">
        <v>177</v>
      </c>
      <c r="C279" t="s">
        <v>113</v>
      </c>
      <c r="D279" t="s">
        <v>122</v>
      </c>
      <c r="E279" s="18" t="str">
        <f t="shared" si="11"/>
        <v xml:space="preserve">CTD_CAST_FILES_V.CRUISE_START_DATE, </v>
      </c>
      <c r="F279" s="18" t="str">
        <f t="shared" si="12"/>
        <v>COMMENT ON COLUMN CTD_FILE_CAST_ERR_CNT_V.CRUISE_START_DATE IS 'The start date of the given research cruise';</v>
      </c>
    </row>
    <row r="280" spans="1:6" x14ac:dyDescent="0.25">
      <c r="A280" s="18" t="s">
        <v>470</v>
      </c>
      <c r="B280" s="25" t="s">
        <v>177</v>
      </c>
      <c r="C280" t="s">
        <v>128</v>
      </c>
      <c r="D280" t="s">
        <v>130</v>
      </c>
      <c r="E280" s="18" t="str">
        <f t="shared" si="11"/>
        <v xml:space="preserve">CTD_CAST_FILES_V.FORMAT_CRUISE_START_DATE, </v>
      </c>
      <c r="F280" s="18" t="str">
        <f t="shared" si="12"/>
        <v>COMMENT ON COLUMN CTD_FILE_CAST_ERR_CNT_V.FORMAT_CRUISE_START_DATE IS 'The start date of the given research cruise in MM/DD/YYYY HH24:MI:SS format';</v>
      </c>
    </row>
    <row r="281" spans="1:6" x14ac:dyDescent="0.25">
      <c r="A281" s="18" t="s">
        <v>470</v>
      </c>
      <c r="B281" s="25" t="s">
        <v>177</v>
      </c>
      <c r="C281" t="s">
        <v>114</v>
      </c>
      <c r="D281" t="s">
        <v>123</v>
      </c>
      <c r="E281" s="18" t="str">
        <f t="shared" si="11"/>
        <v xml:space="preserve">CTD_CAST_FILES_V.CRUISE_END_DATE, </v>
      </c>
      <c r="F281" s="18" t="str">
        <f t="shared" si="12"/>
        <v>COMMENT ON COLUMN CTD_FILE_CAST_ERR_CNT_V.CRUISE_END_DATE IS 'The end date of the given research cruise';</v>
      </c>
    </row>
    <row r="282" spans="1:6" x14ac:dyDescent="0.25">
      <c r="A282" s="18" t="s">
        <v>470</v>
      </c>
      <c r="B282" s="25" t="s">
        <v>177</v>
      </c>
      <c r="C282" t="s">
        <v>129</v>
      </c>
      <c r="D282" t="s">
        <v>131</v>
      </c>
      <c r="E282" s="18" t="str">
        <f t="shared" si="11"/>
        <v xml:space="preserve">CTD_CAST_FILES_V.FORMAT_CRUISE_END_DATE, </v>
      </c>
      <c r="F282" s="18" t="str">
        <f t="shared" si="12"/>
        <v>COMMENT ON COLUMN CTD_FILE_CAST_ERR_CNT_V.FORMAT_CRUISE_END_DATE IS 'The end date of the given research cruise in MM/DD/YYYY HH24:MI:SS format';</v>
      </c>
    </row>
    <row r="283" spans="1:6" x14ac:dyDescent="0.25">
      <c r="A283" s="18" t="s">
        <v>470</v>
      </c>
      <c r="B283" s="25" t="s">
        <v>177</v>
      </c>
      <c r="C283" t="s">
        <v>115</v>
      </c>
      <c r="D283" t="s">
        <v>124</v>
      </c>
      <c r="E283" s="18" t="str">
        <f t="shared" si="11"/>
        <v xml:space="preserve">CTD_CAST_FILES_V.CRUISE_NOTES, </v>
      </c>
      <c r="F283" s="18" t="str">
        <f t="shared" si="12"/>
        <v>COMMENT ON COLUMN CTD_FILE_CAST_ERR_CNT_V.CRUISE_NOTES IS 'Any notes for the given research cruise';</v>
      </c>
    </row>
    <row r="284" spans="1:6" x14ac:dyDescent="0.25">
      <c r="A284" s="18" t="s">
        <v>470</v>
      </c>
      <c r="B284" s="25" t="s">
        <v>177</v>
      </c>
      <c r="C284" t="s">
        <v>116</v>
      </c>
      <c r="D284" t="s">
        <v>126</v>
      </c>
      <c r="E284" s="18" t="str">
        <f t="shared" si="11"/>
        <v xml:space="preserve">CTD_CAST_FILES_V.VESSEL_NAME, </v>
      </c>
      <c r="F284" s="18" t="str">
        <f t="shared" si="12"/>
        <v>COMMENT ON COLUMN CTD_FILE_CAST_ERR_CNT_V.VESSEL_NAME IS 'Name of the given research vessel';</v>
      </c>
    </row>
    <row r="285" spans="1:6" x14ac:dyDescent="0.25">
      <c r="A285" s="18" t="s">
        <v>470</v>
      </c>
      <c r="B285" s="25" t="s">
        <v>177</v>
      </c>
      <c r="C285" t="s">
        <v>117</v>
      </c>
      <c r="D285" t="s">
        <v>127</v>
      </c>
      <c r="E285" s="18" t="str">
        <f t="shared" si="11"/>
        <v xml:space="preserve">CTD_CAST_FILES_V.VESSEL_DESC, </v>
      </c>
      <c r="F285" s="18" t="str">
        <f t="shared" si="12"/>
        <v>COMMENT ON COLUMN CTD_FILE_CAST_ERR_CNT_V.VESSEL_DESC IS 'Description for the given research vessel';</v>
      </c>
    </row>
    <row r="286" spans="1:6" x14ac:dyDescent="0.25">
      <c r="A286" s="18" t="s">
        <v>470</v>
      </c>
      <c r="B286" s="25" t="s">
        <v>177</v>
      </c>
      <c r="C286" t="s">
        <v>118</v>
      </c>
      <c r="D286" t="s">
        <v>125</v>
      </c>
      <c r="E286" s="18" t="str">
        <f t="shared" si="11"/>
        <v xml:space="preserve">CTD_CAST_FILES_V.VESSEL_ID, </v>
      </c>
      <c r="F286" s="18" t="str">
        <f t="shared" si="12"/>
        <v>COMMENT ON COLUMN CTD_FILE_CAST_ERR_CNT_V.VESSEL_ID IS 'Primary key for the CTD_RSRCH_VESSELS table';</v>
      </c>
    </row>
    <row r="287" spans="1:6" x14ac:dyDescent="0.25">
      <c r="A287" s="18" t="s">
        <v>470</v>
      </c>
      <c r="B287" s="25" t="s">
        <v>177</v>
      </c>
      <c r="C287" t="s">
        <v>133</v>
      </c>
      <c r="D287" t="s">
        <v>134</v>
      </c>
      <c r="E287" s="18" t="str">
        <f t="shared" si="11"/>
        <v xml:space="preserve">CTD_CAST_FILES_V.CRUISE_ALIASES_DELIM, </v>
      </c>
      <c r="F287" s="18" t="str">
        <f t="shared" si="12"/>
        <v>COMMENT ON COLUMN CTD_FILE_CAST_ERR_CNT_V.CRUISE_ALIASES_DELIM IS 'Comma delimited list of cruise name aliases in alphabetical order';</v>
      </c>
    </row>
    <row r="288" spans="1:6" x14ac:dyDescent="0.25">
      <c r="A288" s="18" t="s">
        <v>470</v>
      </c>
      <c r="B288" s="25" t="s">
        <v>177</v>
      </c>
      <c r="C288" t="s">
        <v>45</v>
      </c>
      <c r="D288" t="s">
        <v>91</v>
      </c>
      <c r="E288" s="18" t="str">
        <f t="shared" si="11"/>
        <v xml:space="preserve">CTD_CAST_FILES_V.DATA_EXEC_ID, </v>
      </c>
      <c r="F288" s="18" t="str">
        <f t="shared" si="12"/>
        <v>COMMENT ON COLUMN CTD_FILE_CAST_ERR_CNT_V.DATA_EXEC_ID IS 'Primary Key for the CTD_APP_DATA_EXEC table';</v>
      </c>
    </row>
    <row r="289" spans="1:6" x14ac:dyDescent="0.25">
      <c r="A289" s="18" t="s">
        <v>470</v>
      </c>
      <c r="B289" s="25" t="s">
        <v>177</v>
      </c>
      <c r="C289" t="s">
        <v>76</v>
      </c>
      <c r="D289" t="s">
        <v>92</v>
      </c>
      <c r="E289" s="18" t="str">
        <f t="shared" si="11"/>
        <v xml:space="preserve">CTD_CAST_FILES_V.EXEC_START_DTM, </v>
      </c>
      <c r="F289" s="18" t="str">
        <f t="shared" si="12"/>
        <v>COMMENT ON COLUMN CTD_FILE_CAST_ERR_CNT_V.EXEC_START_DTM IS 'The date/time the CTD data import script was executed';</v>
      </c>
    </row>
    <row r="290" spans="1:6" x14ac:dyDescent="0.25">
      <c r="A290" s="18" t="s">
        <v>470</v>
      </c>
      <c r="B290" s="25" t="s">
        <v>177</v>
      </c>
      <c r="C290" t="s">
        <v>77</v>
      </c>
      <c r="D290" t="s">
        <v>95</v>
      </c>
      <c r="E290" s="18" t="str">
        <f t="shared" si="11"/>
        <v xml:space="preserve">CTD_CAST_FILES_V.FORMAT_EXEC_START_DTM, </v>
      </c>
      <c r="F290" s="18" t="str">
        <f t="shared" si="12"/>
        <v>COMMENT ON COLUMN CTD_FILE_CAST_ERR_CNT_V.FORMAT_EXEC_START_DTM IS 'The date/time the CTD data import script was executed in MM/DD/YYYY HH24:MI:SS format';</v>
      </c>
    </row>
    <row r="291" spans="1:6" x14ac:dyDescent="0.25">
      <c r="A291" s="18" t="s">
        <v>470</v>
      </c>
      <c r="B291" s="25" t="s">
        <v>177</v>
      </c>
      <c r="C291" t="s">
        <v>78</v>
      </c>
      <c r="D291" t="s">
        <v>93</v>
      </c>
      <c r="E291" s="18" t="str">
        <f t="shared" si="11"/>
        <v xml:space="preserve">CTD_CAST_FILES_V.EXEC_END_DTM, </v>
      </c>
      <c r="F291" s="18" t="str">
        <f t="shared" si="12"/>
        <v>COMMENT ON COLUMN CTD_FILE_CAST_ERR_CNT_V.EXEC_END_DTM IS 'The date/time the CTD data import script finished executing';</v>
      </c>
    </row>
    <row r="292" spans="1:6" x14ac:dyDescent="0.25">
      <c r="A292" s="18" t="s">
        <v>470</v>
      </c>
      <c r="B292" s="25" t="s">
        <v>177</v>
      </c>
      <c r="C292" t="s">
        <v>79</v>
      </c>
      <c r="D292" t="s">
        <v>96</v>
      </c>
      <c r="E292" s="18" t="str">
        <f t="shared" si="11"/>
        <v xml:space="preserve">CTD_CAST_FILES_V.FORMAT_EXEC_END_DTM, </v>
      </c>
      <c r="F292" s="18" t="str">
        <f t="shared" si="12"/>
        <v>COMMENT ON COLUMN CTD_FILE_CAST_ERR_CNT_V.FORMAT_EXEC_END_DTM IS 'The date/time the CTD data import script finished executing in MM/DD/YYYY HH24:MI:SS format';</v>
      </c>
    </row>
    <row r="293" spans="1:6" x14ac:dyDescent="0.25">
      <c r="A293" s="18" t="s">
        <v>470</v>
      </c>
      <c r="B293" s="25" t="s">
        <v>177</v>
      </c>
      <c r="C293" t="s">
        <v>80</v>
      </c>
      <c r="D293" t="s">
        <v>94</v>
      </c>
      <c r="E293" s="18" t="str">
        <f t="shared" si="11"/>
        <v xml:space="preserve">CTD_CAST_FILES_V.SCRIPT_EXECUTION_PATH, </v>
      </c>
      <c r="F293" s="18" t="str">
        <f t="shared" si="12"/>
        <v>COMMENT ON COLUMN CTD_FILE_CAST_ERR_CNT_V.SCRIPT_EXECUTION_PATH IS 'The base file path for the given CTD data import script execution';</v>
      </c>
    </row>
    <row r="294" spans="1:6" x14ac:dyDescent="0.25">
      <c r="A294" s="18" t="s">
        <v>470</v>
      </c>
      <c r="B294" s="25" t="s">
        <v>177</v>
      </c>
      <c r="C294" t="s">
        <v>81</v>
      </c>
      <c r="D294" t="s">
        <v>97</v>
      </c>
      <c r="E294" s="18" t="str">
        <f t="shared" si="11"/>
        <v xml:space="preserve">CTD_CAST_FILES_V.DATA_FILE_ID, </v>
      </c>
      <c r="F294" s="18" t="str">
        <f t="shared" si="12"/>
        <v>COMMENT ON COLUMN CTD_FILE_CAST_ERR_CNT_V.DATA_FILE_ID IS 'Primary Key for the CTD_APP_DATA_FILES table';</v>
      </c>
    </row>
    <row r="295" spans="1:6" x14ac:dyDescent="0.25">
      <c r="A295" s="18" t="s">
        <v>470</v>
      </c>
      <c r="B295" s="25" t="s">
        <v>177</v>
      </c>
      <c r="C295" t="s">
        <v>178</v>
      </c>
      <c r="D295" t="s">
        <v>99</v>
      </c>
      <c r="E295" s="18" t="str">
        <f t="shared" si="11"/>
        <v xml:space="preserve">CTD_CAST_FILES_V.DATA_FILE_NAME, </v>
      </c>
      <c r="F295" s="18" t="str">
        <f t="shared" si="12"/>
        <v>COMMENT ON COLUMN CTD_FILE_CAST_ERR_CNT_V.DATA_FILE_NAME IS 'This is the file name for the given CTD data file';</v>
      </c>
    </row>
    <row r="296" spans="1:6" x14ac:dyDescent="0.25">
      <c r="A296" s="18" t="s">
        <v>470</v>
      </c>
      <c r="B296" s="25" t="s">
        <v>177</v>
      </c>
      <c r="C296" t="s">
        <v>180</v>
      </c>
      <c r="D296" t="s">
        <v>100</v>
      </c>
      <c r="E296" s="18" t="str">
        <f t="shared" si="11"/>
        <v xml:space="preserve">CTD_CAST_FILES_V.DATA_FILE_CHECKSUM, </v>
      </c>
      <c r="F296" s="18" t="str">
        <f t="shared" si="12"/>
        <v>COMMENT ON COLUMN CTD_FILE_CAST_ERR_CNT_V.DATA_FILE_CHECKSUM IS 'The MD5 file checksum for the given CTD data file';</v>
      </c>
    </row>
    <row r="297" spans="1:6" x14ac:dyDescent="0.25">
      <c r="A297" s="18" t="s">
        <v>470</v>
      </c>
      <c r="B297" s="25" t="s">
        <v>177</v>
      </c>
      <c r="C297" t="s">
        <v>179</v>
      </c>
      <c r="D297" t="s">
        <v>98</v>
      </c>
      <c r="E297" s="18" t="str">
        <f t="shared" si="11"/>
        <v xml:space="preserve">CTD_CAST_FILES_V.DATA_FILE_PATH, </v>
      </c>
      <c r="F297" s="18" t="str">
        <f t="shared" si="12"/>
        <v>COMMENT ON COLUMN CTD_FILE_CAST_ERR_CNT_V.DATA_FILE_PATH IS 'This is the full file path for the given CTD data file';</v>
      </c>
    </row>
    <row r="298" spans="1:6" x14ac:dyDescent="0.25">
      <c r="A298" s="18" t="s">
        <v>470</v>
      </c>
      <c r="B298" s="25" t="s">
        <v>177</v>
      </c>
      <c r="C298" t="s">
        <v>189</v>
      </c>
      <c r="D298" t="s">
        <v>219</v>
      </c>
      <c r="E298" s="18" t="str">
        <f t="shared" si="11"/>
        <v xml:space="preserve">CTD_CAST_FILES_V.FULL_DATA_FILE_PATH, </v>
      </c>
      <c r="F298" s="18" t="str">
        <f t="shared" si="12"/>
        <v>COMMENT ON COLUMN CTD_FILE_CAST_ERR_CNT_V.FULL_DATA_FILE_PATH IS 'The full path to the CTD data file';</v>
      </c>
    </row>
    <row r="299" spans="1:6" x14ac:dyDescent="0.25">
      <c r="A299" s="18" t="s">
        <v>470</v>
      </c>
      <c r="B299" s="25" t="s">
        <v>177</v>
      </c>
      <c r="C299" t="s">
        <v>85</v>
      </c>
      <c r="D299" t="s">
        <v>101</v>
      </c>
      <c r="E299" s="18" t="str">
        <f t="shared" si="11"/>
        <v xml:space="preserve">CTD_CAST_FILES_V.FILE_ACTIVE_YN, </v>
      </c>
      <c r="F299" s="18" t="str">
        <f t="shared" si="12"/>
        <v>COMMENT ON COLUMN CTD_FILE_CAST_ERR_CNT_V.FILE_ACTIVE_YN IS 'Flag to indicate if the given data file is active (Y) or inactive (N)';</v>
      </c>
    </row>
    <row r="300" spans="1:6" x14ac:dyDescent="0.25">
      <c r="A300" s="18" t="s">
        <v>470</v>
      </c>
      <c r="B300" s="25" t="s">
        <v>177</v>
      </c>
      <c r="C300" t="s">
        <v>86</v>
      </c>
      <c r="D300" t="s">
        <v>105</v>
      </c>
      <c r="E300" s="18" t="str">
        <f t="shared" si="11"/>
        <v xml:space="preserve">CTD_CAST_FILES_V.SCAN_DATE, </v>
      </c>
      <c r="F300" s="18" t="str">
        <f t="shared" si="12"/>
        <v>COMMENT ON COLUMN CTD_FILE_CAST_ERR_CNT_V.SCAN_DATE IS 'Date/time the CTD file was scanned';</v>
      </c>
    </row>
    <row r="301" spans="1:6" x14ac:dyDescent="0.25">
      <c r="A301" s="18" t="s">
        <v>470</v>
      </c>
      <c r="B301" s="25" t="s">
        <v>177</v>
      </c>
      <c r="C301" t="s">
        <v>106</v>
      </c>
      <c r="D301" t="s">
        <v>107</v>
      </c>
      <c r="E301" s="18" t="str">
        <f t="shared" si="11"/>
        <v xml:space="preserve">CTD_CAST_FILES_V.FORMAT_SCAN_DATE, </v>
      </c>
      <c r="F301" s="18" t="str">
        <f t="shared" si="12"/>
        <v>COMMENT ON COLUMN CTD_FILE_CAST_ERR_CNT_V.FORMAT_SCAN_DATE IS 'Date/time the CTD file was scanned in MM/DD/YYYY HH24:MI:SS format';</v>
      </c>
    </row>
    <row r="302" spans="1:6" x14ac:dyDescent="0.25">
      <c r="A302" s="18" t="s">
        <v>470</v>
      </c>
      <c r="B302" s="25" t="s">
        <v>177</v>
      </c>
      <c r="C302" t="s">
        <v>87</v>
      </c>
      <c r="D302" t="s">
        <v>102</v>
      </c>
      <c r="E302" s="18" t="str">
        <f t="shared" si="11"/>
        <v xml:space="preserve">CTD_CAST_FILES_V.PTA_ERROR_ID, </v>
      </c>
      <c r="F302" s="18" t="str">
        <f t="shared" si="12"/>
        <v>COMMENT ON COLUMN CTD_FILE_CAST_ERR_CNT_V.PTA_ERROR_ID IS 'Foreign key reference to the Errors (PTA) intersection table';</v>
      </c>
    </row>
    <row r="303" spans="1:6" x14ac:dyDescent="0.25">
      <c r="A303" s="18" t="s">
        <v>470</v>
      </c>
      <c r="B303" s="25" t="s">
        <v>177</v>
      </c>
      <c r="C303" t="s">
        <v>218</v>
      </c>
      <c r="D303" t="s">
        <v>229</v>
      </c>
      <c r="E303" s="18" t="str">
        <f t="shared" si="11"/>
        <v xml:space="preserve">CTD_CAST_FILES_V.FILE_PARSE_ERR_YN, </v>
      </c>
      <c r="F303" s="18" t="str">
        <f t="shared" si="12"/>
        <v>COMMENT ON COLUMN CTD_FILE_CAST_ERR_CNT_V.FILE_PARSE_ERR_YN IS 'Field to indicate that there was a file parsing error in the given CTD data file (Y) if there was an error and (N) if there was no error';</v>
      </c>
    </row>
    <row r="304" spans="1:6" x14ac:dyDescent="0.25">
      <c r="A304" s="18" t="s">
        <v>470</v>
      </c>
      <c r="B304" s="25" t="s">
        <v>177</v>
      </c>
      <c r="C304" t="s">
        <v>217</v>
      </c>
      <c r="D304" t="s">
        <v>228</v>
      </c>
      <c r="E304" s="18" t="str">
        <f t="shared" si="11"/>
        <v xml:space="preserve">CTD_CAST_FILES_V.FILE_PARSE_ERR_MSG, </v>
      </c>
      <c r="F304" s="18" t="str">
        <f t="shared" si="12"/>
        <v>COMMENT ON COLUMN CTD_FILE_CAST_ERR_CNT_V.FILE_PARSE_ERR_MSG IS 'Field to store the parsing error message if there was a file parsing error in the given CTD data file';</v>
      </c>
    </row>
    <row r="305" spans="1:6" x14ac:dyDescent="0.25">
      <c r="A305" s="18" t="s">
        <v>470</v>
      </c>
      <c r="B305" s="25" t="s">
        <v>471</v>
      </c>
      <c r="C305" t="s">
        <v>466</v>
      </c>
      <c r="D305" t="s">
        <v>472</v>
      </c>
      <c r="E305" s="18" t="str">
        <f t="shared" ref="E305:E309" si="13">CONCATENATE(B305, ".", C305, ", ")</f>
        <v xml:space="preserve">DVM_ERRORS.TOTAL_DVM_RECS, </v>
      </c>
      <c r="F305" s="18" t="str">
        <f t="shared" ref="F305:F309" si="14">CONCATENATE("COMMENT ON COLUMN ", A305, ".", C305, " IS '", SUBSTITUTE(D305, "'", "''"), "';")</f>
        <v>COMMENT ON COLUMN CTD_FILE_CAST_ERR_CNT_V.TOTAL_DVM_RECS IS 'The total number of Data Validation Module error/warning records for the given CTD data file';</v>
      </c>
    </row>
    <row r="306" spans="1:6" x14ac:dyDescent="0.25">
      <c r="A306" s="18" t="s">
        <v>470</v>
      </c>
      <c r="B306" s="25" t="s">
        <v>471</v>
      </c>
      <c r="C306" t="s">
        <v>467</v>
      </c>
      <c r="D306" s="18" t="s">
        <v>473</v>
      </c>
      <c r="E306" s="18" t="str">
        <f t="shared" si="13"/>
        <v xml:space="preserve">DVM_ERRORS.TOTAL_WARN_RECS, </v>
      </c>
      <c r="F306" s="18" t="str">
        <f t="shared" si="14"/>
        <v>COMMENT ON COLUMN CTD_FILE_CAST_ERR_CNT_V.TOTAL_WARN_RECS IS 'The total number of Data Validation Module warning records for the given CTD data file';</v>
      </c>
    </row>
    <row r="307" spans="1:6" x14ac:dyDescent="0.25">
      <c r="A307" s="18" t="s">
        <v>470</v>
      </c>
      <c r="B307" s="25" t="s">
        <v>471</v>
      </c>
      <c r="C307" t="s">
        <v>468</v>
      </c>
      <c r="D307" s="18" t="s">
        <v>474</v>
      </c>
      <c r="E307" s="18" t="str">
        <f t="shared" si="13"/>
        <v xml:space="preserve">DVM_ERRORS.TOTAL_ACTIVE_ERRORS, </v>
      </c>
      <c r="F307" s="18" t="str">
        <f t="shared" si="14"/>
        <v>COMMENT ON COLUMN CTD_FILE_CAST_ERR_CNT_V.TOTAL_ACTIVE_ERRORS IS 'The total number of Data Validation Module active error records that need to be resolved/annotated for the given CTD data file';</v>
      </c>
    </row>
    <row r="308" spans="1:6" x14ac:dyDescent="0.25">
      <c r="A308" s="18" t="s">
        <v>470</v>
      </c>
      <c r="B308" s="25" t="s">
        <v>471</v>
      </c>
      <c r="C308" t="s">
        <v>469</v>
      </c>
      <c r="D308" s="18" t="s">
        <v>475</v>
      </c>
      <c r="E308" s="18" t="str">
        <f t="shared" si="13"/>
        <v xml:space="preserve">DVM_ERRORS.TOTAL_ANNOTATED_ERRORS, </v>
      </c>
      <c r="F308" s="18" t="str">
        <f t="shared" si="14"/>
        <v>COMMENT ON COLUMN CTD_FILE_CAST_ERR_CNT_V.TOTAL_ANNOTATED_ERRORS IS 'The total number of Data Validation Module annotated error records that have been reviewed for the given CTD data file';</v>
      </c>
    </row>
    <row r="309" spans="1:6" x14ac:dyDescent="0.25">
      <c r="A309" s="18" t="s">
        <v>478</v>
      </c>
      <c r="B309" s="25" t="s">
        <v>42</v>
      </c>
      <c r="C309" t="s">
        <v>89</v>
      </c>
      <c r="D309" t="s">
        <v>155</v>
      </c>
      <c r="E309" t="str">
        <f t="shared" si="13"/>
        <v xml:space="preserve">CTD_CASTS.CAST_ID, </v>
      </c>
      <c r="F309" s="18" t="str">
        <f t="shared" si="14"/>
        <v>COMMENT ON COLUMN CTD_CAST_CRUISES_V.CAST_ID IS 'Primary key for the CTD_CASTS table';</v>
      </c>
    </row>
    <row r="310" spans="1:6" x14ac:dyDescent="0.25">
      <c r="A310" s="18" t="s">
        <v>478</v>
      </c>
      <c r="B310" s="25" t="s">
        <v>42</v>
      </c>
      <c r="C310" t="s">
        <v>135</v>
      </c>
      <c r="D310" t="s">
        <v>156</v>
      </c>
      <c r="E310" s="18" t="str">
        <f t="shared" ref="E310:E339" si="15">CONCATENATE(B310, ".", C310, ", ")</f>
        <v xml:space="preserve">CTD_CASTS.LAT_DD, </v>
      </c>
      <c r="F310" s="18" t="str">
        <f t="shared" ref="F310:F339" si="16">CONCATENATE("COMMENT ON COLUMN ", A310, ".", C310, " IS '", SUBSTITUTE(D310, "'", "''"), "';")</f>
        <v>COMMENT ON COLUMN CTD_CAST_CRUISES_V.LAT_DD IS 'CTD Cast Latitude in decimal degrees';</v>
      </c>
    </row>
    <row r="311" spans="1:6" x14ac:dyDescent="0.25">
      <c r="A311" s="18" t="s">
        <v>478</v>
      </c>
      <c r="B311" s="25" t="s">
        <v>42</v>
      </c>
      <c r="C311" t="s">
        <v>136</v>
      </c>
      <c r="D311" t="s">
        <v>157</v>
      </c>
      <c r="E311" s="18" t="str">
        <f t="shared" si="15"/>
        <v xml:space="preserve">CTD_CASTS.LON_DD, </v>
      </c>
      <c r="F311" s="18" t="str">
        <f t="shared" si="16"/>
        <v>COMMENT ON COLUMN CTD_CAST_CRUISES_V.LON_DD IS 'CTD Cast Longitude in decimal degrees';</v>
      </c>
    </row>
    <row r="312" spans="1:6" x14ac:dyDescent="0.25">
      <c r="A312" s="18" t="s">
        <v>478</v>
      </c>
      <c r="B312" s="25" t="s">
        <v>42</v>
      </c>
      <c r="C312" t="s">
        <v>137</v>
      </c>
      <c r="D312" t="s">
        <v>158</v>
      </c>
      <c r="E312" s="18" t="str">
        <f t="shared" si="15"/>
        <v xml:space="preserve">CTD_CASTS.SEABIRD_FILE_TYPE, </v>
      </c>
      <c r="F312" s="18" t="str">
        <f t="shared" si="16"/>
        <v>COMMENT ON COLUMN CTD_CAST_CRUISES_V.SEABIRD_FILE_TYPE IS 'Seabird File Type';</v>
      </c>
    </row>
    <row r="313" spans="1:6" x14ac:dyDescent="0.25">
      <c r="A313" s="18" t="s">
        <v>478</v>
      </c>
      <c r="B313" s="25" t="s">
        <v>42</v>
      </c>
      <c r="C313" t="s">
        <v>82</v>
      </c>
      <c r="D313" t="s">
        <v>159</v>
      </c>
      <c r="E313" s="18" t="str">
        <f t="shared" si="15"/>
        <v xml:space="preserve">CTD_CASTS.FILE_NAME, </v>
      </c>
      <c r="F313" s="18" t="str">
        <f t="shared" si="16"/>
        <v>COMMENT ON COLUMN CTD_CAST_CRUISES_V.FILE_NAME IS 'Raw data file name';</v>
      </c>
    </row>
    <row r="314" spans="1:6" x14ac:dyDescent="0.25">
      <c r="A314" s="18" t="s">
        <v>478</v>
      </c>
      <c r="B314" s="25" t="s">
        <v>42</v>
      </c>
      <c r="C314" t="s">
        <v>138</v>
      </c>
      <c r="D314" t="s">
        <v>160</v>
      </c>
      <c r="E314" s="18" t="str">
        <f t="shared" si="15"/>
        <v xml:space="preserve">CTD_CASTS.SW_VERS, </v>
      </c>
      <c r="F314" s="18" t="str">
        <f t="shared" si="16"/>
        <v>COMMENT ON COLUMN CTD_CAST_CRUISES_V.SW_VERS IS 'Processing software version';</v>
      </c>
    </row>
    <row r="315" spans="1:6" x14ac:dyDescent="0.25">
      <c r="A315" s="18" t="s">
        <v>478</v>
      </c>
      <c r="B315" s="25" t="s">
        <v>42</v>
      </c>
      <c r="C315" t="s">
        <v>139</v>
      </c>
      <c r="D315" t="s">
        <v>161</v>
      </c>
      <c r="E315" s="18" t="str">
        <f t="shared" si="15"/>
        <v xml:space="preserve">CTD_CASTS.TEMP_SN, </v>
      </c>
      <c r="F315" s="18" t="str">
        <f t="shared" si="16"/>
        <v>COMMENT ON COLUMN CTD_CAST_CRUISES_V.TEMP_SN IS 'Temperature sensor serial number';</v>
      </c>
    </row>
    <row r="316" spans="1:6" x14ac:dyDescent="0.25">
      <c r="A316" s="18" t="s">
        <v>478</v>
      </c>
      <c r="B316" s="25" t="s">
        <v>42</v>
      </c>
      <c r="C316" t="s">
        <v>140</v>
      </c>
      <c r="D316" t="s">
        <v>162</v>
      </c>
      <c r="E316" s="18" t="str">
        <f t="shared" si="15"/>
        <v xml:space="preserve">CTD_CASTS.COND_SN, </v>
      </c>
      <c r="F316" s="18" t="str">
        <f t="shared" si="16"/>
        <v>COMMENT ON COLUMN CTD_CAST_CRUISES_V.COND_SN IS 'Conductivity sensor serial number';</v>
      </c>
    </row>
    <row r="317" spans="1:6" x14ac:dyDescent="0.25">
      <c r="A317" s="18" t="s">
        <v>478</v>
      </c>
      <c r="B317" s="25" t="s">
        <v>42</v>
      </c>
      <c r="C317" t="s">
        <v>141</v>
      </c>
      <c r="D317" t="s">
        <v>163</v>
      </c>
      <c r="E317" s="18" t="str">
        <f t="shared" si="15"/>
        <v xml:space="preserve">CTD_CASTS.BYTES_PER_SCAN, </v>
      </c>
      <c r="F317" s="18" t="str">
        <f t="shared" si="16"/>
        <v>COMMENT ON COLUMN CTD_CAST_CRUISES_V.BYTES_PER_SCAN IS 'Number of Bytes Per Scan';</v>
      </c>
    </row>
    <row r="318" spans="1:6" x14ac:dyDescent="0.25">
      <c r="A318" s="18" t="s">
        <v>478</v>
      </c>
      <c r="B318" s="25" t="s">
        <v>42</v>
      </c>
      <c r="C318" t="s">
        <v>142</v>
      </c>
      <c r="D318" t="s">
        <v>164</v>
      </c>
      <c r="E318" s="18" t="str">
        <f t="shared" si="15"/>
        <v xml:space="preserve">CTD_CASTS.NUM_VOL_WORDS, </v>
      </c>
      <c r="F318" s="18" t="str">
        <f t="shared" si="16"/>
        <v>COMMENT ON COLUMN CTD_CAST_CRUISES_V.NUM_VOL_WORDS IS 'Number of Voltage Words';</v>
      </c>
    </row>
    <row r="319" spans="1:6" x14ac:dyDescent="0.25">
      <c r="A319" s="18" t="s">
        <v>478</v>
      </c>
      <c r="B319" s="25" t="s">
        <v>42</v>
      </c>
      <c r="C319" t="s">
        <v>143</v>
      </c>
      <c r="D319" t="s">
        <v>165</v>
      </c>
      <c r="E319" s="18" t="str">
        <f t="shared" si="15"/>
        <v xml:space="preserve">CTD_CASTS.NUM_AVG_SCANS, </v>
      </c>
      <c r="F319" s="18" t="str">
        <f t="shared" si="16"/>
        <v>COMMENT ON COLUMN CTD_CAST_CRUISES_V.NUM_AVG_SCANS IS 'Number of Scans Averaged by the Deck Unit';</v>
      </c>
    </row>
    <row r="320" spans="1:6" x14ac:dyDescent="0.25">
      <c r="A320" s="18" t="s">
        <v>478</v>
      </c>
      <c r="B320" s="25" t="s">
        <v>42</v>
      </c>
      <c r="C320" t="s">
        <v>144</v>
      </c>
      <c r="D320" t="s">
        <v>166</v>
      </c>
      <c r="E320" s="18" t="str">
        <f t="shared" si="15"/>
        <v xml:space="preserve">CTD_CASTS.SYS_UPLOAD_DTM, </v>
      </c>
      <c r="F320" s="18" t="str">
        <f t="shared" si="16"/>
        <v>COMMENT ON COLUMN CTD_CAST_CRUISES_V.SYS_UPLOAD_DTM IS 'System UpLoad Time';</v>
      </c>
    </row>
    <row r="321" spans="1:6" x14ac:dyDescent="0.25">
      <c r="A321" s="18" t="s">
        <v>478</v>
      </c>
      <c r="B321" s="25" t="s">
        <v>42</v>
      </c>
      <c r="C321" t="s">
        <v>146</v>
      </c>
      <c r="D321" t="s">
        <v>167</v>
      </c>
      <c r="E321" s="18" t="str">
        <f t="shared" si="15"/>
        <v xml:space="preserve">CTD_CASTS.LAT_DEG_MIN, </v>
      </c>
      <c r="F321" s="18" t="str">
        <f t="shared" si="16"/>
        <v>COMMENT ON COLUMN CTD_CAST_CRUISES_V.LAT_DEG_MIN IS 'Cast Latitude in degrees minutes notation';</v>
      </c>
    </row>
    <row r="322" spans="1:6" x14ac:dyDescent="0.25">
      <c r="A322" s="18" t="s">
        <v>478</v>
      </c>
      <c r="B322" s="25" t="s">
        <v>42</v>
      </c>
      <c r="C322" t="s">
        <v>147</v>
      </c>
      <c r="D322" t="s">
        <v>168</v>
      </c>
      <c r="E322" s="18" t="str">
        <f t="shared" si="15"/>
        <v xml:space="preserve">CTD_CASTS.LON_DEG_MIN, </v>
      </c>
      <c r="F322" s="18" t="str">
        <f t="shared" si="16"/>
        <v>COMMENT ON COLUMN CTD_CAST_CRUISES_V.LON_DEG_MIN IS 'Cast Longitude in degrees minutes notation';</v>
      </c>
    </row>
    <row r="323" spans="1:6" x14ac:dyDescent="0.25">
      <c r="A323" s="18" t="s">
        <v>478</v>
      </c>
      <c r="B323" s="25" t="s">
        <v>42</v>
      </c>
      <c r="C323" t="s">
        <v>148</v>
      </c>
      <c r="D323" t="s">
        <v>169</v>
      </c>
      <c r="E323" s="18" t="str">
        <f t="shared" si="15"/>
        <v xml:space="preserve">CTD_CASTS.UTC_DTM, </v>
      </c>
      <c r="F323" s="18" t="str">
        <f t="shared" si="16"/>
        <v>COMMENT ON COLUMN CTD_CAST_CRUISES_V.UTC_DTM IS 'Cast UTC Date/Time';</v>
      </c>
    </row>
    <row r="324" spans="1:6" x14ac:dyDescent="0.25">
      <c r="A324" s="18" t="s">
        <v>478</v>
      </c>
      <c r="B324" s="25" t="s">
        <v>42</v>
      </c>
      <c r="C324" t="s">
        <v>150</v>
      </c>
      <c r="D324" t="s">
        <v>170</v>
      </c>
      <c r="E324" s="18" t="str">
        <f t="shared" si="15"/>
        <v xml:space="preserve">CTD_CASTS.FILE_TYPE, </v>
      </c>
      <c r="F324" s="18" t="str">
        <f t="shared" si="16"/>
        <v>COMMENT ON COLUMN CTD_CAST_CRUISES_V.FILE_TYPE IS 'File Type';</v>
      </c>
    </row>
    <row r="325" spans="1:6" x14ac:dyDescent="0.25">
      <c r="A325" s="18" t="s">
        <v>478</v>
      </c>
      <c r="B325" s="25" t="s">
        <v>42</v>
      </c>
      <c r="C325" t="s">
        <v>151</v>
      </c>
      <c r="D325" t="s">
        <v>171</v>
      </c>
      <c r="E325" s="18" t="str">
        <f t="shared" si="15"/>
        <v xml:space="preserve">CTD_CASTS.CAST_NUMBER, </v>
      </c>
      <c r="F325" s="18" t="str">
        <f t="shared" si="16"/>
        <v>COMMENT ON COLUMN CTD_CAST_CRUISES_V.CAST_NUMBER IS 'CTD Cast Number';</v>
      </c>
    </row>
    <row r="326" spans="1:6" x14ac:dyDescent="0.25">
      <c r="A326" s="18" t="s">
        <v>478</v>
      </c>
      <c r="B326" s="25" t="s">
        <v>42</v>
      </c>
      <c r="C326" t="s">
        <v>152</v>
      </c>
      <c r="D326" t="s">
        <v>172</v>
      </c>
      <c r="E326" s="18" t="str">
        <f t="shared" si="15"/>
        <v xml:space="preserve">CTD_CASTS.CUST_DATA_FILE_INFO, </v>
      </c>
      <c r="F326" s="18" t="str">
        <f t="shared" si="16"/>
        <v>COMMENT ON COLUMN CTD_CAST_CRUISES_V.CUST_DATA_FILE_INFO IS 'Custom data file information defined in the processed data file header';</v>
      </c>
    </row>
    <row r="327" spans="1:6" x14ac:dyDescent="0.25">
      <c r="A327" s="18" t="s">
        <v>478</v>
      </c>
      <c r="B327" s="25" t="s">
        <v>42</v>
      </c>
      <c r="C327" t="s">
        <v>153</v>
      </c>
      <c r="D327" t="s">
        <v>173</v>
      </c>
      <c r="E327" s="18" t="str">
        <f t="shared" si="15"/>
        <v xml:space="preserve">CTD_CASTS.FILE_HEADER_INFO, </v>
      </c>
      <c r="F327" s="18" t="str">
        <f t="shared" si="16"/>
        <v>COMMENT ON COLUMN CTD_CAST_CRUISES_V.FILE_HEADER_INFO IS 'Header information defined in the processed CTD data file';</v>
      </c>
    </row>
    <row r="328" spans="1:6" x14ac:dyDescent="0.25">
      <c r="A328" s="18" t="s">
        <v>478</v>
      </c>
      <c r="B328" s="25" t="s">
        <v>42</v>
      </c>
      <c r="C328" t="s">
        <v>154</v>
      </c>
      <c r="D328" t="s">
        <v>174</v>
      </c>
      <c r="E328" s="18" t="str">
        <f t="shared" si="15"/>
        <v xml:space="preserve">CTD_CASTS.SENSOR_CONFIG_INFO, </v>
      </c>
      <c r="F328" s="18" t="str">
        <f t="shared" si="16"/>
        <v>COMMENT ON COLUMN CTD_CAST_CRUISES_V.SENSOR_CONFIG_INFO IS 'Sensor configuration information defined in the processed CTD data file';</v>
      </c>
    </row>
    <row r="329" spans="1:6" x14ac:dyDescent="0.25">
      <c r="A329" s="18" t="s">
        <v>478</v>
      </c>
      <c r="B329" s="25" t="s">
        <v>132</v>
      </c>
      <c r="C329" t="s">
        <v>111</v>
      </c>
      <c r="D329" t="s">
        <v>120</v>
      </c>
      <c r="E329" s="18" t="str">
        <f t="shared" si="15"/>
        <v xml:space="preserve">CTD_CRUISE_ALIASES_V.CRUISE_ID, </v>
      </c>
      <c r="F329" s="18" t="str">
        <f t="shared" si="16"/>
        <v>COMMENT ON COLUMN CTD_CAST_CRUISES_V.CRUISE_ID IS 'Primary key for the CTD_CRUISES table';</v>
      </c>
    </row>
    <row r="330" spans="1:6" x14ac:dyDescent="0.25">
      <c r="A330" s="18" t="s">
        <v>478</v>
      </c>
      <c r="B330" s="25" t="s">
        <v>132</v>
      </c>
      <c r="C330" t="s">
        <v>112</v>
      </c>
      <c r="D330" t="s">
        <v>121</v>
      </c>
      <c r="E330" s="18" t="str">
        <f t="shared" si="15"/>
        <v xml:space="preserve">CTD_CRUISE_ALIASES_V.CRUISE_NAME, </v>
      </c>
      <c r="F330" s="18" t="str">
        <f t="shared" si="16"/>
        <v>COMMENT ON COLUMN CTD_CAST_CRUISES_V.CRUISE_NAME IS 'The name of the given cruise designated by NOAA (e.g. SE-15-01)';</v>
      </c>
    </row>
    <row r="331" spans="1:6" x14ac:dyDescent="0.25">
      <c r="A331" s="18" t="s">
        <v>478</v>
      </c>
      <c r="B331" s="25" t="s">
        <v>132</v>
      </c>
      <c r="C331" t="s">
        <v>113</v>
      </c>
      <c r="D331" t="s">
        <v>122</v>
      </c>
      <c r="E331" s="18" t="str">
        <f t="shared" si="15"/>
        <v xml:space="preserve">CTD_CRUISE_ALIASES_V.CRUISE_START_DATE, </v>
      </c>
      <c r="F331" s="18" t="str">
        <f t="shared" si="16"/>
        <v>COMMENT ON COLUMN CTD_CAST_CRUISES_V.CRUISE_START_DATE IS 'The start date of the given research cruise';</v>
      </c>
    </row>
    <row r="332" spans="1:6" x14ac:dyDescent="0.25">
      <c r="A332" s="18" t="s">
        <v>478</v>
      </c>
      <c r="B332" s="25" t="s">
        <v>132</v>
      </c>
      <c r="C332" t="s">
        <v>128</v>
      </c>
      <c r="D332" t="s">
        <v>130</v>
      </c>
      <c r="E332" s="18" t="str">
        <f t="shared" si="15"/>
        <v xml:space="preserve">CTD_CRUISE_ALIASES_V.FORMAT_CRUISE_START_DATE, </v>
      </c>
      <c r="F332" s="18" t="str">
        <f t="shared" si="16"/>
        <v>COMMENT ON COLUMN CTD_CAST_CRUISES_V.FORMAT_CRUISE_START_DATE IS 'The start date of the given research cruise in MM/DD/YYYY HH24:MI:SS format';</v>
      </c>
    </row>
    <row r="333" spans="1:6" x14ac:dyDescent="0.25">
      <c r="A333" s="18" t="s">
        <v>478</v>
      </c>
      <c r="B333" s="25" t="s">
        <v>132</v>
      </c>
      <c r="C333" t="s">
        <v>114</v>
      </c>
      <c r="D333" t="s">
        <v>123</v>
      </c>
      <c r="E333" s="18" t="str">
        <f t="shared" si="15"/>
        <v xml:space="preserve">CTD_CRUISE_ALIASES_V.CRUISE_END_DATE, </v>
      </c>
      <c r="F333" s="18" t="str">
        <f t="shared" si="16"/>
        <v>COMMENT ON COLUMN CTD_CAST_CRUISES_V.CRUISE_END_DATE IS 'The end date of the given research cruise';</v>
      </c>
    </row>
    <row r="334" spans="1:6" x14ac:dyDescent="0.25">
      <c r="A334" s="18" t="s">
        <v>478</v>
      </c>
      <c r="B334" s="25" t="s">
        <v>132</v>
      </c>
      <c r="C334" t="s">
        <v>129</v>
      </c>
      <c r="D334" t="s">
        <v>131</v>
      </c>
      <c r="E334" s="18" t="str">
        <f t="shared" si="15"/>
        <v xml:space="preserve">CTD_CRUISE_ALIASES_V.FORMAT_CRUISE_END_DATE, </v>
      </c>
      <c r="F334" s="18" t="str">
        <f t="shared" si="16"/>
        <v>COMMENT ON COLUMN CTD_CAST_CRUISES_V.FORMAT_CRUISE_END_DATE IS 'The end date of the given research cruise in MM/DD/YYYY HH24:MI:SS format';</v>
      </c>
    </row>
    <row r="335" spans="1:6" x14ac:dyDescent="0.25">
      <c r="A335" s="18" t="s">
        <v>478</v>
      </c>
      <c r="B335" s="25" t="s">
        <v>132</v>
      </c>
      <c r="C335" t="s">
        <v>115</v>
      </c>
      <c r="D335" t="s">
        <v>124</v>
      </c>
      <c r="E335" s="18" t="str">
        <f t="shared" si="15"/>
        <v xml:space="preserve">CTD_CRUISE_ALIASES_V.CRUISE_NOTES, </v>
      </c>
      <c r="F335" s="18" t="str">
        <f t="shared" si="16"/>
        <v>COMMENT ON COLUMN CTD_CAST_CRUISES_V.CRUISE_NOTES IS 'Any notes for the given research cruise';</v>
      </c>
    </row>
    <row r="336" spans="1:6" x14ac:dyDescent="0.25">
      <c r="A336" s="18" t="s">
        <v>478</v>
      </c>
      <c r="B336" s="25" t="s">
        <v>132</v>
      </c>
      <c r="C336" t="s">
        <v>116</v>
      </c>
      <c r="D336" t="s">
        <v>125</v>
      </c>
      <c r="E336" s="18" t="str">
        <f t="shared" si="15"/>
        <v xml:space="preserve">CTD_CRUISE_ALIASES_V.VESSEL_NAME, </v>
      </c>
      <c r="F336" s="18" t="str">
        <f t="shared" si="16"/>
        <v>COMMENT ON COLUMN CTD_CAST_CRUISES_V.VESSEL_NAME IS 'Primary key for the CTD_RSRCH_VESSELS table';</v>
      </c>
    </row>
    <row r="337" spans="1:6" x14ac:dyDescent="0.25">
      <c r="A337" s="18" t="s">
        <v>478</v>
      </c>
      <c r="B337" s="25" t="s">
        <v>132</v>
      </c>
      <c r="C337" t="s">
        <v>117</v>
      </c>
      <c r="D337" t="s">
        <v>126</v>
      </c>
      <c r="E337" s="18" t="str">
        <f t="shared" si="15"/>
        <v xml:space="preserve">CTD_CRUISE_ALIASES_V.VESSEL_DESC, </v>
      </c>
      <c r="F337" s="18" t="str">
        <f t="shared" si="16"/>
        <v>COMMENT ON COLUMN CTD_CAST_CRUISES_V.VESSEL_DESC IS 'Name of the given research vessel';</v>
      </c>
    </row>
    <row r="338" spans="1:6" x14ac:dyDescent="0.25">
      <c r="A338" s="18" t="s">
        <v>478</v>
      </c>
      <c r="B338" s="25" t="s">
        <v>132</v>
      </c>
      <c r="C338" t="s">
        <v>118</v>
      </c>
      <c r="D338" t="s">
        <v>127</v>
      </c>
      <c r="E338" s="18" t="str">
        <f t="shared" si="15"/>
        <v xml:space="preserve">CTD_CRUISE_ALIASES_V.VESSEL_ID, </v>
      </c>
      <c r="F338" s="18" t="str">
        <f t="shared" si="16"/>
        <v>COMMENT ON COLUMN CTD_CAST_CRUISES_V.VESSEL_ID IS 'Description for the given research vessel';</v>
      </c>
    </row>
    <row r="339" spans="1:6" x14ac:dyDescent="0.25">
      <c r="A339" s="18" t="s">
        <v>478</v>
      </c>
      <c r="B339" s="25" t="s">
        <v>132</v>
      </c>
      <c r="C339" t="s">
        <v>133</v>
      </c>
      <c r="D339" t="s">
        <v>134</v>
      </c>
      <c r="E339" s="18" t="str">
        <f t="shared" si="15"/>
        <v xml:space="preserve">CTD_CRUISE_ALIASES_V.CRUISE_ALIASES_DELIM, </v>
      </c>
      <c r="F339" s="18" t="str">
        <f t="shared" si="16"/>
        <v>COMMENT ON COLUMN CTD_CAST_CRUISES_V.CRUISE_ALIASES_DELIM IS 'Comma delimited list of cruise name aliases in alphabetical order';</v>
      </c>
    </row>
    <row r="340" spans="1:6" x14ac:dyDescent="0.25">
      <c r="A340" s="18" t="s">
        <v>479</v>
      </c>
      <c r="B340" s="25" t="s">
        <v>470</v>
      </c>
      <c r="C340" t="s">
        <v>89</v>
      </c>
      <c r="D340" t="s">
        <v>155</v>
      </c>
      <c r="E340" s="18" t="str">
        <f t="shared" ref="E340:E393" si="17">CONCATENATE(B340, ".", C340, ", ")</f>
        <v xml:space="preserve">CTD_FILE_CAST_ERR_CNT_V.CAST_ID, </v>
      </c>
      <c r="F340" s="18" t="str">
        <f t="shared" ref="F340:F393" si="18">CONCATENATE("COMMENT ON COLUMN ", A340, ".", C340, " IS '", SUBSTITUTE(D340, "'", "''"), "';")</f>
        <v>COMMENT ON COLUMN CTD_FILE_CAST_NO_ERR_V.CAST_ID IS 'Primary key for the CTD_CASTS table';</v>
      </c>
    </row>
    <row r="341" spans="1:6" x14ac:dyDescent="0.25">
      <c r="A341" s="18" t="s">
        <v>479</v>
      </c>
      <c r="B341" s="25" t="s">
        <v>470</v>
      </c>
      <c r="C341" t="s">
        <v>135</v>
      </c>
      <c r="D341" t="s">
        <v>156</v>
      </c>
      <c r="E341" s="18" t="str">
        <f t="shared" si="17"/>
        <v xml:space="preserve">CTD_FILE_CAST_ERR_CNT_V.LAT_DD, </v>
      </c>
      <c r="F341" s="18" t="str">
        <f t="shared" si="18"/>
        <v>COMMENT ON COLUMN CTD_FILE_CAST_NO_ERR_V.LAT_DD IS 'CTD Cast Latitude in decimal degrees';</v>
      </c>
    </row>
    <row r="342" spans="1:6" x14ac:dyDescent="0.25">
      <c r="A342" s="18" t="s">
        <v>479</v>
      </c>
      <c r="B342" s="25" t="s">
        <v>470</v>
      </c>
      <c r="C342" t="s">
        <v>136</v>
      </c>
      <c r="D342" t="s">
        <v>157</v>
      </c>
      <c r="E342" s="18" t="str">
        <f t="shared" si="17"/>
        <v xml:space="preserve">CTD_FILE_CAST_ERR_CNT_V.LON_DD, </v>
      </c>
      <c r="F342" s="18" t="str">
        <f t="shared" si="18"/>
        <v>COMMENT ON COLUMN CTD_FILE_CAST_NO_ERR_V.LON_DD IS 'CTD Cast Longitude in decimal degrees';</v>
      </c>
    </row>
    <row r="343" spans="1:6" x14ac:dyDescent="0.25">
      <c r="A343" s="18" t="s">
        <v>479</v>
      </c>
      <c r="B343" s="25" t="s">
        <v>470</v>
      </c>
      <c r="C343" t="s">
        <v>137</v>
      </c>
      <c r="D343" t="s">
        <v>158</v>
      </c>
      <c r="E343" s="18" t="str">
        <f t="shared" si="17"/>
        <v xml:space="preserve">CTD_FILE_CAST_ERR_CNT_V.SEABIRD_FILE_TYPE, </v>
      </c>
      <c r="F343" s="18" t="str">
        <f t="shared" si="18"/>
        <v>COMMENT ON COLUMN CTD_FILE_CAST_NO_ERR_V.SEABIRD_FILE_TYPE IS 'Seabird File Type';</v>
      </c>
    </row>
    <row r="344" spans="1:6" x14ac:dyDescent="0.25">
      <c r="A344" s="18" t="s">
        <v>479</v>
      </c>
      <c r="B344" s="25" t="s">
        <v>470</v>
      </c>
      <c r="C344" t="s">
        <v>82</v>
      </c>
      <c r="D344" t="s">
        <v>159</v>
      </c>
      <c r="E344" s="18" t="str">
        <f t="shared" si="17"/>
        <v xml:space="preserve">CTD_FILE_CAST_ERR_CNT_V.FILE_NAME, </v>
      </c>
      <c r="F344" s="18" t="str">
        <f t="shared" si="18"/>
        <v>COMMENT ON COLUMN CTD_FILE_CAST_NO_ERR_V.FILE_NAME IS 'Raw data file name';</v>
      </c>
    </row>
    <row r="345" spans="1:6" x14ac:dyDescent="0.25">
      <c r="A345" s="18" t="s">
        <v>479</v>
      </c>
      <c r="B345" s="25" t="s">
        <v>470</v>
      </c>
      <c r="C345" t="s">
        <v>138</v>
      </c>
      <c r="D345" t="s">
        <v>160</v>
      </c>
      <c r="E345" s="18" t="str">
        <f t="shared" si="17"/>
        <v xml:space="preserve">CTD_FILE_CAST_ERR_CNT_V.SW_VERS, </v>
      </c>
      <c r="F345" s="18" t="str">
        <f t="shared" si="18"/>
        <v>COMMENT ON COLUMN CTD_FILE_CAST_NO_ERR_V.SW_VERS IS 'Processing software version';</v>
      </c>
    </row>
    <row r="346" spans="1:6" x14ac:dyDescent="0.25">
      <c r="A346" s="18" t="s">
        <v>479</v>
      </c>
      <c r="B346" s="25" t="s">
        <v>470</v>
      </c>
      <c r="C346" t="s">
        <v>139</v>
      </c>
      <c r="D346" t="s">
        <v>161</v>
      </c>
      <c r="E346" s="18" t="str">
        <f t="shared" si="17"/>
        <v xml:space="preserve">CTD_FILE_CAST_ERR_CNT_V.TEMP_SN, </v>
      </c>
      <c r="F346" s="18" t="str">
        <f t="shared" si="18"/>
        <v>COMMENT ON COLUMN CTD_FILE_CAST_NO_ERR_V.TEMP_SN IS 'Temperature sensor serial number';</v>
      </c>
    </row>
    <row r="347" spans="1:6" x14ac:dyDescent="0.25">
      <c r="A347" s="18" t="s">
        <v>479</v>
      </c>
      <c r="B347" s="25" t="s">
        <v>470</v>
      </c>
      <c r="C347" t="s">
        <v>140</v>
      </c>
      <c r="D347" t="s">
        <v>162</v>
      </c>
      <c r="E347" s="18" t="str">
        <f t="shared" si="17"/>
        <v xml:space="preserve">CTD_FILE_CAST_ERR_CNT_V.COND_SN, </v>
      </c>
      <c r="F347" s="18" t="str">
        <f t="shared" si="18"/>
        <v>COMMENT ON COLUMN CTD_FILE_CAST_NO_ERR_V.COND_SN IS 'Conductivity sensor serial number';</v>
      </c>
    </row>
    <row r="348" spans="1:6" x14ac:dyDescent="0.25">
      <c r="A348" s="18" t="s">
        <v>479</v>
      </c>
      <c r="B348" s="25" t="s">
        <v>470</v>
      </c>
      <c r="C348" t="s">
        <v>141</v>
      </c>
      <c r="D348" t="s">
        <v>163</v>
      </c>
      <c r="E348" s="18" t="str">
        <f t="shared" si="17"/>
        <v xml:space="preserve">CTD_FILE_CAST_ERR_CNT_V.BYTES_PER_SCAN, </v>
      </c>
      <c r="F348" s="18" t="str">
        <f t="shared" si="18"/>
        <v>COMMENT ON COLUMN CTD_FILE_CAST_NO_ERR_V.BYTES_PER_SCAN IS 'Number of Bytes Per Scan';</v>
      </c>
    </row>
    <row r="349" spans="1:6" x14ac:dyDescent="0.25">
      <c r="A349" s="18" t="s">
        <v>479</v>
      </c>
      <c r="B349" s="25" t="s">
        <v>470</v>
      </c>
      <c r="C349" t="s">
        <v>142</v>
      </c>
      <c r="D349" t="s">
        <v>164</v>
      </c>
      <c r="E349" s="18" t="str">
        <f t="shared" si="17"/>
        <v xml:space="preserve">CTD_FILE_CAST_ERR_CNT_V.NUM_VOL_WORDS, </v>
      </c>
      <c r="F349" s="18" t="str">
        <f t="shared" si="18"/>
        <v>COMMENT ON COLUMN CTD_FILE_CAST_NO_ERR_V.NUM_VOL_WORDS IS 'Number of Voltage Words';</v>
      </c>
    </row>
    <row r="350" spans="1:6" x14ac:dyDescent="0.25">
      <c r="A350" s="18" t="s">
        <v>479</v>
      </c>
      <c r="B350" s="25" t="s">
        <v>470</v>
      </c>
      <c r="C350" t="s">
        <v>143</v>
      </c>
      <c r="D350" t="s">
        <v>165</v>
      </c>
      <c r="E350" s="18" t="str">
        <f t="shared" si="17"/>
        <v xml:space="preserve">CTD_FILE_CAST_ERR_CNT_V.NUM_AVG_SCANS, </v>
      </c>
      <c r="F350" s="18" t="str">
        <f t="shared" si="18"/>
        <v>COMMENT ON COLUMN CTD_FILE_CAST_NO_ERR_V.NUM_AVG_SCANS IS 'Number of Scans Averaged by the Deck Unit';</v>
      </c>
    </row>
    <row r="351" spans="1:6" x14ac:dyDescent="0.25">
      <c r="A351" s="18" t="s">
        <v>479</v>
      </c>
      <c r="B351" s="25" t="s">
        <v>470</v>
      </c>
      <c r="C351" t="s">
        <v>144</v>
      </c>
      <c r="D351" t="s">
        <v>166</v>
      </c>
      <c r="E351" s="18" t="str">
        <f t="shared" si="17"/>
        <v xml:space="preserve">CTD_FILE_CAST_ERR_CNT_V.SYS_UPLOAD_DTM, </v>
      </c>
      <c r="F351" s="18" t="str">
        <f t="shared" si="18"/>
        <v>COMMENT ON COLUMN CTD_FILE_CAST_NO_ERR_V.SYS_UPLOAD_DTM IS 'System UpLoad Time';</v>
      </c>
    </row>
    <row r="352" spans="1:6" x14ac:dyDescent="0.25">
      <c r="A352" s="18" t="s">
        <v>479</v>
      </c>
      <c r="B352" s="25" t="s">
        <v>470</v>
      </c>
      <c r="C352" t="s">
        <v>145</v>
      </c>
      <c r="D352" t="s">
        <v>176</v>
      </c>
      <c r="E352" s="18" t="str">
        <f t="shared" si="17"/>
        <v xml:space="preserve">CTD_FILE_CAST_ERR_CNT_V.FORMAT_SYS_UPLOAD_DTM, </v>
      </c>
      <c r="F352" s="18" t="str">
        <f t="shared" si="18"/>
        <v>COMMENT ON COLUMN CTD_FILE_CAST_NO_ERR_V.FORMAT_SYS_UPLOAD_DTM IS 'System UpLoad Time in MM/DD/YYYY HH24:MI:SS format';</v>
      </c>
    </row>
    <row r="353" spans="1:6" x14ac:dyDescent="0.25">
      <c r="A353" s="18" t="s">
        <v>479</v>
      </c>
      <c r="B353" s="25" t="s">
        <v>470</v>
      </c>
      <c r="C353" t="s">
        <v>146</v>
      </c>
      <c r="D353" t="s">
        <v>167</v>
      </c>
      <c r="E353" s="18" t="str">
        <f t="shared" si="17"/>
        <v xml:space="preserve">CTD_FILE_CAST_ERR_CNT_V.LAT_DEG_MIN, </v>
      </c>
      <c r="F353" s="18" t="str">
        <f t="shared" si="18"/>
        <v>COMMENT ON COLUMN CTD_FILE_CAST_NO_ERR_V.LAT_DEG_MIN IS 'Cast Latitude in degrees minutes notation';</v>
      </c>
    </row>
    <row r="354" spans="1:6" x14ac:dyDescent="0.25">
      <c r="A354" s="18" t="s">
        <v>479</v>
      </c>
      <c r="B354" s="25" t="s">
        <v>470</v>
      </c>
      <c r="C354" t="s">
        <v>147</v>
      </c>
      <c r="D354" t="s">
        <v>168</v>
      </c>
      <c r="E354" s="18" t="str">
        <f t="shared" si="17"/>
        <v xml:space="preserve">CTD_FILE_CAST_ERR_CNT_V.LON_DEG_MIN, </v>
      </c>
      <c r="F354" s="18" t="str">
        <f t="shared" si="18"/>
        <v>COMMENT ON COLUMN CTD_FILE_CAST_NO_ERR_V.LON_DEG_MIN IS 'Cast Longitude in degrees minutes notation';</v>
      </c>
    </row>
    <row r="355" spans="1:6" x14ac:dyDescent="0.25">
      <c r="A355" s="18" t="s">
        <v>479</v>
      </c>
      <c r="B355" s="25" t="s">
        <v>470</v>
      </c>
      <c r="C355" t="s">
        <v>148</v>
      </c>
      <c r="D355" t="s">
        <v>169</v>
      </c>
      <c r="E355" s="18" t="str">
        <f t="shared" si="17"/>
        <v xml:space="preserve">CTD_FILE_CAST_ERR_CNT_V.UTC_DTM, </v>
      </c>
      <c r="F355" s="18" t="str">
        <f t="shared" si="18"/>
        <v>COMMENT ON COLUMN CTD_FILE_CAST_NO_ERR_V.UTC_DTM IS 'Cast UTC Date/Time';</v>
      </c>
    </row>
    <row r="356" spans="1:6" x14ac:dyDescent="0.25">
      <c r="A356" s="18" t="s">
        <v>479</v>
      </c>
      <c r="B356" s="25" t="s">
        <v>470</v>
      </c>
      <c r="C356" t="s">
        <v>149</v>
      </c>
      <c r="D356" t="s">
        <v>175</v>
      </c>
      <c r="E356" s="18" t="str">
        <f t="shared" si="17"/>
        <v xml:space="preserve">CTD_FILE_CAST_ERR_CNT_V.FORMAT_UTC_DTM, </v>
      </c>
      <c r="F356" s="18" t="str">
        <f t="shared" si="18"/>
        <v>COMMENT ON COLUMN CTD_FILE_CAST_NO_ERR_V.FORMAT_UTC_DTM IS 'Cast UTC Date/Time in MM/DD/YYYY HH24:MI:SS format';</v>
      </c>
    </row>
    <row r="357" spans="1:6" x14ac:dyDescent="0.25">
      <c r="A357" s="18" t="s">
        <v>479</v>
      </c>
      <c r="B357" s="25" t="s">
        <v>470</v>
      </c>
      <c r="C357" t="s">
        <v>150</v>
      </c>
      <c r="D357" t="s">
        <v>170</v>
      </c>
      <c r="E357" s="18" t="str">
        <f t="shared" si="17"/>
        <v xml:space="preserve">CTD_FILE_CAST_ERR_CNT_V.FILE_TYPE, </v>
      </c>
      <c r="F357" s="18" t="str">
        <f t="shared" si="18"/>
        <v>COMMENT ON COLUMN CTD_FILE_CAST_NO_ERR_V.FILE_TYPE IS 'File Type';</v>
      </c>
    </row>
    <row r="358" spans="1:6" x14ac:dyDescent="0.25">
      <c r="A358" s="18" t="s">
        <v>479</v>
      </c>
      <c r="B358" s="25" t="s">
        <v>470</v>
      </c>
      <c r="C358" t="s">
        <v>151</v>
      </c>
      <c r="D358" t="s">
        <v>171</v>
      </c>
      <c r="E358" s="18" t="str">
        <f t="shared" si="17"/>
        <v xml:space="preserve">CTD_FILE_CAST_ERR_CNT_V.CAST_NUMBER, </v>
      </c>
      <c r="F358" s="18" t="str">
        <f t="shared" si="18"/>
        <v>COMMENT ON COLUMN CTD_FILE_CAST_NO_ERR_V.CAST_NUMBER IS 'CTD Cast Number';</v>
      </c>
    </row>
    <row r="359" spans="1:6" x14ac:dyDescent="0.25">
      <c r="A359" s="18" t="s">
        <v>479</v>
      </c>
      <c r="B359" s="25" t="s">
        <v>470</v>
      </c>
      <c r="C359" t="s">
        <v>111</v>
      </c>
      <c r="D359" t="s">
        <v>120</v>
      </c>
      <c r="E359" s="18" t="str">
        <f t="shared" si="17"/>
        <v xml:space="preserve">CTD_FILE_CAST_ERR_CNT_V.CRUISE_ID, </v>
      </c>
      <c r="F359" s="18" t="str">
        <f t="shared" si="18"/>
        <v>COMMENT ON COLUMN CTD_FILE_CAST_NO_ERR_V.CRUISE_ID IS 'Primary key for the CTD_CRUISES table';</v>
      </c>
    </row>
    <row r="360" spans="1:6" x14ac:dyDescent="0.25">
      <c r="A360" s="18" t="s">
        <v>479</v>
      </c>
      <c r="B360" s="25" t="s">
        <v>470</v>
      </c>
      <c r="C360" t="s">
        <v>152</v>
      </c>
      <c r="D360" t="s">
        <v>172</v>
      </c>
      <c r="E360" s="18" t="str">
        <f t="shared" si="17"/>
        <v xml:space="preserve">CTD_FILE_CAST_ERR_CNT_V.CUST_DATA_FILE_INFO, </v>
      </c>
      <c r="F360" s="18" t="str">
        <f t="shared" si="18"/>
        <v>COMMENT ON COLUMN CTD_FILE_CAST_NO_ERR_V.CUST_DATA_FILE_INFO IS 'Custom data file information defined in the processed data file header';</v>
      </c>
    </row>
    <row r="361" spans="1:6" x14ac:dyDescent="0.25">
      <c r="A361" s="18" t="s">
        <v>479</v>
      </c>
      <c r="B361" s="25" t="s">
        <v>470</v>
      </c>
      <c r="C361" t="s">
        <v>153</v>
      </c>
      <c r="D361" t="s">
        <v>173</v>
      </c>
      <c r="E361" s="18" t="str">
        <f t="shared" si="17"/>
        <v xml:space="preserve">CTD_FILE_CAST_ERR_CNT_V.FILE_HEADER_INFO, </v>
      </c>
      <c r="F361" s="18" t="str">
        <f t="shared" si="18"/>
        <v>COMMENT ON COLUMN CTD_FILE_CAST_NO_ERR_V.FILE_HEADER_INFO IS 'Header information defined in the processed CTD data file';</v>
      </c>
    </row>
    <row r="362" spans="1:6" x14ac:dyDescent="0.25">
      <c r="A362" s="18" t="s">
        <v>479</v>
      </c>
      <c r="B362" s="25" t="s">
        <v>470</v>
      </c>
      <c r="C362" t="s">
        <v>154</v>
      </c>
      <c r="D362" t="s">
        <v>174</v>
      </c>
      <c r="E362" s="18" t="str">
        <f t="shared" si="17"/>
        <v xml:space="preserve">CTD_FILE_CAST_ERR_CNT_V.SENSOR_CONFIG_INFO, </v>
      </c>
      <c r="F362" s="18" t="str">
        <f t="shared" si="18"/>
        <v>COMMENT ON COLUMN CTD_FILE_CAST_NO_ERR_V.SENSOR_CONFIG_INFO IS 'Sensor configuration information defined in the processed CTD data file';</v>
      </c>
    </row>
    <row r="363" spans="1:6" x14ac:dyDescent="0.25">
      <c r="A363" s="18" t="s">
        <v>479</v>
      </c>
      <c r="B363" s="25" t="s">
        <v>470</v>
      </c>
      <c r="C363" t="s">
        <v>112</v>
      </c>
      <c r="D363" t="s">
        <v>121</v>
      </c>
      <c r="E363" s="18" t="str">
        <f t="shared" si="17"/>
        <v xml:space="preserve">CTD_FILE_CAST_ERR_CNT_V.CRUISE_NAME, </v>
      </c>
      <c r="F363" s="18" t="str">
        <f t="shared" si="18"/>
        <v>COMMENT ON COLUMN CTD_FILE_CAST_NO_ERR_V.CRUISE_NAME IS 'The name of the given cruise designated by NOAA (e.g. SE-15-01)';</v>
      </c>
    </row>
    <row r="364" spans="1:6" x14ac:dyDescent="0.25">
      <c r="A364" s="18" t="s">
        <v>479</v>
      </c>
      <c r="B364" s="25" t="s">
        <v>470</v>
      </c>
      <c r="C364" t="s">
        <v>113</v>
      </c>
      <c r="D364" t="s">
        <v>122</v>
      </c>
      <c r="E364" s="18" t="str">
        <f t="shared" si="17"/>
        <v xml:space="preserve">CTD_FILE_CAST_ERR_CNT_V.CRUISE_START_DATE, </v>
      </c>
      <c r="F364" s="18" t="str">
        <f t="shared" si="18"/>
        <v>COMMENT ON COLUMN CTD_FILE_CAST_NO_ERR_V.CRUISE_START_DATE IS 'The start date of the given research cruise';</v>
      </c>
    </row>
    <row r="365" spans="1:6" x14ac:dyDescent="0.25">
      <c r="A365" s="18" t="s">
        <v>479</v>
      </c>
      <c r="B365" s="25" t="s">
        <v>470</v>
      </c>
      <c r="C365" t="s">
        <v>128</v>
      </c>
      <c r="D365" t="s">
        <v>130</v>
      </c>
      <c r="E365" s="18" t="str">
        <f t="shared" si="17"/>
        <v xml:space="preserve">CTD_FILE_CAST_ERR_CNT_V.FORMAT_CRUISE_START_DATE, </v>
      </c>
      <c r="F365" s="18" t="str">
        <f t="shared" si="18"/>
        <v>COMMENT ON COLUMN CTD_FILE_CAST_NO_ERR_V.FORMAT_CRUISE_START_DATE IS 'The start date of the given research cruise in MM/DD/YYYY HH24:MI:SS format';</v>
      </c>
    </row>
    <row r="366" spans="1:6" x14ac:dyDescent="0.25">
      <c r="A366" s="18" t="s">
        <v>479</v>
      </c>
      <c r="B366" s="25" t="s">
        <v>470</v>
      </c>
      <c r="C366" t="s">
        <v>114</v>
      </c>
      <c r="D366" t="s">
        <v>123</v>
      </c>
      <c r="E366" s="18" t="str">
        <f t="shared" si="17"/>
        <v xml:space="preserve">CTD_FILE_CAST_ERR_CNT_V.CRUISE_END_DATE, </v>
      </c>
      <c r="F366" s="18" t="str">
        <f t="shared" si="18"/>
        <v>COMMENT ON COLUMN CTD_FILE_CAST_NO_ERR_V.CRUISE_END_DATE IS 'The end date of the given research cruise';</v>
      </c>
    </row>
    <row r="367" spans="1:6" x14ac:dyDescent="0.25">
      <c r="A367" s="18" t="s">
        <v>479</v>
      </c>
      <c r="B367" s="25" t="s">
        <v>470</v>
      </c>
      <c r="C367" t="s">
        <v>129</v>
      </c>
      <c r="D367" t="s">
        <v>131</v>
      </c>
      <c r="E367" s="18" t="str">
        <f t="shared" si="17"/>
        <v xml:space="preserve">CTD_FILE_CAST_ERR_CNT_V.FORMAT_CRUISE_END_DATE, </v>
      </c>
      <c r="F367" s="18" t="str">
        <f t="shared" si="18"/>
        <v>COMMENT ON COLUMN CTD_FILE_CAST_NO_ERR_V.FORMAT_CRUISE_END_DATE IS 'The end date of the given research cruise in MM/DD/YYYY HH24:MI:SS format';</v>
      </c>
    </row>
    <row r="368" spans="1:6" x14ac:dyDescent="0.25">
      <c r="A368" s="18" t="s">
        <v>479</v>
      </c>
      <c r="B368" s="25" t="s">
        <v>470</v>
      </c>
      <c r="C368" t="s">
        <v>115</v>
      </c>
      <c r="D368" t="s">
        <v>124</v>
      </c>
      <c r="E368" s="18" t="str">
        <f t="shared" si="17"/>
        <v xml:space="preserve">CTD_FILE_CAST_ERR_CNT_V.CRUISE_NOTES, </v>
      </c>
      <c r="F368" s="18" t="str">
        <f t="shared" si="18"/>
        <v>COMMENT ON COLUMN CTD_FILE_CAST_NO_ERR_V.CRUISE_NOTES IS 'Any notes for the given research cruise';</v>
      </c>
    </row>
    <row r="369" spans="1:6" x14ac:dyDescent="0.25">
      <c r="A369" s="18" t="s">
        <v>479</v>
      </c>
      <c r="B369" s="25" t="s">
        <v>470</v>
      </c>
      <c r="C369" t="s">
        <v>116</v>
      </c>
      <c r="D369" t="s">
        <v>126</v>
      </c>
      <c r="E369" s="18" t="str">
        <f t="shared" si="17"/>
        <v xml:space="preserve">CTD_FILE_CAST_ERR_CNT_V.VESSEL_NAME, </v>
      </c>
      <c r="F369" s="18" t="str">
        <f t="shared" si="18"/>
        <v>COMMENT ON COLUMN CTD_FILE_CAST_NO_ERR_V.VESSEL_NAME IS 'Name of the given research vessel';</v>
      </c>
    </row>
    <row r="370" spans="1:6" x14ac:dyDescent="0.25">
      <c r="A370" s="18" t="s">
        <v>479</v>
      </c>
      <c r="B370" s="25" t="s">
        <v>470</v>
      </c>
      <c r="C370" t="s">
        <v>117</v>
      </c>
      <c r="D370" t="s">
        <v>127</v>
      </c>
      <c r="E370" s="18" t="str">
        <f t="shared" si="17"/>
        <v xml:space="preserve">CTD_FILE_CAST_ERR_CNT_V.VESSEL_DESC, </v>
      </c>
      <c r="F370" s="18" t="str">
        <f t="shared" si="18"/>
        <v>COMMENT ON COLUMN CTD_FILE_CAST_NO_ERR_V.VESSEL_DESC IS 'Description for the given research vessel';</v>
      </c>
    </row>
    <row r="371" spans="1:6" x14ac:dyDescent="0.25">
      <c r="A371" s="18" t="s">
        <v>479</v>
      </c>
      <c r="B371" s="25" t="s">
        <v>470</v>
      </c>
      <c r="C371" t="s">
        <v>118</v>
      </c>
      <c r="D371" t="s">
        <v>125</v>
      </c>
      <c r="E371" s="18" t="str">
        <f t="shared" si="17"/>
        <v xml:space="preserve">CTD_FILE_CAST_ERR_CNT_V.VESSEL_ID, </v>
      </c>
      <c r="F371" s="18" t="str">
        <f t="shared" si="18"/>
        <v>COMMENT ON COLUMN CTD_FILE_CAST_NO_ERR_V.VESSEL_ID IS 'Primary key for the CTD_RSRCH_VESSELS table';</v>
      </c>
    </row>
    <row r="372" spans="1:6" x14ac:dyDescent="0.25">
      <c r="A372" s="18" t="s">
        <v>479</v>
      </c>
      <c r="B372" s="25" t="s">
        <v>470</v>
      </c>
      <c r="C372" t="s">
        <v>133</v>
      </c>
      <c r="D372" t="s">
        <v>134</v>
      </c>
      <c r="E372" s="18" t="str">
        <f t="shared" si="17"/>
        <v xml:space="preserve">CTD_FILE_CAST_ERR_CNT_V.CRUISE_ALIASES_DELIM, </v>
      </c>
      <c r="F372" s="18" t="str">
        <f t="shared" si="18"/>
        <v>COMMENT ON COLUMN CTD_FILE_CAST_NO_ERR_V.CRUISE_ALIASES_DELIM IS 'Comma delimited list of cruise name aliases in alphabetical order';</v>
      </c>
    </row>
    <row r="373" spans="1:6" x14ac:dyDescent="0.25">
      <c r="A373" s="18" t="s">
        <v>479</v>
      </c>
      <c r="B373" s="25" t="s">
        <v>470</v>
      </c>
      <c r="C373" t="s">
        <v>45</v>
      </c>
      <c r="D373" t="s">
        <v>91</v>
      </c>
      <c r="E373" s="18" t="str">
        <f t="shared" si="17"/>
        <v xml:space="preserve">CTD_FILE_CAST_ERR_CNT_V.DATA_EXEC_ID, </v>
      </c>
      <c r="F373" s="18" t="str">
        <f t="shared" si="18"/>
        <v>COMMENT ON COLUMN CTD_FILE_CAST_NO_ERR_V.DATA_EXEC_ID IS 'Primary Key for the CTD_APP_DATA_EXEC table';</v>
      </c>
    </row>
    <row r="374" spans="1:6" x14ac:dyDescent="0.25">
      <c r="A374" s="18" t="s">
        <v>479</v>
      </c>
      <c r="B374" s="25" t="s">
        <v>470</v>
      </c>
      <c r="C374" t="s">
        <v>76</v>
      </c>
      <c r="D374" t="s">
        <v>92</v>
      </c>
      <c r="E374" s="18" t="str">
        <f t="shared" si="17"/>
        <v xml:space="preserve">CTD_FILE_CAST_ERR_CNT_V.EXEC_START_DTM, </v>
      </c>
      <c r="F374" s="18" t="str">
        <f t="shared" si="18"/>
        <v>COMMENT ON COLUMN CTD_FILE_CAST_NO_ERR_V.EXEC_START_DTM IS 'The date/time the CTD data import script was executed';</v>
      </c>
    </row>
    <row r="375" spans="1:6" x14ac:dyDescent="0.25">
      <c r="A375" s="18" t="s">
        <v>479</v>
      </c>
      <c r="B375" s="25" t="s">
        <v>470</v>
      </c>
      <c r="C375" t="s">
        <v>77</v>
      </c>
      <c r="D375" t="s">
        <v>95</v>
      </c>
      <c r="E375" s="18" t="str">
        <f t="shared" si="17"/>
        <v xml:space="preserve">CTD_FILE_CAST_ERR_CNT_V.FORMAT_EXEC_START_DTM, </v>
      </c>
      <c r="F375" s="18" t="str">
        <f t="shared" si="18"/>
        <v>COMMENT ON COLUMN CTD_FILE_CAST_NO_ERR_V.FORMAT_EXEC_START_DTM IS 'The date/time the CTD data import script was executed in MM/DD/YYYY HH24:MI:SS format';</v>
      </c>
    </row>
    <row r="376" spans="1:6" x14ac:dyDescent="0.25">
      <c r="A376" s="18" t="s">
        <v>479</v>
      </c>
      <c r="B376" s="25" t="s">
        <v>470</v>
      </c>
      <c r="C376" t="s">
        <v>78</v>
      </c>
      <c r="D376" t="s">
        <v>93</v>
      </c>
      <c r="E376" s="18" t="str">
        <f t="shared" si="17"/>
        <v xml:space="preserve">CTD_FILE_CAST_ERR_CNT_V.EXEC_END_DTM, </v>
      </c>
      <c r="F376" s="18" t="str">
        <f t="shared" si="18"/>
        <v>COMMENT ON COLUMN CTD_FILE_CAST_NO_ERR_V.EXEC_END_DTM IS 'The date/time the CTD data import script finished executing';</v>
      </c>
    </row>
    <row r="377" spans="1:6" x14ac:dyDescent="0.25">
      <c r="A377" s="18" t="s">
        <v>479</v>
      </c>
      <c r="B377" s="25" t="s">
        <v>470</v>
      </c>
      <c r="C377" t="s">
        <v>79</v>
      </c>
      <c r="D377" t="s">
        <v>96</v>
      </c>
      <c r="E377" s="18" t="str">
        <f t="shared" si="17"/>
        <v xml:space="preserve">CTD_FILE_CAST_ERR_CNT_V.FORMAT_EXEC_END_DTM, </v>
      </c>
      <c r="F377" s="18" t="str">
        <f t="shared" si="18"/>
        <v>COMMENT ON COLUMN CTD_FILE_CAST_NO_ERR_V.FORMAT_EXEC_END_DTM IS 'The date/time the CTD data import script finished executing in MM/DD/YYYY HH24:MI:SS format';</v>
      </c>
    </row>
    <row r="378" spans="1:6" x14ac:dyDescent="0.25">
      <c r="A378" s="18" t="s">
        <v>479</v>
      </c>
      <c r="B378" s="25" t="s">
        <v>470</v>
      </c>
      <c r="C378" t="s">
        <v>80</v>
      </c>
      <c r="D378" t="s">
        <v>94</v>
      </c>
      <c r="E378" s="18" t="str">
        <f t="shared" si="17"/>
        <v xml:space="preserve">CTD_FILE_CAST_ERR_CNT_V.SCRIPT_EXECUTION_PATH, </v>
      </c>
      <c r="F378" s="18" t="str">
        <f t="shared" si="18"/>
        <v>COMMENT ON COLUMN CTD_FILE_CAST_NO_ERR_V.SCRIPT_EXECUTION_PATH IS 'The base file path for the given CTD data import script execution';</v>
      </c>
    </row>
    <row r="379" spans="1:6" x14ac:dyDescent="0.25">
      <c r="A379" s="18" t="s">
        <v>479</v>
      </c>
      <c r="B379" s="25" t="s">
        <v>470</v>
      </c>
      <c r="C379" t="s">
        <v>81</v>
      </c>
      <c r="D379" t="s">
        <v>97</v>
      </c>
      <c r="E379" s="18" t="str">
        <f t="shared" si="17"/>
        <v xml:space="preserve">CTD_FILE_CAST_ERR_CNT_V.DATA_FILE_ID, </v>
      </c>
      <c r="F379" s="18" t="str">
        <f t="shared" si="18"/>
        <v>COMMENT ON COLUMN CTD_FILE_CAST_NO_ERR_V.DATA_FILE_ID IS 'Primary Key for the CTD_APP_DATA_FILES table';</v>
      </c>
    </row>
    <row r="380" spans="1:6" x14ac:dyDescent="0.25">
      <c r="A380" s="18" t="s">
        <v>479</v>
      </c>
      <c r="B380" s="25" t="s">
        <v>470</v>
      </c>
      <c r="C380" t="s">
        <v>178</v>
      </c>
      <c r="D380" t="s">
        <v>99</v>
      </c>
      <c r="E380" s="18" t="str">
        <f t="shared" si="17"/>
        <v xml:space="preserve">CTD_FILE_CAST_ERR_CNT_V.DATA_FILE_NAME, </v>
      </c>
      <c r="F380" s="18" t="str">
        <f t="shared" si="18"/>
        <v>COMMENT ON COLUMN CTD_FILE_CAST_NO_ERR_V.DATA_FILE_NAME IS 'This is the file name for the given CTD data file';</v>
      </c>
    </row>
    <row r="381" spans="1:6" x14ac:dyDescent="0.25">
      <c r="A381" s="18" t="s">
        <v>479</v>
      </c>
      <c r="B381" s="25" t="s">
        <v>470</v>
      </c>
      <c r="C381" t="s">
        <v>180</v>
      </c>
      <c r="D381" t="s">
        <v>100</v>
      </c>
      <c r="E381" s="18" t="str">
        <f t="shared" si="17"/>
        <v xml:space="preserve">CTD_FILE_CAST_ERR_CNT_V.DATA_FILE_CHECKSUM, </v>
      </c>
      <c r="F381" s="18" t="str">
        <f t="shared" si="18"/>
        <v>COMMENT ON COLUMN CTD_FILE_CAST_NO_ERR_V.DATA_FILE_CHECKSUM IS 'The MD5 file checksum for the given CTD data file';</v>
      </c>
    </row>
    <row r="382" spans="1:6" x14ac:dyDescent="0.25">
      <c r="A382" s="18" t="s">
        <v>479</v>
      </c>
      <c r="B382" s="25" t="s">
        <v>470</v>
      </c>
      <c r="C382" t="s">
        <v>179</v>
      </c>
      <c r="D382" t="s">
        <v>98</v>
      </c>
      <c r="E382" s="18" t="str">
        <f t="shared" si="17"/>
        <v xml:space="preserve">CTD_FILE_CAST_ERR_CNT_V.DATA_FILE_PATH, </v>
      </c>
      <c r="F382" s="18" t="str">
        <f t="shared" si="18"/>
        <v>COMMENT ON COLUMN CTD_FILE_CAST_NO_ERR_V.DATA_FILE_PATH IS 'This is the full file path for the given CTD data file';</v>
      </c>
    </row>
    <row r="383" spans="1:6" x14ac:dyDescent="0.25">
      <c r="A383" s="18" t="s">
        <v>479</v>
      </c>
      <c r="B383" s="25" t="s">
        <v>470</v>
      </c>
      <c r="C383" t="s">
        <v>189</v>
      </c>
      <c r="D383" t="s">
        <v>219</v>
      </c>
      <c r="E383" s="18" t="str">
        <f t="shared" si="17"/>
        <v xml:space="preserve">CTD_FILE_CAST_ERR_CNT_V.FULL_DATA_FILE_PATH, </v>
      </c>
      <c r="F383" s="18" t="str">
        <f t="shared" si="18"/>
        <v>COMMENT ON COLUMN CTD_FILE_CAST_NO_ERR_V.FULL_DATA_FILE_PATH IS 'The full path to the CTD data file';</v>
      </c>
    </row>
    <row r="384" spans="1:6" x14ac:dyDescent="0.25">
      <c r="A384" s="18" t="s">
        <v>479</v>
      </c>
      <c r="B384" s="25" t="s">
        <v>470</v>
      </c>
      <c r="C384" t="s">
        <v>85</v>
      </c>
      <c r="D384" t="s">
        <v>101</v>
      </c>
      <c r="E384" s="18" t="str">
        <f t="shared" si="17"/>
        <v xml:space="preserve">CTD_FILE_CAST_ERR_CNT_V.FILE_ACTIVE_YN, </v>
      </c>
      <c r="F384" s="18" t="str">
        <f t="shared" si="18"/>
        <v>COMMENT ON COLUMN CTD_FILE_CAST_NO_ERR_V.FILE_ACTIVE_YN IS 'Flag to indicate if the given data file is active (Y) or inactive (N)';</v>
      </c>
    </row>
    <row r="385" spans="1:6" x14ac:dyDescent="0.25">
      <c r="A385" s="18" t="s">
        <v>479</v>
      </c>
      <c r="B385" s="25" t="s">
        <v>470</v>
      </c>
      <c r="C385" t="s">
        <v>86</v>
      </c>
      <c r="D385" t="s">
        <v>105</v>
      </c>
      <c r="E385" s="18" t="str">
        <f t="shared" si="17"/>
        <v xml:space="preserve">CTD_FILE_CAST_ERR_CNT_V.SCAN_DATE, </v>
      </c>
      <c r="F385" s="18" t="str">
        <f t="shared" si="18"/>
        <v>COMMENT ON COLUMN CTD_FILE_CAST_NO_ERR_V.SCAN_DATE IS 'Date/time the CTD file was scanned';</v>
      </c>
    </row>
    <row r="386" spans="1:6" x14ac:dyDescent="0.25">
      <c r="A386" s="18" t="s">
        <v>479</v>
      </c>
      <c r="B386" s="25" t="s">
        <v>470</v>
      </c>
      <c r="C386" t="s">
        <v>106</v>
      </c>
      <c r="D386" t="s">
        <v>107</v>
      </c>
      <c r="E386" s="18" t="str">
        <f t="shared" si="17"/>
        <v xml:space="preserve">CTD_FILE_CAST_ERR_CNT_V.FORMAT_SCAN_DATE, </v>
      </c>
      <c r="F386" s="18" t="str">
        <f t="shared" si="18"/>
        <v>COMMENT ON COLUMN CTD_FILE_CAST_NO_ERR_V.FORMAT_SCAN_DATE IS 'Date/time the CTD file was scanned in MM/DD/YYYY HH24:MI:SS format';</v>
      </c>
    </row>
    <row r="387" spans="1:6" x14ac:dyDescent="0.25">
      <c r="A387" s="18" t="s">
        <v>479</v>
      </c>
      <c r="B387" s="25" t="s">
        <v>470</v>
      </c>
      <c r="C387" t="s">
        <v>87</v>
      </c>
      <c r="D387" t="s">
        <v>102</v>
      </c>
      <c r="E387" s="18" t="str">
        <f t="shared" si="17"/>
        <v xml:space="preserve">CTD_FILE_CAST_ERR_CNT_V.PTA_ERROR_ID, </v>
      </c>
      <c r="F387" s="18" t="str">
        <f t="shared" si="18"/>
        <v>COMMENT ON COLUMN CTD_FILE_CAST_NO_ERR_V.PTA_ERROR_ID IS 'Foreign key reference to the Errors (PTA) intersection table';</v>
      </c>
    </row>
    <row r="388" spans="1:6" x14ac:dyDescent="0.25">
      <c r="A388" s="18" t="s">
        <v>479</v>
      </c>
      <c r="B388" s="25" t="s">
        <v>470</v>
      </c>
      <c r="C388" t="s">
        <v>218</v>
      </c>
      <c r="D388" t="s">
        <v>229</v>
      </c>
      <c r="E388" s="18" t="str">
        <f t="shared" si="17"/>
        <v xml:space="preserve">CTD_FILE_CAST_ERR_CNT_V.FILE_PARSE_ERR_YN, </v>
      </c>
      <c r="F388" s="18" t="str">
        <f t="shared" si="18"/>
        <v>COMMENT ON COLUMN CTD_FILE_CAST_NO_ERR_V.FILE_PARSE_ERR_YN IS 'Field to indicate that there was a file parsing error in the given CTD data file (Y) if there was an error and (N) if there was no error';</v>
      </c>
    </row>
    <row r="389" spans="1:6" x14ac:dyDescent="0.25">
      <c r="A389" s="18" t="s">
        <v>479</v>
      </c>
      <c r="B389" s="25" t="s">
        <v>470</v>
      </c>
      <c r="C389" t="s">
        <v>217</v>
      </c>
      <c r="D389" t="s">
        <v>228</v>
      </c>
      <c r="E389" s="18" t="str">
        <f t="shared" si="17"/>
        <v xml:space="preserve">CTD_FILE_CAST_ERR_CNT_V.FILE_PARSE_ERR_MSG, </v>
      </c>
      <c r="F389" s="18" t="str">
        <f t="shared" si="18"/>
        <v>COMMENT ON COLUMN CTD_FILE_CAST_NO_ERR_V.FILE_PARSE_ERR_MSG IS 'Field to store the parsing error message if there was a file parsing error in the given CTD data file';</v>
      </c>
    </row>
    <row r="390" spans="1:6" x14ac:dyDescent="0.25">
      <c r="A390" s="18" t="s">
        <v>479</v>
      </c>
      <c r="B390" s="25" t="s">
        <v>470</v>
      </c>
      <c r="C390" t="s">
        <v>466</v>
      </c>
      <c r="D390" t="s">
        <v>472</v>
      </c>
      <c r="E390" s="18" t="str">
        <f t="shared" si="17"/>
        <v xml:space="preserve">CTD_FILE_CAST_ERR_CNT_V.TOTAL_DVM_RECS, </v>
      </c>
      <c r="F390" s="18" t="str">
        <f t="shared" si="18"/>
        <v>COMMENT ON COLUMN CTD_FILE_CAST_NO_ERR_V.TOTAL_DVM_RECS IS 'The total number of Data Validation Module error/warning records for the given CTD data file';</v>
      </c>
    </row>
    <row r="391" spans="1:6" x14ac:dyDescent="0.25">
      <c r="A391" s="18" t="s">
        <v>479</v>
      </c>
      <c r="B391" s="25" t="s">
        <v>470</v>
      </c>
      <c r="C391" t="s">
        <v>467</v>
      </c>
      <c r="D391" t="s">
        <v>473</v>
      </c>
      <c r="E391" s="18" t="str">
        <f t="shared" si="17"/>
        <v xml:space="preserve">CTD_FILE_CAST_ERR_CNT_V.TOTAL_WARN_RECS, </v>
      </c>
      <c r="F391" s="18" t="str">
        <f t="shared" si="18"/>
        <v>COMMENT ON COLUMN CTD_FILE_CAST_NO_ERR_V.TOTAL_WARN_RECS IS 'The total number of Data Validation Module warning records for the given CTD data file';</v>
      </c>
    </row>
    <row r="392" spans="1:6" x14ac:dyDescent="0.25">
      <c r="A392" s="18" t="s">
        <v>479</v>
      </c>
      <c r="B392" s="25" t="s">
        <v>470</v>
      </c>
      <c r="C392" t="s">
        <v>468</v>
      </c>
      <c r="D392" t="s">
        <v>474</v>
      </c>
      <c r="E392" s="18" t="str">
        <f t="shared" si="17"/>
        <v xml:space="preserve">CTD_FILE_CAST_ERR_CNT_V.TOTAL_ACTIVE_ERRORS, </v>
      </c>
      <c r="F392" s="18" t="str">
        <f t="shared" si="18"/>
        <v>COMMENT ON COLUMN CTD_FILE_CAST_NO_ERR_V.TOTAL_ACTIVE_ERRORS IS 'The total number of Data Validation Module active error records that need to be resolved/annotated for the given CTD data file';</v>
      </c>
    </row>
    <row r="393" spans="1:6" x14ac:dyDescent="0.25">
      <c r="A393" s="18" t="s">
        <v>479</v>
      </c>
      <c r="B393" s="25" t="s">
        <v>470</v>
      </c>
      <c r="C393" t="s">
        <v>469</v>
      </c>
      <c r="D393" t="s">
        <v>475</v>
      </c>
      <c r="E393" s="18" t="str">
        <f t="shared" si="17"/>
        <v xml:space="preserve">CTD_FILE_CAST_ERR_CNT_V.TOTAL_ANNOTATED_ERRORS, </v>
      </c>
      <c r="F393" s="18" t="str">
        <f t="shared" si="18"/>
        <v>COMMENT ON COLUMN CTD_FILE_CAST_NO_ERR_V.TOTAL_ANNOTATED_ERRORS IS 'The total number of Data Validation Module annotated error records that have been reviewed for the given CTD data file';</v>
      </c>
    </row>
    <row r="394" spans="1:6" x14ac:dyDescent="0.25">
      <c r="A394" s="18" t="s">
        <v>480</v>
      </c>
      <c r="B394" s="18" t="s">
        <v>479</v>
      </c>
      <c r="C394" s="18" t="s">
        <v>89</v>
      </c>
      <c r="D394" s="18" t="s">
        <v>155</v>
      </c>
      <c r="E394" s="18" t="str">
        <f t="shared" ref="E394:E448" si="19">CONCATENATE(B394, ".", C394, ", ")</f>
        <v xml:space="preserve">CTD_FILE_CAST_NO_ERR_V.CAST_ID, </v>
      </c>
      <c r="F394" s="18" t="str">
        <f t="shared" ref="F394:F448" si="20">CONCATENATE("COMMENT ON COLUMN ", A394, ".", C394, " IS '", SUBSTITUTE(D394, "'", "''"), "';")</f>
        <v>COMMENT ON COLUMN CTD_PROC_DATA_NO_ERR_V.CAST_ID IS 'Primary key for the CTD_CASTS table';</v>
      </c>
    </row>
    <row r="395" spans="1:6" x14ac:dyDescent="0.25">
      <c r="A395" s="18" t="s">
        <v>480</v>
      </c>
      <c r="B395" s="18" t="s">
        <v>479</v>
      </c>
      <c r="C395" s="18" t="s">
        <v>135</v>
      </c>
      <c r="D395" s="18" t="s">
        <v>156</v>
      </c>
      <c r="E395" s="18" t="str">
        <f t="shared" si="19"/>
        <v xml:space="preserve">CTD_FILE_CAST_NO_ERR_V.LAT_DD, </v>
      </c>
      <c r="F395" s="18" t="str">
        <f t="shared" si="20"/>
        <v>COMMENT ON COLUMN CTD_PROC_DATA_NO_ERR_V.LAT_DD IS 'CTD Cast Latitude in decimal degrees';</v>
      </c>
    </row>
    <row r="396" spans="1:6" x14ac:dyDescent="0.25">
      <c r="A396" s="18" t="s">
        <v>480</v>
      </c>
      <c r="B396" s="18" t="s">
        <v>479</v>
      </c>
      <c r="C396" s="18" t="s">
        <v>136</v>
      </c>
      <c r="D396" s="18" t="s">
        <v>157</v>
      </c>
      <c r="E396" s="18" t="str">
        <f t="shared" si="19"/>
        <v xml:space="preserve">CTD_FILE_CAST_NO_ERR_V.LON_DD, </v>
      </c>
      <c r="F396" s="18" t="str">
        <f t="shared" si="20"/>
        <v>COMMENT ON COLUMN CTD_PROC_DATA_NO_ERR_V.LON_DD IS 'CTD Cast Longitude in decimal degrees';</v>
      </c>
    </row>
    <row r="397" spans="1:6" x14ac:dyDescent="0.25">
      <c r="A397" s="18" t="s">
        <v>480</v>
      </c>
      <c r="B397" s="18" t="s">
        <v>479</v>
      </c>
      <c r="C397" s="18" t="s">
        <v>137</v>
      </c>
      <c r="D397" s="18" t="s">
        <v>158</v>
      </c>
      <c r="E397" s="18" t="str">
        <f t="shared" si="19"/>
        <v xml:space="preserve">CTD_FILE_CAST_NO_ERR_V.SEABIRD_FILE_TYPE, </v>
      </c>
      <c r="F397" s="18" t="str">
        <f t="shared" si="20"/>
        <v>COMMENT ON COLUMN CTD_PROC_DATA_NO_ERR_V.SEABIRD_FILE_TYPE IS 'Seabird File Type';</v>
      </c>
    </row>
    <row r="398" spans="1:6" x14ac:dyDescent="0.25">
      <c r="A398" s="18" t="s">
        <v>480</v>
      </c>
      <c r="B398" s="18" t="s">
        <v>479</v>
      </c>
      <c r="C398" s="18" t="s">
        <v>82</v>
      </c>
      <c r="D398" s="18" t="s">
        <v>159</v>
      </c>
      <c r="E398" s="18" t="str">
        <f t="shared" si="19"/>
        <v xml:space="preserve">CTD_FILE_CAST_NO_ERR_V.FILE_NAME, </v>
      </c>
      <c r="F398" s="18" t="str">
        <f t="shared" si="20"/>
        <v>COMMENT ON COLUMN CTD_PROC_DATA_NO_ERR_V.FILE_NAME IS 'Raw data file name';</v>
      </c>
    </row>
    <row r="399" spans="1:6" x14ac:dyDescent="0.25">
      <c r="A399" s="18" t="s">
        <v>480</v>
      </c>
      <c r="B399" s="18" t="s">
        <v>479</v>
      </c>
      <c r="C399" s="18" t="s">
        <v>138</v>
      </c>
      <c r="D399" s="18" t="s">
        <v>160</v>
      </c>
      <c r="E399" s="18" t="str">
        <f t="shared" si="19"/>
        <v xml:space="preserve">CTD_FILE_CAST_NO_ERR_V.SW_VERS, </v>
      </c>
      <c r="F399" s="18" t="str">
        <f t="shared" si="20"/>
        <v>COMMENT ON COLUMN CTD_PROC_DATA_NO_ERR_V.SW_VERS IS 'Processing software version';</v>
      </c>
    </row>
    <row r="400" spans="1:6" x14ac:dyDescent="0.25">
      <c r="A400" s="18" t="s">
        <v>480</v>
      </c>
      <c r="B400" s="18" t="s">
        <v>479</v>
      </c>
      <c r="C400" s="18" t="s">
        <v>139</v>
      </c>
      <c r="D400" s="18" t="s">
        <v>161</v>
      </c>
      <c r="E400" s="18" t="str">
        <f t="shared" si="19"/>
        <v xml:space="preserve">CTD_FILE_CAST_NO_ERR_V.TEMP_SN, </v>
      </c>
      <c r="F400" s="18" t="str">
        <f t="shared" si="20"/>
        <v>COMMENT ON COLUMN CTD_PROC_DATA_NO_ERR_V.TEMP_SN IS 'Temperature sensor serial number';</v>
      </c>
    </row>
    <row r="401" spans="1:6" x14ac:dyDescent="0.25">
      <c r="A401" s="18" t="s">
        <v>480</v>
      </c>
      <c r="B401" s="18" t="s">
        <v>479</v>
      </c>
      <c r="C401" s="18" t="s">
        <v>140</v>
      </c>
      <c r="D401" s="18" t="s">
        <v>162</v>
      </c>
      <c r="E401" s="18" t="str">
        <f t="shared" si="19"/>
        <v xml:space="preserve">CTD_FILE_CAST_NO_ERR_V.COND_SN, </v>
      </c>
      <c r="F401" s="18" t="str">
        <f t="shared" si="20"/>
        <v>COMMENT ON COLUMN CTD_PROC_DATA_NO_ERR_V.COND_SN IS 'Conductivity sensor serial number';</v>
      </c>
    </row>
    <row r="402" spans="1:6" x14ac:dyDescent="0.25">
      <c r="A402" s="18" t="s">
        <v>480</v>
      </c>
      <c r="B402" s="18" t="s">
        <v>479</v>
      </c>
      <c r="C402" s="18" t="s">
        <v>141</v>
      </c>
      <c r="D402" s="18" t="s">
        <v>163</v>
      </c>
      <c r="E402" s="18" t="str">
        <f t="shared" si="19"/>
        <v xml:space="preserve">CTD_FILE_CAST_NO_ERR_V.BYTES_PER_SCAN, </v>
      </c>
      <c r="F402" s="18" t="str">
        <f t="shared" si="20"/>
        <v>COMMENT ON COLUMN CTD_PROC_DATA_NO_ERR_V.BYTES_PER_SCAN IS 'Number of Bytes Per Scan';</v>
      </c>
    </row>
    <row r="403" spans="1:6" x14ac:dyDescent="0.25">
      <c r="A403" s="18" t="s">
        <v>480</v>
      </c>
      <c r="B403" s="18" t="s">
        <v>479</v>
      </c>
      <c r="C403" s="18" t="s">
        <v>142</v>
      </c>
      <c r="D403" s="18" t="s">
        <v>164</v>
      </c>
      <c r="E403" s="18" t="str">
        <f t="shared" si="19"/>
        <v xml:space="preserve">CTD_FILE_CAST_NO_ERR_V.NUM_VOL_WORDS, </v>
      </c>
      <c r="F403" s="18" t="str">
        <f t="shared" si="20"/>
        <v>COMMENT ON COLUMN CTD_PROC_DATA_NO_ERR_V.NUM_VOL_WORDS IS 'Number of Voltage Words';</v>
      </c>
    </row>
    <row r="404" spans="1:6" x14ac:dyDescent="0.25">
      <c r="A404" s="18" t="s">
        <v>480</v>
      </c>
      <c r="B404" s="18" t="s">
        <v>479</v>
      </c>
      <c r="C404" s="18" t="s">
        <v>143</v>
      </c>
      <c r="D404" s="18" t="s">
        <v>165</v>
      </c>
      <c r="E404" s="18" t="str">
        <f t="shared" si="19"/>
        <v xml:space="preserve">CTD_FILE_CAST_NO_ERR_V.NUM_AVG_SCANS, </v>
      </c>
      <c r="F404" s="18" t="str">
        <f t="shared" si="20"/>
        <v>COMMENT ON COLUMN CTD_PROC_DATA_NO_ERR_V.NUM_AVG_SCANS IS 'Number of Scans Averaged by the Deck Unit';</v>
      </c>
    </row>
    <row r="405" spans="1:6" x14ac:dyDescent="0.25">
      <c r="A405" s="18" t="s">
        <v>480</v>
      </c>
      <c r="B405" s="18" t="s">
        <v>479</v>
      </c>
      <c r="C405" s="18" t="s">
        <v>144</v>
      </c>
      <c r="D405" s="18" t="s">
        <v>166</v>
      </c>
      <c r="E405" s="18" t="str">
        <f t="shared" si="19"/>
        <v xml:space="preserve">CTD_FILE_CAST_NO_ERR_V.SYS_UPLOAD_DTM, </v>
      </c>
      <c r="F405" s="18" t="str">
        <f t="shared" si="20"/>
        <v>COMMENT ON COLUMN CTD_PROC_DATA_NO_ERR_V.SYS_UPLOAD_DTM IS 'System UpLoad Time';</v>
      </c>
    </row>
    <row r="406" spans="1:6" x14ac:dyDescent="0.25">
      <c r="A406" s="18" t="s">
        <v>480</v>
      </c>
      <c r="B406" s="18" t="s">
        <v>479</v>
      </c>
      <c r="C406" s="18" t="s">
        <v>145</v>
      </c>
      <c r="D406" s="18" t="s">
        <v>176</v>
      </c>
      <c r="E406" s="18" t="str">
        <f t="shared" si="19"/>
        <v xml:space="preserve">CTD_FILE_CAST_NO_ERR_V.FORMAT_SYS_UPLOAD_DTM, </v>
      </c>
      <c r="F406" s="18" t="str">
        <f t="shared" si="20"/>
        <v>COMMENT ON COLUMN CTD_PROC_DATA_NO_ERR_V.FORMAT_SYS_UPLOAD_DTM IS 'System UpLoad Time in MM/DD/YYYY HH24:MI:SS format';</v>
      </c>
    </row>
    <row r="407" spans="1:6" x14ac:dyDescent="0.25">
      <c r="A407" s="18" t="s">
        <v>480</v>
      </c>
      <c r="B407" s="18" t="s">
        <v>479</v>
      </c>
      <c r="C407" s="18" t="s">
        <v>146</v>
      </c>
      <c r="D407" s="18" t="s">
        <v>167</v>
      </c>
      <c r="E407" s="18" t="str">
        <f t="shared" si="19"/>
        <v xml:space="preserve">CTD_FILE_CAST_NO_ERR_V.LAT_DEG_MIN, </v>
      </c>
      <c r="F407" s="18" t="str">
        <f t="shared" si="20"/>
        <v>COMMENT ON COLUMN CTD_PROC_DATA_NO_ERR_V.LAT_DEG_MIN IS 'Cast Latitude in degrees minutes notation';</v>
      </c>
    </row>
    <row r="408" spans="1:6" x14ac:dyDescent="0.25">
      <c r="A408" s="18" t="s">
        <v>480</v>
      </c>
      <c r="B408" s="18" t="s">
        <v>479</v>
      </c>
      <c r="C408" s="18" t="s">
        <v>147</v>
      </c>
      <c r="D408" s="18" t="s">
        <v>168</v>
      </c>
      <c r="E408" s="18" t="str">
        <f t="shared" si="19"/>
        <v xml:space="preserve">CTD_FILE_CAST_NO_ERR_V.LON_DEG_MIN, </v>
      </c>
      <c r="F408" s="18" t="str">
        <f t="shared" si="20"/>
        <v>COMMENT ON COLUMN CTD_PROC_DATA_NO_ERR_V.LON_DEG_MIN IS 'Cast Longitude in degrees minutes notation';</v>
      </c>
    </row>
    <row r="409" spans="1:6" x14ac:dyDescent="0.25">
      <c r="A409" s="18" t="s">
        <v>480</v>
      </c>
      <c r="B409" s="18" t="s">
        <v>479</v>
      </c>
      <c r="C409" s="18" t="s">
        <v>148</v>
      </c>
      <c r="D409" s="18" t="s">
        <v>169</v>
      </c>
      <c r="E409" s="18" t="str">
        <f t="shared" si="19"/>
        <v xml:space="preserve">CTD_FILE_CAST_NO_ERR_V.UTC_DTM, </v>
      </c>
      <c r="F409" s="18" t="str">
        <f t="shared" si="20"/>
        <v>COMMENT ON COLUMN CTD_PROC_DATA_NO_ERR_V.UTC_DTM IS 'Cast UTC Date/Time';</v>
      </c>
    </row>
    <row r="410" spans="1:6" x14ac:dyDescent="0.25">
      <c r="A410" s="18" t="s">
        <v>480</v>
      </c>
      <c r="B410" s="18" t="s">
        <v>479</v>
      </c>
      <c r="C410" s="18" t="s">
        <v>149</v>
      </c>
      <c r="D410" s="18" t="s">
        <v>175</v>
      </c>
      <c r="E410" s="18" t="str">
        <f t="shared" si="19"/>
        <v xml:space="preserve">CTD_FILE_CAST_NO_ERR_V.FORMAT_UTC_DTM, </v>
      </c>
      <c r="F410" s="18" t="str">
        <f t="shared" si="20"/>
        <v>COMMENT ON COLUMN CTD_PROC_DATA_NO_ERR_V.FORMAT_UTC_DTM IS 'Cast UTC Date/Time in MM/DD/YYYY HH24:MI:SS format';</v>
      </c>
    </row>
    <row r="411" spans="1:6" x14ac:dyDescent="0.25">
      <c r="A411" s="18" t="s">
        <v>480</v>
      </c>
      <c r="B411" s="18" t="s">
        <v>479</v>
      </c>
      <c r="C411" s="18" t="s">
        <v>150</v>
      </c>
      <c r="D411" s="18" t="s">
        <v>170</v>
      </c>
      <c r="E411" s="18" t="str">
        <f t="shared" si="19"/>
        <v xml:space="preserve">CTD_FILE_CAST_NO_ERR_V.FILE_TYPE, </v>
      </c>
      <c r="F411" s="18" t="str">
        <f t="shared" si="20"/>
        <v>COMMENT ON COLUMN CTD_PROC_DATA_NO_ERR_V.FILE_TYPE IS 'File Type';</v>
      </c>
    </row>
    <row r="412" spans="1:6" x14ac:dyDescent="0.25">
      <c r="A412" s="18" t="s">
        <v>480</v>
      </c>
      <c r="B412" s="18" t="s">
        <v>479</v>
      </c>
      <c r="C412" s="18" t="s">
        <v>151</v>
      </c>
      <c r="D412" s="18" t="s">
        <v>171</v>
      </c>
      <c r="E412" s="18" t="str">
        <f t="shared" si="19"/>
        <v xml:space="preserve">CTD_FILE_CAST_NO_ERR_V.CAST_NUMBER, </v>
      </c>
      <c r="F412" s="18" t="str">
        <f t="shared" si="20"/>
        <v>COMMENT ON COLUMN CTD_PROC_DATA_NO_ERR_V.CAST_NUMBER IS 'CTD Cast Number';</v>
      </c>
    </row>
    <row r="413" spans="1:6" x14ac:dyDescent="0.25">
      <c r="A413" s="18" t="s">
        <v>480</v>
      </c>
      <c r="B413" s="18" t="s">
        <v>479</v>
      </c>
      <c r="C413" s="18" t="s">
        <v>111</v>
      </c>
      <c r="D413" s="18" t="s">
        <v>120</v>
      </c>
      <c r="E413" s="18" t="str">
        <f t="shared" si="19"/>
        <v xml:space="preserve">CTD_FILE_CAST_NO_ERR_V.CRUISE_ID, </v>
      </c>
      <c r="F413" s="18" t="str">
        <f t="shared" si="20"/>
        <v>COMMENT ON COLUMN CTD_PROC_DATA_NO_ERR_V.CRUISE_ID IS 'Primary key for the CTD_CRUISES table';</v>
      </c>
    </row>
    <row r="414" spans="1:6" x14ac:dyDescent="0.25">
      <c r="A414" s="18" t="s">
        <v>480</v>
      </c>
      <c r="B414" s="18" t="s">
        <v>479</v>
      </c>
      <c r="C414" s="18" t="s">
        <v>152</v>
      </c>
      <c r="D414" s="18" t="s">
        <v>172</v>
      </c>
      <c r="E414" s="18" t="str">
        <f t="shared" si="19"/>
        <v xml:space="preserve">CTD_FILE_CAST_NO_ERR_V.CUST_DATA_FILE_INFO, </v>
      </c>
      <c r="F414" s="18" t="str">
        <f t="shared" si="20"/>
        <v>COMMENT ON COLUMN CTD_PROC_DATA_NO_ERR_V.CUST_DATA_FILE_INFO IS 'Custom data file information defined in the processed data file header';</v>
      </c>
    </row>
    <row r="415" spans="1:6" x14ac:dyDescent="0.25">
      <c r="A415" s="18" t="s">
        <v>480</v>
      </c>
      <c r="B415" s="18" t="s">
        <v>479</v>
      </c>
      <c r="C415" s="18" t="s">
        <v>153</v>
      </c>
      <c r="D415" s="18" t="s">
        <v>173</v>
      </c>
      <c r="E415" s="18" t="str">
        <f t="shared" si="19"/>
        <v xml:space="preserve">CTD_FILE_CAST_NO_ERR_V.FILE_HEADER_INFO, </v>
      </c>
      <c r="F415" s="18" t="str">
        <f t="shared" si="20"/>
        <v>COMMENT ON COLUMN CTD_PROC_DATA_NO_ERR_V.FILE_HEADER_INFO IS 'Header information defined in the processed CTD data file';</v>
      </c>
    </row>
    <row r="416" spans="1:6" x14ac:dyDescent="0.25">
      <c r="A416" s="18" t="s">
        <v>480</v>
      </c>
      <c r="B416" s="18" t="s">
        <v>479</v>
      </c>
      <c r="C416" s="18" t="s">
        <v>154</v>
      </c>
      <c r="D416" s="18" t="s">
        <v>174</v>
      </c>
      <c r="E416" s="18" t="str">
        <f t="shared" si="19"/>
        <v xml:space="preserve">CTD_FILE_CAST_NO_ERR_V.SENSOR_CONFIG_INFO, </v>
      </c>
      <c r="F416" s="18" t="str">
        <f t="shared" si="20"/>
        <v>COMMENT ON COLUMN CTD_PROC_DATA_NO_ERR_V.SENSOR_CONFIG_INFO IS 'Sensor configuration information defined in the processed CTD data file';</v>
      </c>
    </row>
    <row r="417" spans="1:6" x14ac:dyDescent="0.25">
      <c r="A417" s="18" t="s">
        <v>480</v>
      </c>
      <c r="B417" s="18" t="s">
        <v>479</v>
      </c>
      <c r="C417" s="18" t="s">
        <v>112</v>
      </c>
      <c r="D417" s="18" t="s">
        <v>121</v>
      </c>
      <c r="E417" s="18" t="str">
        <f t="shared" si="19"/>
        <v xml:space="preserve">CTD_FILE_CAST_NO_ERR_V.CRUISE_NAME, </v>
      </c>
      <c r="F417" s="18" t="str">
        <f t="shared" si="20"/>
        <v>COMMENT ON COLUMN CTD_PROC_DATA_NO_ERR_V.CRUISE_NAME IS 'The name of the given cruise designated by NOAA (e.g. SE-15-01)';</v>
      </c>
    </row>
    <row r="418" spans="1:6" x14ac:dyDescent="0.25">
      <c r="A418" s="18" t="s">
        <v>480</v>
      </c>
      <c r="B418" s="18" t="s">
        <v>479</v>
      </c>
      <c r="C418" s="18" t="s">
        <v>113</v>
      </c>
      <c r="D418" s="18" t="s">
        <v>122</v>
      </c>
      <c r="E418" s="18" t="str">
        <f t="shared" si="19"/>
        <v xml:space="preserve">CTD_FILE_CAST_NO_ERR_V.CRUISE_START_DATE, </v>
      </c>
      <c r="F418" s="18" t="str">
        <f t="shared" si="20"/>
        <v>COMMENT ON COLUMN CTD_PROC_DATA_NO_ERR_V.CRUISE_START_DATE IS 'The start date of the given research cruise';</v>
      </c>
    </row>
    <row r="419" spans="1:6" x14ac:dyDescent="0.25">
      <c r="A419" s="18" t="s">
        <v>480</v>
      </c>
      <c r="B419" s="18" t="s">
        <v>479</v>
      </c>
      <c r="C419" s="18" t="s">
        <v>128</v>
      </c>
      <c r="D419" s="18" t="s">
        <v>130</v>
      </c>
      <c r="E419" s="18" t="str">
        <f t="shared" si="19"/>
        <v xml:space="preserve">CTD_FILE_CAST_NO_ERR_V.FORMAT_CRUISE_START_DATE, </v>
      </c>
      <c r="F419" s="18" t="str">
        <f t="shared" si="20"/>
        <v>COMMENT ON COLUMN CTD_PROC_DATA_NO_ERR_V.FORMAT_CRUISE_START_DATE IS 'The start date of the given research cruise in MM/DD/YYYY HH24:MI:SS format';</v>
      </c>
    </row>
    <row r="420" spans="1:6" x14ac:dyDescent="0.25">
      <c r="A420" s="18" t="s">
        <v>480</v>
      </c>
      <c r="B420" s="18" t="s">
        <v>479</v>
      </c>
      <c r="C420" s="18" t="s">
        <v>114</v>
      </c>
      <c r="D420" s="18" t="s">
        <v>123</v>
      </c>
      <c r="E420" s="18" t="str">
        <f t="shared" si="19"/>
        <v xml:space="preserve">CTD_FILE_CAST_NO_ERR_V.CRUISE_END_DATE, </v>
      </c>
      <c r="F420" s="18" t="str">
        <f t="shared" si="20"/>
        <v>COMMENT ON COLUMN CTD_PROC_DATA_NO_ERR_V.CRUISE_END_DATE IS 'The end date of the given research cruise';</v>
      </c>
    </row>
    <row r="421" spans="1:6" x14ac:dyDescent="0.25">
      <c r="A421" s="18" t="s">
        <v>480</v>
      </c>
      <c r="B421" s="18" t="s">
        <v>479</v>
      </c>
      <c r="C421" s="18" t="s">
        <v>129</v>
      </c>
      <c r="D421" s="18" t="s">
        <v>131</v>
      </c>
      <c r="E421" s="18" t="str">
        <f t="shared" si="19"/>
        <v xml:space="preserve">CTD_FILE_CAST_NO_ERR_V.FORMAT_CRUISE_END_DATE, </v>
      </c>
      <c r="F421" s="18" t="str">
        <f t="shared" si="20"/>
        <v>COMMENT ON COLUMN CTD_PROC_DATA_NO_ERR_V.FORMAT_CRUISE_END_DATE IS 'The end date of the given research cruise in MM/DD/YYYY HH24:MI:SS format';</v>
      </c>
    </row>
    <row r="422" spans="1:6" x14ac:dyDescent="0.25">
      <c r="A422" s="18" t="s">
        <v>480</v>
      </c>
      <c r="B422" s="18" t="s">
        <v>479</v>
      </c>
      <c r="C422" s="18" t="s">
        <v>115</v>
      </c>
      <c r="D422" s="18" t="s">
        <v>124</v>
      </c>
      <c r="E422" s="18" t="str">
        <f t="shared" si="19"/>
        <v xml:space="preserve">CTD_FILE_CAST_NO_ERR_V.CRUISE_NOTES, </v>
      </c>
      <c r="F422" s="18" t="str">
        <f t="shared" si="20"/>
        <v>COMMENT ON COLUMN CTD_PROC_DATA_NO_ERR_V.CRUISE_NOTES IS 'Any notes for the given research cruise';</v>
      </c>
    </row>
    <row r="423" spans="1:6" x14ac:dyDescent="0.25">
      <c r="A423" s="18" t="s">
        <v>480</v>
      </c>
      <c r="B423" s="18" t="s">
        <v>479</v>
      </c>
      <c r="C423" s="18" t="s">
        <v>116</v>
      </c>
      <c r="D423" s="18" t="s">
        <v>126</v>
      </c>
      <c r="E423" s="18" t="str">
        <f t="shared" si="19"/>
        <v xml:space="preserve">CTD_FILE_CAST_NO_ERR_V.VESSEL_NAME, </v>
      </c>
      <c r="F423" s="18" t="str">
        <f t="shared" si="20"/>
        <v>COMMENT ON COLUMN CTD_PROC_DATA_NO_ERR_V.VESSEL_NAME IS 'Name of the given research vessel';</v>
      </c>
    </row>
    <row r="424" spans="1:6" x14ac:dyDescent="0.25">
      <c r="A424" s="18" t="s">
        <v>480</v>
      </c>
      <c r="B424" s="18" t="s">
        <v>479</v>
      </c>
      <c r="C424" s="18" t="s">
        <v>117</v>
      </c>
      <c r="D424" s="18" t="s">
        <v>127</v>
      </c>
      <c r="E424" s="18" t="str">
        <f t="shared" si="19"/>
        <v xml:space="preserve">CTD_FILE_CAST_NO_ERR_V.VESSEL_DESC, </v>
      </c>
      <c r="F424" s="18" t="str">
        <f t="shared" si="20"/>
        <v>COMMENT ON COLUMN CTD_PROC_DATA_NO_ERR_V.VESSEL_DESC IS 'Description for the given research vessel';</v>
      </c>
    </row>
    <row r="425" spans="1:6" x14ac:dyDescent="0.25">
      <c r="A425" s="18" t="s">
        <v>480</v>
      </c>
      <c r="B425" s="18" t="s">
        <v>479</v>
      </c>
      <c r="C425" s="18" t="s">
        <v>118</v>
      </c>
      <c r="D425" s="18" t="s">
        <v>125</v>
      </c>
      <c r="E425" s="18" t="str">
        <f t="shared" si="19"/>
        <v xml:space="preserve">CTD_FILE_CAST_NO_ERR_V.VESSEL_ID, </v>
      </c>
      <c r="F425" s="18" t="str">
        <f t="shared" si="20"/>
        <v>COMMENT ON COLUMN CTD_PROC_DATA_NO_ERR_V.VESSEL_ID IS 'Primary key for the CTD_RSRCH_VESSELS table';</v>
      </c>
    </row>
    <row r="426" spans="1:6" x14ac:dyDescent="0.25">
      <c r="A426" s="18" t="s">
        <v>480</v>
      </c>
      <c r="B426" s="18" t="s">
        <v>479</v>
      </c>
      <c r="C426" s="18" t="s">
        <v>133</v>
      </c>
      <c r="D426" s="18" t="s">
        <v>134</v>
      </c>
      <c r="E426" s="18" t="str">
        <f t="shared" si="19"/>
        <v xml:space="preserve">CTD_FILE_CAST_NO_ERR_V.CRUISE_ALIASES_DELIM, </v>
      </c>
      <c r="F426" s="18" t="str">
        <f t="shared" si="20"/>
        <v>COMMENT ON COLUMN CTD_PROC_DATA_NO_ERR_V.CRUISE_ALIASES_DELIM IS 'Comma delimited list of cruise name aliases in alphabetical order';</v>
      </c>
    </row>
    <row r="427" spans="1:6" x14ac:dyDescent="0.25">
      <c r="A427" s="18" t="s">
        <v>480</v>
      </c>
      <c r="B427" s="18" t="s">
        <v>479</v>
      </c>
      <c r="C427" s="18" t="s">
        <v>45</v>
      </c>
      <c r="D427" s="18" t="s">
        <v>91</v>
      </c>
      <c r="E427" s="18" t="str">
        <f t="shared" si="19"/>
        <v xml:space="preserve">CTD_FILE_CAST_NO_ERR_V.DATA_EXEC_ID, </v>
      </c>
      <c r="F427" s="18" t="str">
        <f t="shared" si="20"/>
        <v>COMMENT ON COLUMN CTD_PROC_DATA_NO_ERR_V.DATA_EXEC_ID IS 'Primary Key for the CTD_APP_DATA_EXEC table';</v>
      </c>
    </row>
    <row r="428" spans="1:6" x14ac:dyDescent="0.25">
      <c r="A428" s="18" t="s">
        <v>480</v>
      </c>
      <c r="B428" s="18" t="s">
        <v>479</v>
      </c>
      <c r="C428" s="18" t="s">
        <v>76</v>
      </c>
      <c r="D428" s="18" t="s">
        <v>92</v>
      </c>
      <c r="E428" s="18" t="str">
        <f t="shared" si="19"/>
        <v xml:space="preserve">CTD_FILE_CAST_NO_ERR_V.EXEC_START_DTM, </v>
      </c>
      <c r="F428" s="18" t="str">
        <f t="shared" si="20"/>
        <v>COMMENT ON COLUMN CTD_PROC_DATA_NO_ERR_V.EXEC_START_DTM IS 'The date/time the CTD data import script was executed';</v>
      </c>
    </row>
    <row r="429" spans="1:6" x14ac:dyDescent="0.25">
      <c r="A429" s="18" t="s">
        <v>480</v>
      </c>
      <c r="B429" s="18" t="s">
        <v>479</v>
      </c>
      <c r="C429" s="18" t="s">
        <v>77</v>
      </c>
      <c r="D429" s="18" t="s">
        <v>95</v>
      </c>
      <c r="E429" s="18" t="str">
        <f t="shared" si="19"/>
        <v xml:space="preserve">CTD_FILE_CAST_NO_ERR_V.FORMAT_EXEC_START_DTM, </v>
      </c>
      <c r="F429" s="18" t="str">
        <f t="shared" si="20"/>
        <v>COMMENT ON COLUMN CTD_PROC_DATA_NO_ERR_V.FORMAT_EXEC_START_DTM IS 'The date/time the CTD data import script was executed in MM/DD/YYYY HH24:MI:SS format';</v>
      </c>
    </row>
    <row r="430" spans="1:6" x14ac:dyDescent="0.25">
      <c r="A430" s="18" t="s">
        <v>480</v>
      </c>
      <c r="B430" s="18" t="s">
        <v>479</v>
      </c>
      <c r="C430" s="18" t="s">
        <v>78</v>
      </c>
      <c r="D430" s="18" t="s">
        <v>93</v>
      </c>
      <c r="E430" s="18" t="str">
        <f t="shared" si="19"/>
        <v xml:space="preserve">CTD_FILE_CAST_NO_ERR_V.EXEC_END_DTM, </v>
      </c>
      <c r="F430" s="18" t="str">
        <f t="shared" si="20"/>
        <v>COMMENT ON COLUMN CTD_PROC_DATA_NO_ERR_V.EXEC_END_DTM IS 'The date/time the CTD data import script finished executing';</v>
      </c>
    </row>
    <row r="431" spans="1:6" x14ac:dyDescent="0.25">
      <c r="A431" s="18" t="s">
        <v>480</v>
      </c>
      <c r="B431" s="18" t="s">
        <v>479</v>
      </c>
      <c r="C431" s="18" t="s">
        <v>79</v>
      </c>
      <c r="D431" s="18" t="s">
        <v>96</v>
      </c>
      <c r="E431" s="18" t="str">
        <f t="shared" si="19"/>
        <v xml:space="preserve">CTD_FILE_CAST_NO_ERR_V.FORMAT_EXEC_END_DTM, </v>
      </c>
      <c r="F431" s="18" t="str">
        <f t="shared" si="20"/>
        <v>COMMENT ON COLUMN CTD_PROC_DATA_NO_ERR_V.FORMAT_EXEC_END_DTM IS 'The date/time the CTD data import script finished executing in MM/DD/YYYY HH24:MI:SS format';</v>
      </c>
    </row>
    <row r="432" spans="1:6" x14ac:dyDescent="0.25">
      <c r="A432" s="18" t="s">
        <v>480</v>
      </c>
      <c r="B432" s="18" t="s">
        <v>479</v>
      </c>
      <c r="C432" s="18" t="s">
        <v>80</v>
      </c>
      <c r="D432" s="18" t="s">
        <v>94</v>
      </c>
      <c r="E432" s="18" t="str">
        <f t="shared" si="19"/>
        <v xml:space="preserve">CTD_FILE_CAST_NO_ERR_V.SCRIPT_EXECUTION_PATH, </v>
      </c>
      <c r="F432" s="18" t="str">
        <f t="shared" si="20"/>
        <v>COMMENT ON COLUMN CTD_PROC_DATA_NO_ERR_V.SCRIPT_EXECUTION_PATH IS 'The base file path for the given CTD data import script execution';</v>
      </c>
    </row>
    <row r="433" spans="1:6" x14ac:dyDescent="0.25">
      <c r="A433" s="18" t="s">
        <v>480</v>
      </c>
      <c r="B433" s="18" t="s">
        <v>479</v>
      </c>
      <c r="C433" s="18" t="s">
        <v>81</v>
      </c>
      <c r="D433" s="18" t="s">
        <v>97</v>
      </c>
      <c r="E433" s="18" t="str">
        <f t="shared" si="19"/>
        <v xml:space="preserve">CTD_FILE_CAST_NO_ERR_V.DATA_FILE_ID, </v>
      </c>
      <c r="F433" s="18" t="str">
        <f t="shared" si="20"/>
        <v>COMMENT ON COLUMN CTD_PROC_DATA_NO_ERR_V.DATA_FILE_ID IS 'Primary Key for the CTD_APP_DATA_FILES table';</v>
      </c>
    </row>
    <row r="434" spans="1:6" x14ac:dyDescent="0.25">
      <c r="A434" s="18" t="s">
        <v>480</v>
      </c>
      <c r="B434" s="18" t="s">
        <v>479</v>
      </c>
      <c r="C434" s="18" t="s">
        <v>178</v>
      </c>
      <c r="D434" s="18" t="s">
        <v>99</v>
      </c>
      <c r="E434" s="18" t="str">
        <f t="shared" si="19"/>
        <v xml:space="preserve">CTD_FILE_CAST_NO_ERR_V.DATA_FILE_NAME, </v>
      </c>
      <c r="F434" s="18" t="str">
        <f t="shared" si="20"/>
        <v>COMMENT ON COLUMN CTD_PROC_DATA_NO_ERR_V.DATA_FILE_NAME IS 'This is the file name for the given CTD data file';</v>
      </c>
    </row>
    <row r="435" spans="1:6" x14ac:dyDescent="0.25">
      <c r="A435" s="18" t="s">
        <v>480</v>
      </c>
      <c r="B435" s="18" t="s">
        <v>479</v>
      </c>
      <c r="C435" s="18" t="s">
        <v>180</v>
      </c>
      <c r="D435" s="18" t="s">
        <v>100</v>
      </c>
      <c r="E435" s="18" t="str">
        <f t="shared" si="19"/>
        <v xml:space="preserve">CTD_FILE_CAST_NO_ERR_V.DATA_FILE_CHECKSUM, </v>
      </c>
      <c r="F435" s="18" t="str">
        <f t="shared" si="20"/>
        <v>COMMENT ON COLUMN CTD_PROC_DATA_NO_ERR_V.DATA_FILE_CHECKSUM IS 'The MD5 file checksum for the given CTD data file';</v>
      </c>
    </row>
    <row r="436" spans="1:6" x14ac:dyDescent="0.25">
      <c r="A436" s="18" t="s">
        <v>480</v>
      </c>
      <c r="B436" s="18" t="s">
        <v>479</v>
      </c>
      <c r="C436" s="18" t="s">
        <v>179</v>
      </c>
      <c r="D436" s="18" t="s">
        <v>98</v>
      </c>
      <c r="E436" s="18" t="str">
        <f t="shared" si="19"/>
        <v xml:space="preserve">CTD_FILE_CAST_NO_ERR_V.DATA_FILE_PATH, </v>
      </c>
      <c r="F436" s="18" t="str">
        <f t="shared" si="20"/>
        <v>COMMENT ON COLUMN CTD_PROC_DATA_NO_ERR_V.DATA_FILE_PATH IS 'This is the full file path for the given CTD data file';</v>
      </c>
    </row>
    <row r="437" spans="1:6" x14ac:dyDescent="0.25">
      <c r="A437" s="18" t="s">
        <v>480</v>
      </c>
      <c r="B437" s="18" t="s">
        <v>479</v>
      </c>
      <c r="C437" s="18" t="s">
        <v>189</v>
      </c>
      <c r="D437" s="18" t="s">
        <v>219</v>
      </c>
      <c r="E437" s="18" t="str">
        <f t="shared" si="19"/>
        <v xml:space="preserve">CTD_FILE_CAST_NO_ERR_V.FULL_DATA_FILE_PATH, </v>
      </c>
      <c r="F437" s="18" t="str">
        <f t="shared" si="20"/>
        <v>COMMENT ON COLUMN CTD_PROC_DATA_NO_ERR_V.FULL_DATA_FILE_PATH IS 'The full path to the CTD data file';</v>
      </c>
    </row>
    <row r="438" spans="1:6" x14ac:dyDescent="0.25">
      <c r="A438" s="18" t="s">
        <v>480</v>
      </c>
      <c r="B438" s="18" t="s">
        <v>479</v>
      </c>
      <c r="C438" s="18" t="s">
        <v>85</v>
      </c>
      <c r="D438" s="18" t="s">
        <v>101</v>
      </c>
      <c r="E438" s="18" t="str">
        <f t="shared" si="19"/>
        <v xml:space="preserve">CTD_FILE_CAST_NO_ERR_V.FILE_ACTIVE_YN, </v>
      </c>
      <c r="F438" s="18" t="str">
        <f t="shared" si="20"/>
        <v>COMMENT ON COLUMN CTD_PROC_DATA_NO_ERR_V.FILE_ACTIVE_YN IS 'Flag to indicate if the given data file is active (Y) or inactive (N)';</v>
      </c>
    </row>
    <row r="439" spans="1:6" x14ac:dyDescent="0.25">
      <c r="A439" s="18" t="s">
        <v>480</v>
      </c>
      <c r="B439" s="18" t="s">
        <v>479</v>
      </c>
      <c r="C439" s="18" t="s">
        <v>86</v>
      </c>
      <c r="D439" s="18" t="s">
        <v>105</v>
      </c>
      <c r="E439" s="18" t="str">
        <f t="shared" si="19"/>
        <v xml:space="preserve">CTD_FILE_CAST_NO_ERR_V.SCAN_DATE, </v>
      </c>
      <c r="F439" s="18" t="str">
        <f t="shared" si="20"/>
        <v>COMMENT ON COLUMN CTD_PROC_DATA_NO_ERR_V.SCAN_DATE IS 'Date/time the CTD file was scanned';</v>
      </c>
    </row>
    <row r="440" spans="1:6" x14ac:dyDescent="0.25">
      <c r="A440" s="18" t="s">
        <v>480</v>
      </c>
      <c r="B440" s="18" t="s">
        <v>479</v>
      </c>
      <c r="C440" s="18" t="s">
        <v>106</v>
      </c>
      <c r="D440" s="18" t="s">
        <v>107</v>
      </c>
      <c r="E440" s="18" t="str">
        <f t="shared" si="19"/>
        <v xml:space="preserve">CTD_FILE_CAST_NO_ERR_V.FORMAT_SCAN_DATE, </v>
      </c>
      <c r="F440" s="18" t="str">
        <f t="shared" si="20"/>
        <v>COMMENT ON COLUMN CTD_PROC_DATA_NO_ERR_V.FORMAT_SCAN_DATE IS 'Date/time the CTD file was scanned in MM/DD/YYYY HH24:MI:SS format';</v>
      </c>
    </row>
    <row r="441" spans="1:6" x14ac:dyDescent="0.25">
      <c r="A441" s="18" t="s">
        <v>480</v>
      </c>
      <c r="B441" s="18" t="s">
        <v>479</v>
      </c>
      <c r="C441" s="18" t="s">
        <v>87</v>
      </c>
      <c r="D441" s="18" t="s">
        <v>102</v>
      </c>
      <c r="E441" s="18" t="str">
        <f t="shared" si="19"/>
        <v xml:space="preserve">CTD_FILE_CAST_NO_ERR_V.PTA_ERROR_ID, </v>
      </c>
      <c r="F441" s="18" t="str">
        <f t="shared" si="20"/>
        <v>COMMENT ON COLUMN CTD_PROC_DATA_NO_ERR_V.PTA_ERROR_ID IS 'Foreign key reference to the Errors (PTA) intersection table';</v>
      </c>
    </row>
    <row r="442" spans="1:6" x14ac:dyDescent="0.25">
      <c r="A442" s="18" t="s">
        <v>480</v>
      </c>
      <c r="B442" s="18" t="s">
        <v>479</v>
      </c>
      <c r="C442" s="18" t="s">
        <v>218</v>
      </c>
      <c r="D442" s="18" t="s">
        <v>229</v>
      </c>
      <c r="E442" s="18" t="str">
        <f t="shared" si="19"/>
        <v xml:space="preserve">CTD_FILE_CAST_NO_ERR_V.FILE_PARSE_ERR_YN, </v>
      </c>
      <c r="F442" s="18" t="str">
        <f t="shared" si="20"/>
        <v>COMMENT ON COLUMN CTD_PROC_DATA_NO_ERR_V.FILE_PARSE_ERR_YN IS 'Field to indicate that there was a file parsing error in the given CTD data file (Y) if there was an error and (N) if there was no error';</v>
      </c>
    </row>
    <row r="443" spans="1:6" x14ac:dyDescent="0.25">
      <c r="A443" s="18" t="s">
        <v>480</v>
      </c>
      <c r="B443" s="18" t="s">
        <v>479</v>
      </c>
      <c r="C443" s="18" t="s">
        <v>217</v>
      </c>
      <c r="D443" s="18" t="s">
        <v>228</v>
      </c>
      <c r="E443" s="18" t="str">
        <f t="shared" si="19"/>
        <v xml:space="preserve">CTD_FILE_CAST_NO_ERR_V.FILE_PARSE_ERR_MSG, </v>
      </c>
      <c r="F443" s="18" t="str">
        <f t="shared" si="20"/>
        <v>COMMENT ON COLUMN CTD_PROC_DATA_NO_ERR_V.FILE_PARSE_ERR_MSG IS 'Field to store the parsing error message if there was a file parsing error in the given CTD data file';</v>
      </c>
    </row>
    <row r="444" spans="1:6" x14ac:dyDescent="0.25">
      <c r="A444" s="18" t="s">
        <v>480</v>
      </c>
      <c r="B444" s="18" t="s">
        <v>479</v>
      </c>
      <c r="C444" s="18" t="s">
        <v>466</v>
      </c>
      <c r="D444" s="18" t="s">
        <v>472</v>
      </c>
      <c r="E444" s="18" t="str">
        <f t="shared" si="19"/>
        <v xml:space="preserve">CTD_FILE_CAST_NO_ERR_V.TOTAL_DVM_RECS, </v>
      </c>
      <c r="F444" s="18" t="str">
        <f t="shared" si="20"/>
        <v>COMMENT ON COLUMN CTD_PROC_DATA_NO_ERR_V.TOTAL_DVM_RECS IS 'The total number of Data Validation Module error/warning records for the given CTD data file';</v>
      </c>
    </row>
    <row r="445" spans="1:6" x14ac:dyDescent="0.25">
      <c r="A445" s="18" t="s">
        <v>480</v>
      </c>
      <c r="B445" s="18" t="s">
        <v>479</v>
      </c>
      <c r="C445" s="18" t="s">
        <v>467</v>
      </c>
      <c r="D445" s="18" t="s">
        <v>473</v>
      </c>
      <c r="E445" s="18" t="str">
        <f t="shared" si="19"/>
        <v xml:space="preserve">CTD_FILE_CAST_NO_ERR_V.TOTAL_WARN_RECS, </v>
      </c>
      <c r="F445" s="18" t="str">
        <f t="shared" si="20"/>
        <v>COMMENT ON COLUMN CTD_PROC_DATA_NO_ERR_V.TOTAL_WARN_RECS IS 'The total number of Data Validation Module warning records for the given CTD data file';</v>
      </c>
    </row>
    <row r="446" spans="1:6" x14ac:dyDescent="0.25">
      <c r="A446" s="18" t="s">
        <v>480</v>
      </c>
      <c r="B446" s="18" t="s">
        <v>479</v>
      </c>
      <c r="C446" s="18" t="s">
        <v>468</v>
      </c>
      <c r="D446" s="18" t="s">
        <v>474</v>
      </c>
      <c r="E446" s="18" t="str">
        <f t="shared" si="19"/>
        <v xml:space="preserve">CTD_FILE_CAST_NO_ERR_V.TOTAL_ACTIVE_ERRORS, </v>
      </c>
      <c r="F446" s="18" t="str">
        <f t="shared" si="20"/>
        <v>COMMENT ON COLUMN CTD_PROC_DATA_NO_ERR_V.TOTAL_ACTIVE_ERRORS IS 'The total number of Data Validation Module active error records that need to be resolved/annotated for the given CTD data file';</v>
      </c>
    </row>
    <row r="447" spans="1:6" x14ac:dyDescent="0.25">
      <c r="A447" s="18" t="s">
        <v>480</v>
      </c>
      <c r="B447" s="18" t="s">
        <v>479</v>
      </c>
      <c r="C447" s="18" t="s">
        <v>469</v>
      </c>
      <c r="D447" s="18" t="s">
        <v>475</v>
      </c>
      <c r="E447" s="18" t="str">
        <f t="shared" si="19"/>
        <v xml:space="preserve">CTD_FILE_CAST_NO_ERR_V.TOTAL_ANNOTATED_ERRORS, </v>
      </c>
      <c r="F447" s="18" t="str">
        <f t="shared" si="20"/>
        <v>COMMENT ON COLUMN CTD_PROC_DATA_NO_ERR_V.TOTAL_ANNOTATED_ERRORS IS 'The total number of Data Validation Module annotated error records that have been reviewed for the given CTD data file';</v>
      </c>
    </row>
    <row r="448" spans="1:6" x14ac:dyDescent="0.25">
      <c r="A448" s="18" t="s">
        <v>480</v>
      </c>
      <c r="B448" t="s">
        <v>43</v>
      </c>
      <c r="C448" t="s">
        <v>247</v>
      </c>
      <c r="D448" t="s">
        <v>248</v>
      </c>
      <c r="E448" t="str">
        <f t="shared" si="19"/>
        <v xml:space="preserve">CTD_PROC_DATA.DATA_ID, </v>
      </c>
      <c r="F448" s="18" t="str">
        <f t="shared" si="20"/>
        <v>COMMENT ON COLUMN CTD_PROC_DATA_NO_ERR_V.DATA_ID IS 'Primary key for the CTD_PROC_DATA table';</v>
      </c>
    </row>
    <row r="449" spans="1:6" x14ac:dyDescent="0.25">
      <c r="A449" s="18" t="s">
        <v>480</v>
      </c>
      <c r="B449" s="18" t="s">
        <v>43</v>
      </c>
      <c r="C449" t="s">
        <v>249</v>
      </c>
      <c r="D449" t="s">
        <v>250</v>
      </c>
      <c r="E449" s="18" t="str">
        <f t="shared" ref="E449:E484" si="21">CONCATENATE(B449, ".", C449, ", ")</f>
        <v xml:space="preserve">CTD_PROC_DATA.SCAN_COUNT, </v>
      </c>
      <c r="F449" s="18" t="str">
        <f t="shared" ref="F449:F484" si="22">CONCATENATE("COMMENT ON COLUMN ", A449, ".", C449, " IS '", SUBSTITUTE(D449, "'", "''"), "';")</f>
        <v>COMMENT ON COLUMN CTD_PROC_DATA_NO_ERR_V.SCAN_COUNT IS 'scan: Scan Count';</v>
      </c>
    </row>
    <row r="450" spans="1:6" x14ac:dyDescent="0.25">
      <c r="A450" s="18" t="s">
        <v>480</v>
      </c>
      <c r="B450" s="18" t="s">
        <v>43</v>
      </c>
      <c r="C450" t="s">
        <v>251</v>
      </c>
      <c r="D450" t="s">
        <v>252</v>
      </c>
      <c r="E450" s="18" t="str">
        <f t="shared" si="21"/>
        <v xml:space="preserve">CTD_PROC_DATA.PRESSURE_DB, </v>
      </c>
      <c r="F450" s="18" t="str">
        <f t="shared" si="22"/>
        <v>COMMENT ON COLUMN CTD_PROC_DATA_NO_ERR_V.PRESSURE_DB IS 'prDM: Pressure, Digiquartz [db]';</v>
      </c>
    </row>
    <row r="451" spans="1:6" x14ac:dyDescent="0.25">
      <c r="A451" s="18" t="s">
        <v>480</v>
      </c>
      <c r="B451" s="18" t="s">
        <v>43</v>
      </c>
      <c r="C451" t="s">
        <v>253</v>
      </c>
      <c r="D451" t="s">
        <v>254</v>
      </c>
      <c r="E451" s="18" t="str">
        <f t="shared" si="21"/>
        <v xml:space="preserve">CTD_PROC_DATA.TEMP_DEG_C, </v>
      </c>
      <c r="F451" s="18" t="str">
        <f t="shared" si="22"/>
        <v>COMMENT ON COLUMN CTD_PROC_DATA_NO_ERR_V.TEMP_DEG_C IS 't090C: Temperature [ITS-90, deg C]';</v>
      </c>
    </row>
    <row r="452" spans="1:6" x14ac:dyDescent="0.25">
      <c r="A452" s="18" t="s">
        <v>480</v>
      </c>
      <c r="B452" s="18" t="s">
        <v>43</v>
      </c>
      <c r="C452" t="s">
        <v>255</v>
      </c>
      <c r="D452" t="s">
        <v>256</v>
      </c>
      <c r="E452" s="18" t="str">
        <f t="shared" si="21"/>
        <v xml:space="preserve">CTD_PROC_DATA.COND_S_M, </v>
      </c>
      <c r="F452" s="18" t="str">
        <f t="shared" si="22"/>
        <v>COMMENT ON COLUMN CTD_PROC_DATA_NO_ERR_V.COND_S_M IS 'c0S/m: Conductivity [S/m]';</v>
      </c>
    </row>
    <row r="453" spans="1:6" x14ac:dyDescent="0.25">
      <c r="A453" s="18" t="s">
        <v>480</v>
      </c>
      <c r="B453" s="18" t="s">
        <v>43</v>
      </c>
      <c r="C453" t="s">
        <v>257</v>
      </c>
      <c r="D453" t="s">
        <v>258</v>
      </c>
      <c r="E453" s="18" t="str">
        <f t="shared" si="21"/>
        <v xml:space="preserve">CTD_PROC_DATA.SAL_PSU, </v>
      </c>
      <c r="F453" s="18" t="str">
        <f t="shared" si="22"/>
        <v>COMMENT ON COLUMN CTD_PROC_DATA_NO_ERR_V.SAL_PSU IS 'sal00: Salinity, Practical [PSU]';</v>
      </c>
    </row>
    <row r="454" spans="1:6" x14ac:dyDescent="0.25">
      <c r="A454" s="18" t="s">
        <v>480</v>
      </c>
      <c r="B454" s="18" t="s">
        <v>43</v>
      </c>
      <c r="C454" t="s">
        <v>259</v>
      </c>
      <c r="D454" t="s">
        <v>260</v>
      </c>
      <c r="E454" s="18" t="str">
        <f t="shared" si="21"/>
        <v xml:space="preserve">CTD_PROC_DATA.OXY_RAW_V, </v>
      </c>
      <c r="F454" s="18" t="str">
        <f t="shared" si="22"/>
        <v>COMMENT ON COLUMN CTD_PROC_DATA_NO_ERR_V.OXY_RAW_V IS 'sbeox0V: Oxygen raw, SBE 43 [V]';</v>
      </c>
    </row>
    <row r="455" spans="1:6" x14ac:dyDescent="0.25">
      <c r="A455" s="18" t="s">
        <v>480</v>
      </c>
      <c r="B455" s="18" t="s">
        <v>43</v>
      </c>
      <c r="C455" t="s">
        <v>261</v>
      </c>
      <c r="D455" t="s">
        <v>262</v>
      </c>
      <c r="E455" s="18" t="str">
        <f t="shared" si="21"/>
        <v xml:space="preserve">CTD_PROC_DATA.OXY_ML_L, </v>
      </c>
      <c r="F455" s="18" t="str">
        <f t="shared" si="22"/>
        <v>COMMENT ON COLUMN CTD_PROC_DATA_NO_ERR_V.OXY_ML_L IS 'sbeox0ML/L: Oxygen, SBE 43 [ml/l]';</v>
      </c>
    </row>
    <row r="456" spans="1:6" x14ac:dyDescent="0.25">
      <c r="A456" s="18" t="s">
        <v>480</v>
      </c>
      <c r="B456" s="18" t="s">
        <v>43</v>
      </c>
      <c r="C456" t="s">
        <v>263</v>
      </c>
      <c r="D456" t="s">
        <v>264</v>
      </c>
      <c r="E456" s="18" t="str">
        <f t="shared" si="21"/>
        <v xml:space="preserve">CTD_PROC_DATA.FL_SP, </v>
      </c>
      <c r="F456" s="18" t="str">
        <f t="shared" si="22"/>
        <v>COMMENT ON COLUMN CTD_PROC_DATA_NO_ERR_V.FL_SP IS 'flSP: Fluorescence, Seapoint';</v>
      </c>
    </row>
    <row r="457" spans="1:6" x14ac:dyDescent="0.25">
      <c r="A457" s="18" t="s">
        <v>480</v>
      </c>
      <c r="B457" s="18" t="s">
        <v>43</v>
      </c>
      <c r="C457" t="s">
        <v>265</v>
      </c>
      <c r="D457" t="s">
        <v>266</v>
      </c>
      <c r="E457" s="18" t="str">
        <f t="shared" si="21"/>
        <v xml:space="preserve">CTD_PROC_DATA.TEMP_2_DEG_C, </v>
      </c>
      <c r="F457" s="18" t="str">
        <f t="shared" si="22"/>
        <v>COMMENT ON COLUMN CTD_PROC_DATA_NO_ERR_V.TEMP_2_DEG_C IS 't190C: Temperature, 2 [ITS-90, deg C]';</v>
      </c>
    </row>
    <row r="458" spans="1:6" x14ac:dyDescent="0.25">
      <c r="A458" s="18" t="s">
        <v>480</v>
      </c>
      <c r="B458" s="18" t="s">
        <v>43</v>
      </c>
      <c r="C458" t="s">
        <v>267</v>
      </c>
      <c r="D458" t="s">
        <v>268</v>
      </c>
      <c r="E458" s="18" t="str">
        <f t="shared" si="21"/>
        <v xml:space="preserve">CTD_PROC_DATA.COND_2_S_M, </v>
      </c>
      <c r="F458" s="18" t="str">
        <f t="shared" si="22"/>
        <v>COMMENT ON COLUMN CTD_PROC_DATA_NO_ERR_V.COND_2_S_M IS 'c1S/m: Conductivity, 2 [S/m]';</v>
      </c>
    </row>
    <row r="459" spans="1:6" x14ac:dyDescent="0.25">
      <c r="A459" s="18" t="s">
        <v>480</v>
      </c>
      <c r="B459" s="18" t="s">
        <v>43</v>
      </c>
      <c r="C459" t="s">
        <v>269</v>
      </c>
      <c r="D459" t="s">
        <v>270</v>
      </c>
      <c r="E459" s="18" t="str">
        <f t="shared" si="21"/>
        <v xml:space="preserve">CTD_PROC_DATA.SAL_2_PSU, </v>
      </c>
      <c r="F459" s="18" t="str">
        <f t="shared" si="22"/>
        <v>COMMENT ON COLUMN CTD_PROC_DATA_NO_ERR_V.SAL_2_PSU IS 'sal11: Salinity, Practical, 2 [PSU]';</v>
      </c>
    </row>
    <row r="460" spans="1:6" x14ac:dyDescent="0.25">
      <c r="A460" s="18" t="s">
        <v>480</v>
      </c>
      <c r="B460" s="18" t="s">
        <v>43</v>
      </c>
      <c r="C460" t="s">
        <v>271</v>
      </c>
      <c r="D460" t="s">
        <v>272</v>
      </c>
      <c r="E460" s="18" t="str">
        <f t="shared" si="21"/>
        <v xml:space="preserve">CTD_PROC_DATA.OXY_RAW_2_V, </v>
      </c>
      <c r="F460" s="18" t="str">
        <f t="shared" si="22"/>
        <v>COMMENT ON COLUMN CTD_PROC_DATA_NO_ERR_V.OXY_RAW_2_V IS 'sbeox1V: Oxygen raw, SBE 43, 2 [V]';</v>
      </c>
    </row>
    <row r="461" spans="1:6" x14ac:dyDescent="0.25">
      <c r="A461" s="18" t="s">
        <v>480</v>
      </c>
      <c r="B461" s="18" t="s">
        <v>43</v>
      </c>
      <c r="C461" t="s">
        <v>273</v>
      </c>
      <c r="D461" t="s">
        <v>274</v>
      </c>
      <c r="E461" s="18" t="str">
        <f t="shared" si="21"/>
        <v xml:space="preserve">CTD_PROC_DATA.OXY_2_ML_L, </v>
      </c>
      <c r="F461" s="18" t="str">
        <f t="shared" si="22"/>
        <v>COMMENT ON COLUMN CTD_PROC_DATA_NO_ERR_V.OXY_2_ML_L IS 'sbeox1ML/L: Oxygen, SBE 43, 2 [ml/l]';</v>
      </c>
    </row>
    <row r="462" spans="1:6" x14ac:dyDescent="0.25">
      <c r="A462" s="18" t="s">
        <v>480</v>
      </c>
      <c r="B462" s="18" t="s">
        <v>43</v>
      </c>
      <c r="C462" t="s">
        <v>275</v>
      </c>
      <c r="D462" t="s">
        <v>276</v>
      </c>
      <c r="E462" s="18" t="str">
        <f t="shared" si="21"/>
        <v xml:space="preserve">CTD_PROC_DATA.FLUOR_AFL_MG_M3, </v>
      </c>
      <c r="F462" s="18" t="str">
        <f t="shared" si="22"/>
        <v>COMMENT ON COLUMN CTD_PROC_DATA_NO_ERR_V.FLUOR_AFL_MG_M3 IS 'flECO-AFL: Fluorescence, WET Labs ECO-AFL/FL [mg/m^3]';</v>
      </c>
    </row>
    <row r="463" spans="1:6" x14ac:dyDescent="0.25">
      <c r="A463" s="18" t="s">
        <v>480</v>
      </c>
      <c r="B463" s="18" t="s">
        <v>43</v>
      </c>
      <c r="C463" t="s">
        <v>277</v>
      </c>
      <c r="D463" t="s">
        <v>278</v>
      </c>
      <c r="E463" s="18" t="str">
        <f t="shared" si="21"/>
        <v xml:space="preserve">CTD_PROC_DATA.SOUND_VEL_M_S, </v>
      </c>
      <c r="F463" s="18" t="str">
        <f t="shared" si="22"/>
        <v>COMMENT ON COLUMN CTD_PROC_DATA_NO_ERR_V.SOUND_VEL_M_S IS 'svCM: Sound Velocity [Chen-Millero, m/s]';</v>
      </c>
    </row>
    <row r="464" spans="1:6" x14ac:dyDescent="0.25">
      <c r="A464" s="18" t="s">
        <v>480</v>
      </c>
      <c r="B464" s="18" t="s">
        <v>43</v>
      </c>
      <c r="C464" t="s">
        <v>279</v>
      </c>
      <c r="D464" t="s">
        <v>280</v>
      </c>
      <c r="E464" s="18" t="str">
        <f t="shared" si="21"/>
        <v xml:space="preserve">CTD_PROC_DATA.SOUND_VEL_2_M_S, </v>
      </c>
      <c r="F464" s="18" t="str">
        <f t="shared" si="22"/>
        <v>COMMENT ON COLUMN CTD_PROC_DATA_NO_ERR_V.SOUND_VEL_2_M_S IS 'svCM1: Sound Velocity, 2 [Chen-Millero, m/s]';</v>
      </c>
    </row>
    <row r="465" spans="1:6" x14ac:dyDescent="0.25">
      <c r="A465" s="18" t="s">
        <v>480</v>
      </c>
      <c r="B465" s="18" t="s">
        <v>43</v>
      </c>
      <c r="C465" t="s">
        <v>281</v>
      </c>
      <c r="D465" t="s">
        <v>282</v>
      </c>
      <c r="E465" s="18" t="str">
        <f t="shared" si="21"/>
        <v xml:space="preserve">CTD_PROC_DATA.DEPTH_SW_M, </v>
      </c>
      <c r="F465" s="18" t="str">
        <f t="shared" si="22"/>
        <v>COMMENT ON COLUMN CTD_PROC_DATA_NO_ERR_V.DEPTH_SW_M IS 'depSM: Depth [salt water, m]';</v>
      </c>
    </row>
    <row r="466" spans="1:6" x14ac:dyDescent="0.25">
      <c r="A466" s="18" t="s">
        <v>480</v>
      </c>
      <c r="B466" s="18" t="s">
        <v>43</v>
      </c>
      <c r="C466" t="s">
        <v>283</v>
      </c>
      <c r="D466" t="s">
        <v>284</v>
      </c>
      <c r="E466" s="18" t="str">
        <f t="shared" si="21"/>
        <v xml:space="preserve">CTD_PROC_DATA.DATA_FLAG, </v>
      </c>
      <c r="F466" s="18" t="str">
        <f t="shared" si="22"/>
        <v>COMMENT ON COLUMN CTD_PROC_DATA_NO_ERR_V.DATA_FLAG IS 'flag:  0.000e+00';</v>
      </c>
    </row>
    <row r="467" spans="1:6" x14ac:dyDescent="0.25">
      <c r="A467" s="18" t="s">
        <v>480</v>
      </c>
      <c r="B467" s="18" t="s">
        <v>43</v>
      </c>
      <c r="C467" t="s">
        <v>285</v>
      </c>
      <c r="D467" t="s">
        <v>286</v>
      </c>
      <c r="E467" s="18" t="str">
        <f t="shared" si="21"/>
        <v xml:space="preserve">CTD_PROC_DATA.DZ_DTM_M_S, </v>
      </c>
      <c r="F467" s="18" t="str">
        <f t="shared" si="22"/>
        <v>COMMENT ON COLUMN CTD_PROC_DATA_NO_ERR_V.DZ_DTM_M_S IS 'dz/dtM: Descent Rate [m/s]';</v>
      </c>
    </row>
    <row r="468" spans="1:6" x14ac:dyDescent="0.25">
      <c r="A468" s="18" t="s">
        <v>480</v>
      </c>
      <c r="B468" s="18" t="s">
        <v>43</v>
      </c>
      <c r="C468" t="s">
        <v>287</v>
      </c>
      <c r="D468" t="s">
        <v>288</v>
      </c>
      <c r="E468" s="18" t="str">
        <f t="shared" si="21"/>
        <v xml:space="preserve">CTD_PROC_DATA.NBIN_NUM_SCANS, </v>
      </c>
      <c r="F468" s="18" t="str">
        <f t="shared" si="22"/>
        <v>COMMENT ON COLUMN CTD_PROC_DATA_NO_ERR_V.NBIN_NUM_SCANS IS 'nbin: number of scans per bin';</v>
      </c>
    </row>
    <row r="469" spans="1:6" x14ac:dyDescent="0.25">
      <c r="A469" s="18" t="s">
        <v>480</v>
      </c>
      <c r="B469" s="18" t="s">
        <v>43</v>
      </c>
      <c r="C469" t="s">
        <v>289</v>
      </c>
      <c r="D469" t="s">
        <v>290</v>
      </c>
      <c r="E469" s="18" t="str">
        <f t="shared" si="21"/>
        <v xml:space="preserve">CTD_PROC_DATA.SIGMA_T_KG_M3, </v>
      </c>
      <c r="F469" s="18" t="str">
        <f t="shared" si="22"/>
        <v>COMMENT ON COLUMN CTD_PROC_DATA_NO_ERR_V.SIGMA_T_KG_M3 IS 'sigma-t00: Density [sigma-t, Kg/m^3 ]';</v>
      </c>
    </row>
    <row r="470" spans="1:6" x14ac:dyDescent="0.25">
      <c r="A470" s="18" t="s">
        <v>480</v>
      </c>
      <c r="B470" s="18" t="s">
        <v>43</v>
      </c>
      <c r="C470" t="s">
        <v>291</v>
      </c>
      <c r="D470" t="s">
        <v>292</v>
      </c>
      <c r="E470" s="18" t="str">
        <f t="shared" si="21"/>
        <v xml:space="preserve">CTD_PROC_DATA.UPOLY0, </v>
      </c>
      <c r="F470" s="18" t="str">
        <f t="shared" si="22"/>
        <v>COMMENT ON COLUMN CTD_PROC_DATA_NO_ERR_V.UPOLY0 IS 'upoly0: Upoly 0, WETLabs';</v>
      </c>
    </row>
    <row r="471" spans="1:6" x14ac:dyDescent="0.25">
      <c r="A471" s="18" t="s">
        <v>480</v>
      </c>
      <c r="B471" s="18" t="s">
        <v>43</v>
      </c>
      <c r="C471" t="s">
        <v>293</v>
      </c>
      <c r="D471" t="s">
        <v>294</v>
      </c>
      <c r="E471" s="18" t="str">
        <f t="shared" si="21"/>
        <v xml:space="preserve">CTD_PROC_DATA.SIGMA_T_2_KG_M3, </v>
      </c>
      <c r="F471" s="18" t="str">
        <f t="shared" si="22"/>
        <v>COMMENT ON COLUMN CTD_PROC_DATA_NO_ERR_V.SIGMA_T_2_KG_M3 IS 'sigma-t11: Density, 2 [sigma-t, Kg/m^3 ]';</v>
      </c>
    </row>
    <row r="472" spans="1:6" x14ac:dyDescent="0.25">
      <c r="A472" s="18" t="s">
        <v>480</v>
      </c>
      <c r="B472" s="18" t="s">
        <v>43</v>
      </c>
      <c r="C472" t="s">
        <v>295</v>
      </c>
      <c r="D472" t="s">
        <v>296</v>
      </c>
      <c r="E472" s="18" t="str">
        <f t="shared" si="21"/>
        <v xml:space="preserve">CTD_PROC_DATA.SBEOX0_MG_L, </v>
      </c>
      <c r="F472" s="18" t="str">
        <f t="shared" si="22"/>
        <v>COMMENT ON COLUMN CTD_PROC_DATA_NO_ERR_V.SBEOX0_MG_L IS 'sbeox0Mg/L: Oxygen, SBE 43 [mg/l]';</v>
      </c>
    </row>
    <row r="473" spans="1:6" x14ac:dyDescent="0.25">
      <c r="A473" s="18" t="s">
        <v>480</v>
      </c>
      <c r="B473" s="18" t="s">
        <v>43</v>
      </c>
      <c r="C473" t="s">
        <v>297</v>
      </c>
      <c r="D473" t="s">
        <v>298</v>
      </c>
      <c r="E473" s="18" t="str">
        <f t="shared" si="21"/>
        <v xml:space="preserve">CTD_PROC_DATA.VOLT0, </v>
      </c>
      <c r="F473" s="18" t="str">
        <f t="shared" si="22"/>
        <v>COMMENT ON COLUMN CTD_PROC_DATA_NO_ERR_V.VOLT0 IS 'v0: Voltage 0';</v>
      </c>
    </row>
    <row r="474" spans="1:6" x14ac:dyDescent="0.25">
      <c r="A474" s="18" t="s">
        <v>480</v>
      </c>
      <c r="B474" s="18" t="s">
        <v>43</v>
      </c>
      <c r="C474" t="s">
        <v>299</v>
      </c>
      <c r="D474" t="s">
        <v>300</v>
      </c>
      <c r="E474" s="18" t="str">
        <f t="shared" si="21"/>
        <v xml:space="preserve">CTD_PROC_DATA.VOLT1, </v>
      </c>
      <c r="F474" s="18" t="str">
        <f t="shared" si="22"/>
        <v>COMMENT ON COLUMN CTD_PROC_DATA_NO_ERR_V.VOLT1 IS 'v1: Voltage 1';</v>
      </c>
    </row>
    <row r="475" spans="1:6" x14ac:dyDescent="0.25">
      <c r="A475" s="18" t="s">
        <v>480</v>
      </c>
      <c r="B475" s="18" t="s">
        <v>43</v>
      </c>
      <c r="C475" t="s">
        <v>301</v>
      </c>
      <c r="D475" t="s">
        <v>302</v>
      </c>
      <c r="E475" s="18" t="str">
        <f t="shared" si="21"/>
        <v xml:space="preserve">CTD_PROC_DATA.VOLT2, </v>
      </c>
      <c r="F475" s="18" t="str">
        <f t="shared" si="22"/>
        <v>COMMENT ON COLUMN CTD_PROC_DATA_NO_ERR_V.VOLT2 IS 'v2: Voltage 2';</v>
      </c>
    </row>
    <row r="476" spans="1:6" x14ac:dyDescent="0.25">
      <c r="A476" s="18" t="s">
        <v>480</v>
      </c>
      <c r="B476" s="18" t="s">
        <v>43</v>
      </c>
      <c r="C476" t="s">
        <v>303</v>
      </c>
      <c r="D476" t="s">
        <v>304</v>
      </c>
      <c r="E476" s="18" t="str">
        <f t="shared" si="21"/>
        <v xml:space="preserve">CTD_PROC_DATA.VOLT3, </v>
      </c>
      <c r="F476" s="18" t="str">
        <f t="shared" si="22"/>
        <v>COMMENT ON COLUMN CTD_PROC_DATA_NO_ERR_V.VOLT3 IS 'v3: Voltage 3';</v>
      </c>
    </row>
    <row r="477" spans="1:6" x14ac:dyDescent="0.25">
      <c r="A477" s="18" t="s">
        <v>480</v>
      </c>
      <c r="B477" s="18" t="s">
        <v>43</v>
      </c>
      <c r="C477" t="s">
        <v>305</v>
      </c>
      <c r="D477" t="s">
        <v>306</v>
      </c>
      <c r="E477" s="18" t="str">
        <f t="shared" si="21"/>
        <v xml:space="preserve">CTD_PROC_DATA.VOLT4, </v>
      </c>
      <c r="F477" s="18" t="str">
        <f t="shared" si="22"/>
        <v>COMMENT ON COLUMN CTD_PROC_DATA_NO_ERR_V.VOLT4 IS 'v4: Voltage 4';</v>
      </c>
    </row>
    <row r="478" spans="1:6" x14ac:dyDescent="0.25">
      <c r="A478" s="18" t="s">
        <v>480</v>
      </c>
      <c r="B478" s="18" t="s">
        <v>43</v>
      </c>
      <c r="C478" t="s">
        <v>307</v>
      </c>
      <c r="D478" t="s">
        <v>308</v>
      </c>
      <c r="E478" s="18" t="str">
        <f t="shared" si="21"/>
        <v xml:space="preserve">CTD_PROC_DATA.SBEOX1_MG_L, </v>
      </c>
      <c r="F478" s="18" t="str">
        <f t="shared" si="22"/>
        <v>COMMENT ON COLUMN CTD_PROC_DATA_NO_ERR_V.SBEOX1_MG_L IS 'sbeox1Mg/L: Oxygen, SBE 43, 2 [mg/l]';</v>
      </c>
    </row>
    <row r="479" spans="1:6" x14ac:dyDescent="0.25">
      <c r="A479" s="18" t="s">
        <v>480</v>
      </c>
      <c r="B479" s="18" t="s">
        <v>43</v>
      </c>
      <c r="C479" t="s">
        <v>309</v>
      </c>
      <c r="D479" t="s">
        <v>310</v>
      </c>
      <c r="E479" s="18" t="str">
        <f t="shared" si="21"/>
        <v xml:space="preserve">CTD_PROC_DATA.OXC_UA, </v>
      </c>
      <c r="F479" s="18" t="str">
        <f t="shared" si="22"/>
        <v>COMMENT ON COLUMN CTD_PROC_DATA_NO_ERR_V.OXC_UA IS 'oxC: Oxygen Current, Beckman/YSI [uA]';</v>
      </c>
    </row>
    <row r="480" spans="1:6" x14ac:dyDescent="0.25">
      <c r="A480" s="18" t="s">
        <v>480</v>
      </c>
      <c r="B480" s="18" t="s">
        <v>43</v>
      </c>
      <c r="C480" t="s">
        <v>311</v>
      </c>
      <c r="D480" t="s">
        <v>312</v>
      </c>
      <c r="E480" s="18" t="str">
        <f t="shared" si="21"/>
        <v xml:space="preserve">CTD_PROC_DATA.OXTC_DEG_C, </v>
      </c>
      <c r="F480" s="18" t="str">
        <f t="shared" si="22"/>
        <v>COMMENT ON COLUMN CTD_PROC_DATA_NO_ERR_V.OXTC_DEG_C IS 'oxTC: Oxygen Temperature, Beckman/YSI [deg C]';</v>
      </c>
    </row>
    <row r="481" spans="1:6" x14ac:dyDescent="0.25">
      <c r="A481" s="18" t="s">
        <v>480</v>
      </c>
      <c r="B481" s="18" t="s">
        <v>43</v>
      </c>
      <c r="C481" t="s">
        <v>181</v>
      </c>
      <c r="D481" t="s">
        <v>185</v>
      </c>
      <c r="E481" s="18" t="str">
        <f t="shared" si="21"/>
        <v xml:space="preserve">CTD_PROC_DATA.OXY_SAT_PCT, </v>
      </c>
      <c r="F481" s="18" t="str">
        <f t="shared" si="22"/>
        <v>COMMENT ON COLUMN CTD_PROC_DATA_NO_ERR_V.OXY_SAT_PCT IS 'sbeox0PS: Oxygen, SBE 43 [% saturation]';</v>
      </c>
    </row>
    <row r="482" spans="1:6" x14ac:dyDescent="0.25">
      <c r="A482" s="18" t="s">
        <v>480</v>
      </c>
      <c r="B482" s="18" t="s">
        <v>43</v>
      </c>
      <c r="C482" t="s">
        <v>182</v>
      </c>
      <c r="D482" t="s">
        <v>186</v>
      </c>
      <c r="E482" s="18" t="str">
        <f t="shared" si="21"/>
        <v xml:space="preserve">CTD_PROC_DATA.OXY_SAT_2_PCT, </v>
      </c>
      <c r="F482" s="18" t="str">
        <f t="shared" si="22"/>
        <v>COMMENT ON COLUMN CTD_PROC_DATA_NO_ERR_V.OXY_SAT_2_PCT IS 'sbeox1PS: Oxygen, SBE 43, 2 [% saturation]';</v>
      </c>
    </row>
    <row r="483" spans="1:6" x14ac:dyDescent="0.25">
      <c r="A483" s="18" t="s">
        <v>480</v>
      </c>
      <c r="B483" s="18" t="s">
        <v>43</v>
      </c>
      <c r="C483" t="s">
        <v>183</v>
      </c>
      <c r="D483" t="s">
        <v>187</v>
      </c>
      <c r="E483" s="18" t="str">
        <f t="shared" si="21"/>
        <v xml:space="preserve">CTD_PROC_DATA.VOLT6, </v>
      </c>
      <c r="F483" s="18" t="str">
        <f t="shared" si="22"/>
        <v>COMMENT ON COLUMN CTD_PROC_DATA_NO_ERR_V.VOLT6 IS 'v6: Voltage 6';</v>
      </c>
    </row>
    <row r="484" spans="1:6" x14ac:dyDescent="0.25">
      <c r="A484" s="18" t="s">
        <v>480</v>
      </c>
      <c r="B484" s="18" t="s">
        <v>43</v>
      </c>
      <c r="C484" t="s">
        <v>184</v>
      </c>
      <c r="D484" t="s">
        <v>188</v>
      </c>
      <c r="E484" s="18" t="str">
        <f t="shared" si="21"/>
        <v xml:space="preserve">CTD_PROC_DATA.PH, </v>
      </c>
      <c r="F484" s="18" t="str">
        <f t="shared" si="22"/>
        <v>COMMENT ON COLUMN CTD_PROC_DATA_NO_ERR_V.PH IS 'ph: pH';</v>
      </c>
    </row>
    <row r="485" spans="1:6" x14ac:dyDescent="0.25">
      <c r="A485" s="25" t="s">
        <v>486</v>
      </c>
      <c r="B485" s="25" t="s">
        <v>41</v>
      </c>
      <c r="C485" t="s">
        <v>59</v>
      </c>
      <c r="D485" t="s">
        <v>71</v>
      </c>
      <c r="E485" s="18" t="str">
        <f t="shared" ref="E485:E542" si="23">CONCATENATE(B485, ".", C485, ", ")</f>
        <v xml:space="preserve">CTD_APP_DATA_MAPPING.MAPPING_ID, </v>
      </c>
      <c r="F485" s="18" t="str">
        <f t="shared" ref="F485:F542" si="24">CONCATENATE("COMMENT ON COLUMN ", A485, ".", C485, " IS '", SUBSTITUTE(D485, "'", "''"), "';")</f>
        <v>COMMENT ON COLUMN CTD_APP_DATA_MAP_PALIASES_V.MAPPING_ID IS 'Primary key for the DATA_FILE_MAPPING table';</v>
      </c>
    </row>
    <row r="486" spans="1:6" x14ac:dyDescent="0.25">
      <c r="A486" s="25" t="s">
        <v>486</v>
      </c>
      <c r="B486" s="25" t="s">
        <v>41</v>
      </c>
      <c r="C486" t="s">
        <v>61</v>
      </c>
      <c r="D486" t="s">
        <v>72</v>
      </c>
      <c r="E486" s="18" t="str">
        <f t="shared" si="23"/>
        <v xml:space="preserve">CTD_APP_DATA_MAPPING.DB_FIELD, </v>
      </c>
      <c r="F486" s="18" t="str">
        <f t="shared" si="24"/>
        <v>COMMENT ON COLUMN CTD_APP_DATA_MAP_PALIASES_V.DB_FIELD IS 'The database field that the given data element will be inserted into when the data file is processed';</v>
      </c>
    </row>
    <row r="487" spans="1:6" x14ac:dyDescent="0.25">
      <c r="A487" s="25" t="s">
        <v>486</v>
      </c>
      <c r="B487" s="25" t="s">
        <v>41</v>
      </c>
      <c r="C487" t="s">
        <v>62</v>
      </c>
      <c r="D487" t="s">
        <v>73</v>
      </c>
      <c r="E487" s="18" t="str">
        <f t="shared" si="23"/>
        <v xml:space="preserve">CTD_APP_DATA_MAPPING.MAPPING_DESC, </v>
      </c>
      <c r="F487" s="18" t="str">
        <f t="shared" si="24"/>
        <v>COMMENT ON COLUMN CTD_APP_DATA_MAP_PALIASES_V.MAPPING_DESC IS 'Description of the CTD data mapping';</v>
      </c>
    </row>
    <row r="488" spans="1:6" x14ac:dyDescent="0.25">
      <c r="A488" s="25" t="s">
        <v>486</v>
      </c>
      <c r="B488" s="25" t="s">
        <v>41</v>
      </c>
      <c r="C488" t="s">
        <v>60</v>
      </c>
      <c r="D488" t="s">
        <v>75</v>
      </c>
      <c r="E488" s="18" t="str">
        <f t="shared" si="23"/>
        <v xml:space="preserve">CTD_APP_DATA_MAPPING.DB_TABLE, </v>
      </c>
      <c r="F488" s="18" t="str">
        <f t="shared" si="24"/>
        <v>COMMENT ON COLUMN CTD_APP_DATA_MAP_PALIASES_V.DB_TABLE IS 'Data table name the given database column belongs to';</v>
      </c>
    </row>
    <row r="489" spans="1:6" x14ac:dyDescent="0.25">
      <c r="A489" s="25" t="s">
        <v>486</v>
      </c>
      <c r="B489" s="25" t="s">
        <v>41</v>
      </c>
      <c r="C489" t="s">
        <v>63</v>
      </c>
      <c r="D489" t="s">
        <v>74</v>
      </c>
      <c r="E489" s="18" t="str">
        <f t="shared" si="23"/>
        <v xml:space="preserve">CTD_APP_DATA_MAPPING.SQL_FORMULA, </v>
      </c>
      <c r="F489" s="18" t="str">
        <f t="shared" si="24"/>
        <v>COMMENT ON COLUMN CTD_APP_DATA_MAP_PALIASES_V.SQL_FORMULA IS 'SQL formula to use when loading data into this field from a given processed CTD data file, the question mark (?) will be used to bind the value in the given SQL formula';</v>
      </c>
    </row>
    <row r="490" spans="1:6" x14ac:dyDescent="0.25">
      <c r="A490" s="25" t="s">
        <v>486</v>
      </c>
      <c r="B490" s="25" t="s">
        <v>108</v>
      </c>
      <c r="C490" t="s">
        <v>109</v>
      </c>
      <c r="D490" t="s">
        <v>481</v>
      </c>
      <c r="E490" s="18" t="str">
        <f t="shared" si="23"/>
        <v xml:space="preserve">CTD_APP_PDATA_ALIASES.PDATA_ALIAS_ID, </v>
      </c>
      <c r="F490" s="18" t="str">
        <f t="shared" si="24"/>
        <v>COMMENT ON COLUMN CTD_APP_DATA_MAP_PALIASES_V.PDATA_ALIAS_ID IS 'Primary key for the CTD_APP_PDATA_ALIASES table';</v>
      </c>
    </row>
    <row r="491" spans="1:6" x14ac:dyDescent="0.25">
      <c r="A491" s="25" t="s">
        <v>486</v>
      </c>
      <c r="B491" s="25" t="s">
        <v>108</v>
      </c>
      <c r="C491" t="s">
        <v>482</v>
      </c>
      <c r="D491" t="s">
        <v>483</v>
      </c>
      <c r="E491" s="18" t="str">
        <f t="shared" si="23"/>
        <v xml:space="preserve">CTD_APP_PDATA_ALIASES.PDATA_ALIAS_VAL, </v>
      </c>
      <c r="F491" s="18" t="str">
        <f t="shared" si="24"/>
        <v>COMMENT ON COLUMN CTD_APP_DATA_MAP_PALIASES_V.PDATA_ALIAS_VAL IS 'Processed CTD data heading for the given CTD data file mapping table.  This field will be checked to determine which processed CTD data field a given data heading is associated with during the data import process ';</v>
      </c>
    </row>
    <row r="492" spans="1:6" x14ac:dyDescent="0.25">
      <c r="A492" s="25" t="s">
        <v>486</v>
      </c>
      <c r="B492" s="25" t="s">
        <v>108</v>
      </c>
      <c r="C492" t="s">
        <v>484</v>
      </c>
      <c r="D492" t="s">
        <v>485</v>
      </c>
      <c r="E492" s="18" t="str">
        <f t="shared" si="23"/>
        <v xml:space="preserve">CTD_APP_PDATA_ALIASES.PDATA_ALIAS_DESC, </v>
      </c>
      <c r="F492" s="18" t="str">
        <f t="shared" si="24"/>
        <v>COMMENT ON COLUMN CTD_APP_DATA_MAP_PALIASES_V.PDATA_ALIAS_DESC IS 'Description for the Processed CTD data heading alias';</v>
      </c>
    </row>
    <row r="493" spans="1:6" x14ac:dyDescent="0.25">
      <c r="A493" s="18" t="s">
        <v>504</v>
      </c>
      <c r="B493" s="25" t="s">
        <v>503</v>
      </c>
      <c r="C493" t="s">
        <v>111</v>
      </c>
      <c r="D493" t="s">
        <v>501</v>
      </c>
      <c r="E493" s="18" t="str">
        <f t="shared" si="23"/>
        <v xml:space="preserve">CCD_CRUISES_V.CRUISE_ID, </v>
      </c>
      <c r="F493" s="18" t="str">
        <f t="shared" si="24"/>
        <v>COMMENT ON COLUMN CCD_CRUISE_LEGS_V.CRUISE_ID IS 'Primary key for the CCD_CRUISES table';</v>
      </c>
    </row>
    <row r="494" spans="1:6" x14ac:dyDescent="0.25">
      <c r="A494" s="18" t="s">
        <v>504</v>
      </c>
      <c r="B494" s="25" t="s">
        <v>503</v>
      </c>
      <c r="C494" t="s">
        <v>112</v>
      </c>
      <c r="D494" t="s">
        <v>121</v>
      </c>
      <c r="E494" s="18" t="str">
        <f t="shared" si="23"/>
        <v xml:space="preserve">CCD_CRUISES_V.CRUISE_NAME, </v>
      </c>
      <c r="F494" s="18" t="str">
        <f t="shared" si="24"/>
        <v>COMMENT ON COLUMN CCD_CRUISE_LEGS_V.CRUISE_NAME IS 'The name of the given cruise designated by NOAA (e.g. SE-15-01)';</v>
      </c>
    </row>
    <row r="495" spans="1:6" x14ac:dyDescent="0.25">
      <c r="A495" s="18" t="s">
        <v>504</v>
      </c>
      <c r="B495" s="25" t="s">
        <v>503</v>
      </c>
      <c r="C495" t="s">
        <v>115</v>
      </c>
      <c r="D495" t="s">
        <v>124</v>
      </c>
      <c r="E495" s="18" t="str">
        <f t="shared" si="23"/>
        <v xml:space="preserve">CCD_CRUISES_V.CRUISE_NOTES, </v>
      </c>
      <c r="F495" s="18" t="str">
        <f t="shared" si="24"/>
        <v>COMMENT ON COLUMN CCD_CRUISE_LEGS_V.CRUISE_NOTES IS 'Any notes for the given research cruise';</v>
      </c>
    </row>
    <row r="496" spans="1:6" x14ac:dyDescent="0.25">
      <c r="A496" s="18" t="s">
        <v>504</v>
      </c>
      <c r="B496" s="25" t="s">
        <v>503</v>
      </c>
      <c r="C496" t="s">
        <v>116</v>
      </c>
      <c r="D496" t="s">
        <v>502</v>
      </c>
      <c r="E496" s="18" t="str">
        <f t="shared" si="23"/>
        <v xml:space="preserve">CCD_CRUISES_V.VESSEL_NAME, </v>
      </c>
      <c r="F496" s="18" t="str">
        <f t="shared" si="24"/>
        <v>COMMENT ON COLUMN CCD_CRUISE_LEGS_V.VESSEL_NAME IS 'Primary key for the CCD_VESSELS table';</v>
      </c>
    </row>
    <row r="497" spans="1:6" x14ac:dyDescent="0.25">
      <c r="A497" s="18" t="s">
        <v>504</v>
      </c>
      <c r="B497" s="25" t="s">
        <v>503</v>
      </c>
      <c r="C497" t="s">
        <v>117</v>
      </c>
      <c r="D497" t="s">
        <v>126</v>
      </c>
      <c r="E497" s="18" t="str">
        <f t="shared" si="23"/>
        <v xml:space="preserve">CCD_CRUISES_V.VESSEL_DESC, </v>
      </c>
      <c r="F497" s="18" t="str">
        <f t="shared" si="24"/>
        <v>COMMENT ON COLUMN CCD_CRUISE_LEGS_V.VESSEL_DESC IS 'Name of the given research vessel';</v>
      </c>
    </row>
    <row r="498" spans="1:6" x14ac:dyDescent="0.25">
      <c r="A498" s="18" t="s">
        <v>504</v>
      </c>
      <c r="B498" s="25" t="s">
        <v>503</v>
      </c>
      <c r="C498" t="s">
        <v>118</v>
      </c>
      <c r="D498" t="s">
        <v>127</v>
      </c>
      <c r="E498" s="18" t="str">
        <f t="shared" si="23"/>
        <v xml:space="preserve">CCD_CRUISES_V.VESSEL_ID, </v>
      </c>
      <c r="F498" s="18" t="str">
        <f t="shared" si="24"/>
        <v>COMMENT ON COLUMN CCD_CRUISE_LEGS_V.VESSEL_ID IS 'Description for the given research vessel';</v>
      </c>
    </row>
    <row r="499" spans="1:6" x14ac:dyDescent="0.25">
      <c r="A499" s="18" t="s">
        <v>504</v>
      </c>
      <c r="B499" s="25" t="s">
        <v>514</v>
      </c>
      <c r="C499" t="s">
        <v>496</v>
      </c>
      <c r="D499" t="s">
        <v>509</v>
      </c>
      <c r="E499" s="18" t="str">
        <f t="shared" si="23"/>
        <v xml:space="preserve">CCD_CRUISE_LEGS.CRUISE_LEG_ID, </v>
      </c>
      <c r="F499" s="18" t="str">
        <f t="shared" si="24"/>
        <v>COMMENT ON COLUMN CCD_CRUISE_LEGS_V.CRUISE_LEG_ID IS 'Primary key for the CCD_CRUISE_LEGS table';</v>
      </c>
    </row>
    <row r="500" spans="1:6" x14ac:dyDescent="0.25">
      <c r="A500" s="18" t="s">
        <v>504</v>
      </c>
      <c r="B500" s="25" t="s">
        <v>514</v>
      </c>
      <c r="C500" t="s">
        <v>505</v>
      </c>
      <c r="D500" t="s">
        <v>510</v>
      </c>
      <c r="E500" s="18" t="str">
        <f t="shared" si="23"/>
        <v xml:space="preserve">CCD_CRUISE_LEGS.LEG_NAME, </v>
      </c>
      <c r="F500" s="18" t="str">
        <f t="shared" si="24"/>
        <v>COMMENT ON COLUMN CCD_CRUISE_LEGS_V.LEG_NAME IS 'The name of the given cruise leg';</v>
      </c>
    </row>
    <row r="501" spans="1:6" x14ac:dyDescent="0.25">
      <c r="A501" s="18" t="s">
        <v>504</v>
      </c>
      <c r="B501" s="25" t="s">
        <v>514</v>
      </c>
      <c r="C501" t="s">
        <v>506</v>
      </c>
      <c r="D501" t="s">
        <v>511</v>
      </c>
      <c r="E501" s="18" t="str">
        <f t="shared" si="23"/>
        <v xml:space="preserve">CCD_CRUISE_LEGS.LEG_START_DATE, </v>
      </c>
      <c r="F501" s="18" t="str">
        <f t="shared" si="24"/>
        <v>COMMENT ON COLUMN CCD_CRUISE_LEGS_V.LEG_START_DATE IS 'The start date for the given research cruise leg';</v>
      </c>
    </row>
    <row r="502" spans="1:6" x14ac:dyDescent="0.25">
      <c r="A502" s="18" t="s">
        <v>504</v>
      </c>
      <c r="B502" s="25" t="s">
        <v>514</v>
      </c>
      <c r="C502" t="s">
        <v>507</v>
      </c>
      <c r="D502" t="s">
        <v>512</v>
      </c>
      <c r="E502" s="18" t="str">
        <f t="shared" si="23"/>
        <v xml:space="preserve">CCD_CRUISE_LEGS.LEG_END_DATE, </v>
      </c>
      <c r="F502" s="18" t="str">
        <f t="shared" si="24"/>
        <v>COMMENT ON COLUMN CCD_CRUISE_LEGS_V.LEG_END_DATE IS 'The end date for the given research cruise leg';</v>
      </c>
    </row>
    <row r="503" spans="1:6" x14ac:dyDescent="0.25">
      <c r="A503" s="18" t="s">
        <v>504</v>
      </c>
      <c r="B503" s="25" t="s">
        <v>514</v>
      </c>
      <c r="C503" t="s">
        <v>508</v>
      </c>
      <c r="D503" t="s">
        <v>513</v>
      </c>
      <c r="E503" s="18" t="str">
        <f t="shared" si="23"/>
        <v xml:space="preserve">CCD_CRUISE_LEGS.LEG_DESC, </v>
      </c>
      <c r="F503" s="18" t="str">
        <f t="shared" si="24"/>
        <v>COMMENT ON COLUMN CCD_CRUISE_LEGS_V.LEG_DESC IS 'The description for the given research cruise leg';</v>
      </c>
    </row>
    <row r="504" spans="1:6" x14ac:dyDescent="0.25">
      <c r="A504" s="18" t="s">
        <v>543</v>
      </c>
      <c r="B504" s="25" t="s">
        <v>491</v>
      </c>
      <c r="C504" t="s">
        <v>492</v>
      </c>
      <c r="D504" t="s">
        <v>520</v>
      </c>
      <c r="E504" s="18" t="str">
        <f t="shared" si="23"/>
        <v xml:space="preserve">CCD_DATA_SETS.DATA_SET_ID, </v>
      </c>
      <c r="F504" s="18" t="str">
        <f t="shared" si="24"/>
        <v>COMMENT ON COLUMN CCD_DATA_SETS_V.DATA_SET_ID IS 'Primary key for the CCD_DATA_SETS table';</v>
      </c>
    </row>
    <row r="505" spans="1:6" x14ac:dyDescent="0.25">
      <c r="A505" s="18" t="s">
        <v>543</v>
      </c>
      <c r="B505" s="25" t="s">
        <v>491</v>
      </c>
      <c r="C505" t="s">
        <v>515</v>
      </c>
      <c r="D505" t="s">
        <v>521</v>
      </c>
      <c r="E505" s="18" t="str">
        <f t="shared" si="23"/>
        <v xml:space="preserve">CCD_DATA_SETS.DATA_SET_DESC, </v>
      </c>
      <c r="F505" s="18" t="str">
        <f t="shared" si="24"/>
        <v>COMMENT ON COLUMN CCD_DATA_SETS_V.DATA_SET_DESC IS 'Description for the data set';</v>
      </c>
    </row>
    <row r="506" spans="1:6" x14ac:dyDescent="0.25">
      <c r="A506" s="18" t="s">
        <v>543</v>
      </c>
      <c r="B506" s="25" t="s">
        <v>491</v>
      </c>
      <c r="C506" t="s">
        <v>516</v>
      </c>
      <c r="D506" t="s">
        <v>522</v>
      </c>
      <c r="E506" s="18" t="str">
        <f t="shared" si="23"/>
        <v xml:space="preserve">CCD_DATA_SETS.DATA_SET_DOI, </v>
      </c>
      <c r="F506" s="18" t="str">
        <f t="shared" si="24"/>
        <v>COMMENT ON COLUMN CCD_DATA_SETS_V.DATA_SET_DOI IS 'DOI (digital object identifier) for the data set';</v>
      </c>
    </row>
    <row r="507" spans="1:6" x14ac:dyDescent="0.25">
      <c r="A507" s="18" t="s">
        <v>543</v>
      </c>
      <c r="B507" s="25" t="s">
        <v>491</v>
      </c>
      <c r="C507" t="s">
        <v>517</v>
      </c>
      <c r="D507" t="s">
        <v>523</v>
      </c>
      <c r="E507" s="18" t="str">
        <f t="shared" si="23"/>
        <v xml:space="preserve">CCD_DATA_SETS.DATA_SET_INPORT_URL, </v>
      </c>
      <c r="F507" s="18" t="str">
        <f t="shared" si="24"/>
        <v>COMMENT ON COLUMN CCD_DATA_SETS_V.DATA_SET_INPORT_URL IS 'InPort metadata URL for the data set, data accessibility and archival information (if any) is defined in InPort';</v>
      </c>
    </row>
    <row r="508" spans="1:6" x14ac:dyDescent="0.25">
      <c r="A508" s="18" t="s">
        <v>543</v>
      </c>
      <c r="B508" s="25" t="s">
        <v>491</v>
      </c>
      <c r="C508" t="s">
        <v>518</v>
      </c>
      <c r="D508" t="s">
        <v>524</v>
      </c>
      <c r="E508" s="18" t="str">
        <f t="shared" si="23"/>
        <v xml:space="preserve">CCD_DATA_SETS.DATA_SET_ACCESS_URL, </v>
      </c>
      <c r="F508" s="18" t="str">
        <f t="shared" si="24"/>
        <v>COMMENT ON COLUMN CCD_DATA_SETS_V.DATA_SET_ACCESS_URL IS 'Publicly accessible URL for the data set, where the data can be accessed';</v>
      </c>
    </row>
    <row r="509" spans="1:6" x14ac:dyDescent="0.25">
      <c r="A509" s="18" t="s">
        <v>543</v>
      </c>
      <c r="B509" s="25" t="s">
        <v>491</v>
      </c>
      <c r="C509" t="s">
        <v>519</v>
      </c>
      <c r="D509" t="s">
        <v>525</v>
      </c>
      <c r="E509" s="18" t="str">
        <f t="shared" si="23"/>
        <v xml:space="preserve">CCD_DATA_SETS.DATA_SET_ARCHIVE_URL, </v>
      </c>
      <c r="F509" s="18" t="str">
        <f t="shared" si="24"/>
        <v>COMMENT ON COLUMN CCD_DATA_SETS_V.DATA_SET_ARCHIVE_URL IS 'Archive URL for the data set, where the data can be accessed as a bulk download';</v>
      </c>
    </row>
    <row r="510" spans="1:6" x14ac:dyDescent="0.25">
      <c r="A510" s="18" t="s">
        <v>543</v>
      </c>
      <c r="B510" s="25" t="s">
        <v>491</v>
      </c>
      <c r="C510" t="s">
        <v>496</v>
      </c>
      <c r="D510" t="s">
        <v>526</v>
      </c>
      <c r="E510" s="18" t="str">
        <f t="shared" si="23"/>
        <v xml:space="preserve">CCD_DATA_SETS.CRUISE_LEG_ID, </v>
      </c>
      <c r="F510" s="18" t="str">
        <f t="shared" si="24"/>
        <v>COMMENT ON COLUMN CCD_DATA_SETS_V.CRUISE_LEG_ID IS 'The research cruise leg that the data set was collected during';</v>
      </c>
    </row>
    <row r="511" spans="1:6" x14ac:dyDescent="0.25">
      <c r="A511" s="18" t="s">
        <v>543</v>
      </c>
      <c r="B511" s="25" t="s">
        <v>489</v>
      </c>
      <c r="C511" t="s">
        <v>490</v>
      </c>
      <c r="D511" t="s">
        <v>530</v>
      </c>
      <c r="E511" s="18" t="str">
        <f t="shared" si="23"/>
        <v xml:space="preserve">CCD_DATA_SET_TYPES.DATA_SET_TYPE_ID, </v>
      </c>
      <c r="F511" s="18" t="str">
        <f t="shared" si="24"/>
        <v>COMMENT ON COLUMN CCD_DATA_SETS_V.DATA_SET_TYPE_ID IS 'Primary key for the CCD_DATA_SET_TYPES table';</v>
      </c>
    </row>
    <row r="512" spans="1:6" x14ac:dyDescent="0.25">
      <c r="A512" s="18" t="s">
        <v>543</v>
      </c>
      <c r="B512" s="25" t="s">
        <v>489</v>
      </c>
      <c r="C512" t="s">
        <v>527</v>
      </c>
      <c r="D512" t="s">
        <v>531</v>
      </c>
      <c r="E512" s="18" t="str">
        <f t="shared" si="23"/>
        <v xml:space="preserve">CCD_DATA_SET_TYPES.DATA_SET_TYPE_NAME, </v>
      </c>
      <c r="F512" s="18" t="str">
        <f t="shared" si="24"/>
        <v>COMMENT ON COLUMN CCD_DATA_SETS_V.DATA_SET_TYPE_NAME IS 'Name for the data set type';</v>
      </c>
    </row>
    <row r="513" spans="1:6" x14ac:dyDescent="0.25">
      <c r="A513" s="18" t="s">
        <v>543</v>
      </c>
      <c r="B513" s="25" t="s">
        <v>489</v>
      </c>
      <c r="C513" t="s">
        <v>528</v>
      </c>
      <c r="D513" t="s">
        <v>532</v>
      </c>
      <c r="E513" s="18" t="str">
        <f t="shared" si="23"/>
        <v xml:space="preserve">CCD_DATA_SET_TYPES.DATA_SET_TYPE_DESC, </v>
      </c>
      <c r="F513" s="18" t="str">
        <f t="shared" si="24"/>
        <v>COMMENT ON COLUMN CCD_DATA_SETS_V.DATA_SET_TYPE_DESC IS 'Description for the data set type';</v>
      </c>
    </row>
    <row r="514" spans="1:6" x14ac:dyDescent="0.25">
      <c r="A514" s="18" t="s">
        <v>543</v>
      </c>
      <c r="B514" s="25" t="s">
        <v>489</v>
      </c>
      <c r="C514" t="s">
        <v>529</v>
      </c>
      <c r="D514" t="s">
        <v>533</v>
      </c>
      <c r="E514" s="18" t="str">
        <f t="shared" si="23"/>
        <v xml:space="preserve">CCD_DATA_SET_TYPES.DATA_SET_TYPE_DOC_URL, </v>
      </c>
      <c r="F514" s="18" t="str">
        <f t="shared" si="24"/>
        <v>COMMENT ON COLUMN CCD_DATA_SETS_V.DATA_SET_TYPE_DOC_URL IS 'Documentation URL for the data type, this can be an InPort URL for the parent Project record of the individual data sets or a documentation package that provides information about this data set type';</v>
      </c>
    </row>
    <row r="515" spans="1:6" x14ac:dyDescent="0.25">
      <c r="A515" s="18" t="s">
        <v>543</v>
      </c>
      <c r="B515" s="25" t="s">
        <v>544</v>
      </c>
      <c r="C515" t="s">
        <v>498</v>
      </c>
      <c r="D515" t="s">
        <v>538</v>
      </c>
      <c r="E515" s="18" t="str">
        <f t="shared" si="23"/>
        <v xml:space="preserve">CCD_DATA_SET_STATUS.DATA_SET_STATUS_ID, </v>
      </c>
      <c r="F515" s="18" t="str">
        <f t="shared" si="24"/>
        <v>COMMENT ON COLUMN CCD_DATA_SETS_V.DATA_SET_STATUS_ID IS 'Primary key for the CCD_DATA_SET_STATUS table';</v>
      </c>
    </row>
    <row r="516" spans="1:6" x14ac:dyDescent="0.25">
      <c r="A516" s="18" t="s">
        <v>543</v>
      </c>
      <c r="B516" s="25" t="s">
        <v>544</v>
      </c>
      <c r="C516" t="s">
        <v>534</v>
      </c>
      <c r="D516" t="s">
        <v>539</v>
      </c>
      <c r="E516" s="18" t="str">
        <f t="shared" si="23"/>
        <v xml:space="preserve">CCD_DATA_SET_STATUS.STATUS_CODE, </v>
      </c>
      <c r="F516" s="18" t="str">
        <f t="shared" si="24"/>
        <v>COMMENT ON COLUMN CCD_DATA_SETS_V.STATUS_CODE IS 'The alpha-numeric code for the data status';</v>
      </c>
    </row>
    <row r="517" spans="1:6" x14ac:dyDescent="0.25">
      <c r="A517" s="18" t="s">
        <v>543</v>
      </c>
      <c r="B517" s="25" t="s">
        <v>544</v>
      </c>
      <c r="C517" t="s">
        <v>535</v>
      </c>
      <c r="D517" t="s">
        <v>540</v>
      </c>
      <c r="E517" s="18" t="str">
        <f t="shared" si="23"/>
        <v xml:space="preserve">CCD_DATA_SET_STATUS.STATUS_NAME, </v>
      </c>
      <c r="F517" s="18" t="str">
        <f t="shared" si="24"/>
        <v>COMMENT ON COLUMN CCD_DATA_SETS_V.STATUS_NAME IS 'The name of the data status';</v>
      </c>
    </row>
    <row r="518" spans="1:6" x14ac:dyDescent="0.25">
      <c r="A518" s="18" t="s">
        <v>543</v>
      </c>
      <c r="B518" s="25" t="s">
        <v>544</v>
      </c>
      <c r="C518" t="s">
        <v>536</v>
      </c>
      <c r="D518" t="s">
        <v>541</v>
      </c>
      <c r="E518" s="18" t="str">
        <f t="shared" si="23"/>
        <v xml:space="preserve">CCD_DATA_SET_STATUS.STATUS_DESC, </v>
      </c>
      <c r="F518" s="18" t="str">
        <f t="shared" si="24"/>
        <v>COMMENT ON COLUMN CCD_DATA_SETS_V.STATUS_DESC IS 'The description for the data status';</v>
      </c>
    </row>
    <row r="519" spans="1:6" x14ac:dyDescent="0.25">
      <c r="A519" s="18" t="s">
        <v>543</v>
      </c>
      <c r="B519" s="25" t="s">
        <v>544</v>
      </c>
      <c r="C519" t="s">
        <v>537</v>
      </c>
      <c r="D519" t="s">
        <v>542</v>
      </c>
      <c r="E519" s="18" t="str">
        <f t="shared" si="23"/>
        <v xml:space="preserve">CCD_DATA_SET_STATUS.STATUS_COLOR, </v>
      </c>
      <c r="F519" s="18" t="str">
        <f t="shared" si="24"/>
        <v>COMMENT ON COLUMN CCD_DATA_SETS_V.STATUS_COLOR IS 'The hex value for the color that the data set status has in the application interface';</v>
      </c>
    </row>
    <row r="520" spans="1:6" x14ac:dyDescent="0.25">
      <c r="E520" s="18" t="str">
        <f t="shared" si="23"/>
        <v xml:space="preserve">., </v>
      </c>
      <c r="F520" s="18" t="str">
        <f t="shared" si="24"/>
        <v>COMMENT ON COLUMN . IS '';</v>
      </c>
    </row>
    <row r="521" spans="1:6" x14ac:dyDescent="0.25">
      <c r="E521" s="18" t="str">
        <f t="shared" si="23"/>
        <v xml:space="preserve">., </v>
      </c>
      <c r="F521" s="18" t="str">
        <f t="shared" si="24"/>
        <v>COMMENT ON COLUMN . IS '';</v>
      </c>
    </row>
    <row r="522" spans="1:6" x14ac:dyDescent="0.25">
      <c r="E522" s="18" t="str">
        <f t="shared" si="23"/>
        <v xml:space="preserve">., </v>
      </c>
      <c r="F522" s="18" t="str">
        <f t="shared" si="24"/>
        <v>COMMENT ON COLUMN . IS '';</v>
      </c>
    </row>
    <row r="523" spans="1:6" x14ac:dyDescent="0.25">
      <c r="E523" s="18" t="str">
        <f t="shared" si="23"/>
        <v xml:space="preserve">., </v>
      </c>
      <c r="F523" s="18" t="str">
        <f t="shared" si="24"/>
        <v>COMMENT ON COLUMN . IS '';</v>
      </c>
    </row>
    <row r="524" spans="1:6" x14ac:dyDescent="0.25">
      <c r="E524" s="18" t="str">
        <f t="shared" si="23"/>
        <v xml:space="preserve">., </v>
      </c>
      <c r="F524" s="18" t="str">
        <f t="shared" si="24"/>
        <v>COMMENT ON COLUMN . IS '';</v>
      </c>
    </row>
    <row r="525" spans="1:6" x14ac:dyDescent="0.25">
      <c r="E525" s="18" t="str">
        <f t="shared" si="23"/>
        <v xml:space="preserve">., </v>
      </c>
      <c r="F525" s="18" t="str">
        <f t="shared" si="24"/>
        <v>COMMENT ON COLUMN . IS '';</v>
      </c>
    </row>
    <row r="526" spans="1:6" x14ac:dyDescent="0.25">
      <c r="E526" s="18" t="str">
        <f t="shared" si="23"/>
        <v xml:space="preserve">., </v>
      </c>
      <c r="F526" s="18" t="str">
        <f t="shared" si="24"/>
        <v>COMMENT ON COLUMN . IS '';</v>
      </c>
    </row>
    <row r="527" spans="1:6" x14ac:dyDescent="0.25">
      <c r="E527" s="18" t="str">
        <f t="shared" si="23"/>
        <v xml:space="preserve">., </v>
      </c>
      <c r="F527" s="18" t="str">
        <f t="shared" si="24"/>
        <v>COMMENT ON COLUMN . IS '';</v>
      </c>
    </row>
    <row r="528" spans="1:6" x14ac:dyDescent="0.25">
      <c r="E528" s="18" t="str">
        <f t="shared" si="23"/>
        <v xml:space="preserve">., </v>
      </c>
      <c r="F528" s="18" t="str">
        <f t="shared" si="24"/>
        <v>COMMENT ON COLUMN . IS '';</v>
      </c>
    </row>
    <row r="529" spans="5:6" x14ac:dyDescent="0.25">
      <c r="E529" s="18" t="str">
        <f t="shared" si="23"/>
        <v xml:space="preserve">., </v>
      </c>
      <c r="F529" s="18" t="str">
        <f t="shared" si="24"/>
        <v>COMMENT ON COLUMN . IS '';</v>
      </c>
    </row>
    <row r="530" spans="5:6" x14ac:dyDescent="0.25">
      <c r="E530" s="18" t="str">
        <f t="shared" si="23"/>
        <v xml:space="preserve">., </v>
      </c>
      <c r="F530" s="18" t="str">
        <f t="shared" si="24"/>
        <v>COMMENT ON COLUMN . IS '';</v>
      </c>
    </row>
    <row r="531" spans="5:6" x14ac:dyDescent="0.25">
      <c r="E531" s="18" t="str">
        <f t="shared" si="23"/>
        <v xml:space="preserve">., </v>
      </c>
      <c r="F531" s="18" t="str">
        <f t="shared" si="24"/>
        <v>COMMENT ON COLUMN . IS '';</v>
      </c>
    </row>
    <row r="532" spans="5:6" x14ac:dyDescent="0.25">
      <c r="E532" s="18" t="str">
        <f t="shared" si="23"/>
        <v xml:space="preserve">., </v>
      </c>
      <c r="F532" s="18" t="str">
        <f t="shared" si="24"/>
        <v>COMMENT ON COLUMN . IS '';</v>
      </c>
    </row>
    <row r="533" spans="5:6" x14ac:dyDescent="0.25">
      <c r="E533" s="18" t="str">
        <f t="shared" si="23"/>
        <v xml:space="preserve">., </v>
      </c>
      <c r="F533" s="18" t="str">
        <f t="shared" si="24"/>
        <v>COMMENT ON COLUMN . IS '';</v>
      </c>
    </row>
    <row r="534" spans="5:6" x14ac:dyDescent="0.25">
      <c r="E534" s="18" t="str">
        <f t="shared" si="23"/>
        <v xml:space="preserve">., </v>
      </c>
      <c r="F534" s="18" t="str">
        <f t="shared" si="24"/>
        <v>COMMENT ON COLUMN . IS '';</v>
      </c>
    </row>
    <row r="535" spans="5:6" x14ac:dyDescent="0.25">
      <c r="E535" s="18" t="str">
        <f t="shared" si="23"/>
        <v xml:space="preserve">., </v>
      </c>
      <c r="F535" s="18" t="str">
        <f t="shared" si="24"/>
        <v>COMMENT ON COLUMN . IS '';</v>
      </c>
    </row>
    <row r="536" spans="5:6" x14ac:dyDescent="0.25">
      <c r="E536" s="18" t="str">
        <f t="shared" si="23"/>
        <v xml:space="preserve">., </v>
      </c>
      <c r="F536" s="18" t="str">
        <f t="shared" si="24"/>
        <v>COMMENT ON COLUMN . IS '';</v>
      </c>
    </row>
    <row r="537" spans="5:6" x14ac:dyDescent="0.25">
      <c r="E537" s="18" t="str">
        <f t="shared" si="23"/>
        <v xml:space="preserve">., </v>
      </c>
      <c r="F537" s="18" t="str">
        <f t="shared" si="24"/>
        <v>COMMENT ON COLUMN . IS '';</v>
      </c>
    </row>
    <row r="538" spans="5:6" x14ac:dyDescent="0.25">
      <c r="E538" s="18" t="str">
        <f t="shared" si="23"/>
        <v xml:space="preserve">., </v>
      </c>
      <c r="F538" s="18" t="str">
        <f t="shared" si="24"/>
        <v>COMMENT ON COLUMN . IS '';</v>
      </c>
    </row>
    <row r="539" spans="5:6" x14ac:dyDescent="0.25">
      <c r="E539" s="18" t="str">
        <f t="shared" si="23"/>
        <v xml:space="preserve">., </v>
      </c>
      <c r="F539" s="18" t="str">
        <f t="shared" si="24"/>
        <v>COMMENT ON COLUMN . IS '';</v>
      </c>
    </row>
    <row r="540" spans="5:6" x14ac:dyDescent="0.25">
      <c r="E540" s="18" t="str">
        <f t="shared" si="23"/>
        <v xml:space="preserve">., </v>
      </c>
      <c r="F540" s="18" t="str">
        <f t="shared" si="24"/>
        <v>COMMENT ON COLUMN . IS '';</v>
      </c>
    </row>
    <row r="541" spans="5:6" x14ac:dyDescent="0.25">
      <c r="E541" s="18" t="str">
        <f t="shared" si="23"/>
        <v xml:space="preserve">., </v>
      </c>
      <c r="F541" s="18" t="str">
        <f t="shared" si="24"/>
        <v>COMMENT ON COLUMN . IS '';</v>
      </c>
    </row>
    <row r="542" spans="5:6" x14ac:dyDescent="0.25">
      <c r="E542" s="18" t="str">
        <f t="shared" si="23"/>
        <v xml:space="preserve">., </v>
      </c>
      <c r="F542" s="18" t="str">
        <f t="shared" si="24"/>
        <v>COMMENT ON COLUMN . IS '';</v>
      </c>
    </row>
    <row r="543" spans="5:6" x14ac:dyDescent="0.25">
      <c r="E543" s="18" t="str">
        <f t="shared" ref="E543:E545" si="25">CONCATENATE(B543, ".", C543, ", ")</f>
        <v xml:space="preserve">., </v>
      </c>
      <c r="F543" s="18" t="str">
        <f t="shared" ref="F543:F545" si="26">CONCATENATE("COMMENT ON COLUMN ", A543, ".", C543, " IS '", SUBSTITUTE(D543, "'", "''"), "';")</f>
        <v>COMMENT ON COLUMN . IS '';</v>
      </c>
    </row>
    <row r="544" spans="5:6" x14ac:dyDescent="0.25">
      <c r="E544" s="18" t="str">
        <f t="shared" si="25"/>
        <v xml:space="preserve">., </v>
      </c>
      <c r="F544" s="18" t="str">
        <f t="shared" si="26"/>
        <v>COMMENT ON COLUMN . IS '';</v>
      </c>
    </row>
    <row r="545" spans="5:6" x14ac:dyDescent="0.25">
      <c r="E545" s="18" t="str">
        <f t="shared" si="25"/>
        <v xml:space="preserve">., </v>
      </c>
      <c r="F545" s="18" t="str">
        <f t="shared" si="26"/>
        <v>COMMENT ON COLUMN . IS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CORE_DDL</vt:lpstr>
      <vt:lpstr>Naming Worksheet</vt:lpstr>
      <vt:lpstr>Column Names</vt:lpstr>
      <vt:lpstr>View Comments</vt:lpstr>
      <vt:lpstr>View DDL Gen</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2018-09-22T07:24:35Z</dcterms:modified>
</cp:coreProperties>
</file>