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 l="1"/>
  <c r="C23" i="1" s="1"/>
  <c r="E18" i="1"/>
  <c r="A91" i="1"/>
  <c r="A92" i="1" s="1"/>
  <c r="A93" i="1" l="1"/>
  <c r="C93" i="1" s="1"/>
  <c r="C92" i="1"/>
  <c r="C91"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C105" i="1" l="1"/>
  <c r="A106" i="1"/>
  <c r="A107" i="1" s="1"/>
  <c r="A108" i="1" s="1"/>
  <c r="C108" i="1" s="1"/>
  <c r="R108" i="1" s="1"/>
  <c r="C114" i="1"/>
  <c r="R114" i="1" s="1"/>
  <c r="A85" i="1"/>
  <c r="C85" i="1" s="1"/>
  <c r="R85" i="1" s="1"/>
  <c r="C84" i="1"/>
  <c r="R84" i="1" s="1"/>
  <c r="E6" i="1" l="1"/>
  <c r="R105" i="1"/>
  <c r="A86" i="1"/>
  <c r="C86" i="1" s="1"/>
  <c r="R86" i="1" s="1"/>
  <c r="A109" i="1"/>
  <c r="C106" i="1"/>
  <c r="R106" i="1" s="1"/>
  <c r="C107" i="1"/>
  <c r="R107" i="1" s="1"/>
  <c r="A87" i="1"/>
  <c r="C109" i="1" l="1"/>
  <c r="R109" i="1" s="1"/>
  <c r="A110" i="1"/>
  <c r="A88" i="1"/>
  <c r="C87" i="1"/>
  <c r="R87" i="1" l="1"/>
  <c r="A111" i="1"/>
  <c r="C110" i="1"/>
  <c r="R110" i="1" s="1"/>
  <c r="C88" i="1"/>
  <c r="R88" i="1" s="1"/>
  <c r="A89" i="1"/>
  <c r="E90" i="1" l="1"/>
  <c r="C111" i="1"/>
  <c r="R111" i="1" s="1"/>
  <c r="A112" i="1"/>
  <c r="C89" i="1"/>
  <c r="R89" i="1" s="1"/>
  <c r="A90" i="1"/>
  <c r="C90" i="1" s="1"/>
  <c r="R90" i="1" l="1"/>
  <c r="E63" i="1"/>
  <c r="C112" i="1"/>
  <c r="R112" i="1" s="1"/>
  <c r="A113" i="1"/>
  <c r="C113" i="1" s="1"/>
  <c r="R113" i="1" s="1"/>
  <c r="G95" i="1"/>
  <c r="G96" i="1" s="1"/>
  <c r="G97" i="1" s="1"/>
  <c r="G98" i="1" s="1"/>
  <c r="G99" i="1" s="1"/>
  <c r="G100" i="1" s="1"/>
  <c r="G101" i="1" s="1"/>
  <c r="G102" i="1" s="1"/>
  <c r="G103" i="1" s="1"/>
  <c r="G104" i="1" s="1"/>
  <c r="A95" i="1"/>
  <c r="A96" i="1" s="1"/>
  <c r="A97" i="1" s="1"/>
  <c r="A98" i="1" s="1"/>
  <c r="A99" i="1" s="1"/>
  <c r="A100" i="1" s="1"/>
  <c r="A101" i="1" s="1"/>
  <c r="A102" i="1" s="1"/>
  <c r="A103" i="1" s="1"/>
  <c r="A104" i="1" l="1"/>
  <c r="C103" i="1"/>
  <c r="R103" i="1" s="1"/>
  <c r="G115" i="1" l="1"/>
  <c r="G116" i="1" s="1"/>
  <c r="G117" i="1" s="1"/>
  <c r="G118" i="1" s="1"/>
  <c r="G119" i="1" s="1"/>
  <c r="G120" i="1" s="1"/>
  <c r="A115" i="1"/>
  <c r="C115" i="1" s="1"/>
  <c r="R115" i="1" s="1"/>
  <c r="G121" i="1" l="1"/>
  <c r="G122" i="1" s="1"/>
  <c r="G123" i="1" s="1"/>
  <c r="G124" i="1" s="1"/>
  <c r="G125" i="1" s="1"/>
  <c r="G126" i="1" s="1"/>
  <c r="G127" i="1" s="1"/>
  <c r="G128" i="1" s="1"/>
  <c r="G129" i="1" s="1"/>
  <c r="G130" i="1" s="1"/>
  <c r="G131" i="1" s="1"/>
  <c r="G132" i="1" s="1"/>
  <c r="G133" i="1" s="1"/>
  <c r="G134" i="1" s="1"/>
  <c r="G135" i="1" s="1"/>
  <c r="G136" i="1" s="1"/>
  <c r="G137" i="1" s="1"/>
  <c r="A116" i="1"/>
  <c r="C116" i="1" s="1"/>
  <c r="R116" i="1" s="1"/>
  <c r="A117" i="1" l="1"/>
  <c r="C117" i="1" s="1"/>
  <c r="R117" i="1" s="1"/>
  <c r="C69" i="1"/>
  <c r="R69" i="1" s="1"/>
  <c r="A118" i="1" l="1"/>
  <c r="A119" i="1" s="1"/>
  <c r="A70" i="1"/>
  <c r="C70" i="1" s="1"/>
  <c r="R70" i="1" s="1"/>
  <c r="C119" i="1" l="1"/>
  <c r="R119" i="1" s="1"/>
  <c r="A120" i="1"/>
  <c r="C120" i="1" s="1"/>
  <c r="R120" i="1" s="1"/>
  <c r="C118" i="1"/>
  <c r="R118" i="1" s="1"/>
  <c r="A121" i="1"/>
  <c r="A71" i="1"/>
  <c r="C71" i="1" s="1"/>
  <c r="R71" i="1" s="1"/>
  <c r="C46" i="1"/>
  <c r="R46" i="1" s="1"/>
  <c r="A122" i="1" l="1"/>
  <c r="C121" i="1"/>
  <c r="R121" i="1" s="1"/>
  <c r="C99" i="1"/>
  <c r="R99" i="1" s="1"/>
  <c r="A72" i="1"/>
  <c r="C72" i="1" s="1"/>
  <c r="R72" i="1" s="1"/>
  <c r="A47" i="1"/>
  <c r="A25" i="1"/>
  <c r="A26" i="1" s="1"/>
  <c r="C26" i="1" s="1"/>
  <c r="R26" i="1" s="1"/>
  <c r="C24" i="1"/>
  <c r="R24" i="1" s="1"/>
  <c r="C2" i="1"/>
  <c r="R2" i="1" s="1"/>
  <c r="A123" i="1" l="1"/>
  <c r="C122" i="1"/>
  <c r="R122" i="1" s="1"/>
  <c r="A73" i="1"/>
  <c r="C73" i="1" s="1"/>
  <c r="R73" i="1" s="1"/>
  <c r="C97" i="1"/>
  <c r="R97" i="1" s="1"/>
  <c r="C25" i="1"/>
  <c r="R25" i="1" s="1"/>
  <c r="C47" i="1"/>
  <c r="R47" i="1" s="1"/>
  <c r="A48" i="1"/>
  <c r="A27" i="1"/>
  <c r="A124" i="1" l="1"/>
  <c r="C123" i="1"/>
  <c r="R123" i="1" s="1"/>
  <c r="A74" i="1"/>
  <c r="C74" i="1" s="1"/>
  <c r="R74" i="1" s="1"/>
  <c r="C96" i="1"/>
  <c r="R96" i="1" s="1"/>
  <c r="C48" i="1"/>
  <c r="R48" i="1" s="1"/>
  <c r="A49" i="1"/>
  <c r="C27" i="1"/>
  <c r="R27" i="1" s="1"/>
  <c r="A28" i="1"/>
  <c r="A29" i="1" s="1"/>
  <c r="A75" i="1" l="1"/>
  <c r="C75" i="1" s="1"/>
  <c r="R75" i="1" s="1"/>
  <c r="A125" i="1"/>
  <c r="C124" i="1"/>
  <c r="R124" i="1" s="1"/>
  <c r="C98" i="1"/>
  <c r="R98" i="1" s="1"/>
  <c r="A76" i="1"/>
  <c r="C76" i="1" s="1"/>
  <c r="R76" i="1" s="1"/>
  <c r="C29" i="1"/>
  <c r="R29" i="1" s="1"/>
  <c r="A30" i="1"/>
  <c r="C49" i="1"/>
  <c r="R49" i="1" s="1"/>
  <c r="A50" i="1"/>
  <c r="C28" i="1"/>
  <c r="R28" i="1" s="1"/>
  <c r="C125" i="1" l="1"/>
  <c r="R125" i="1" s="1"/>
  <c r="A126" i="1"/>
  <c r="C95" i="1"/>
  <c r="R95" i="1" s="1"/>
  <c r="A77" i="1"/>
  <c r="C77" i="1" s="1"/>
  <c r="R77" i="1" s="1"/>
  <c r="A31" i="1"/>
  <c r="C30" i="1"/>
  <c r="R30" i="1" s="1"/>
  <c r="A51" i="1"/>
  <c r="C50" i="1"/>
  <c r="R50" i="1" s="1"/>
  <c r="C126" i="1" l="1"/>
  <c r="R126" i="1" s="1"/>
  <c r="A127" i="1"/>
  <c r="C104" i="1"/>
  <c r="R104" i="1" s="1"/>
  <c r="A78" i="1"/>
  <c r="C78" i="1" s="1"/>
  <c r="R78" i="1" s="1"/>
  <c r="A32" i="1"/>
  <c r="C31" i="1"/>
  <c r="R31" i="1" s="1"/>
  <c r="C51" i="1"/>
  <c r="R51" i="1" s="1"/>
  <c r="A52" i="1"/>
  <c r="A3" i="1"/>
  <c r="C127" i="1" l="1"/>
  <c r="R127" i="1" s="1"/>
  <c r="A128" i="1"/>
  <c r="A53" i="1"/>
  <c r="C53" i="1" s="1"/>
  <c r="C52" i="1"/>
  <c r="C100" i="1"/>
  <c r="R100" i="1" s="1"/>
  <c r="A79" i="1"/>
  <c r="C79" i="1" s="1"/>
  <c r="R79" i="1" s="1"/>
  <c r="A33" i="1"/>
  <c r="C32" i="1"/>
  <c r="R32" i="1" s="1"/>
  <c r="C3" i="1"/>
  <c r="R3" i="1" s="1"/>
  <c r="A4" i="1"/>
  <c r="A5" i="1" s="1"/>
  <c r="A6" i="1" s="1"/>
  <c r="E17" i="1" l="1"/>
  <c r="E16" i="1"/>
  <c r="A54" i="1"/>
  <c r="A55" i="1" s="1"/>
  <c r="A56" i="1" s="1"/>
  <c r="C56" i="1" s="1"/>
  <c r="R56" i="1" s="1"/>
  <c r="C128" i="1"/>
  <c r="R128" i="1" s="1"/>
  <c r="A129" i="1"/>
  <c r="R53" i="1"/>
  <c r="R52" i="1"/>
  <c r="C101" i="1"/>
  <c r="R101" i="1" s="1"/>
  <c r="C54" i="1"/>
  <c r="R54" i="1" s="1"/>
  <c r="A80" i="1"/>
  <c r="C80" i="1" s="1"/>
  <c r="R80" i="1" s="1"/>
  <c r="A34" i="1"/>
  <c r="C33" i="1"/>
  <c r="R33" i="1" s="1"/>
  <c r="C6" i="1"/>
  <c r="A7" i="1"/>
  <c r="A8" i="1" s="1"/>
  <c r="C5" i="1"/>
  <c r="R5" i="1" s="1"/>
  <c r="C4" i="1"/>
  <c r="R6" i="1" l="1"/>
  <c r="E105" i="1"/>
  <c r="E112" i="1"/>
  <c r="C129" i="1"/>
  <c r="R129" i="1" s="1"/>
  <c r="A130" i="1"/>
  <c r="E2" i="1"/>
  <c r="R4" i="1"/>
  <c r="C55" i="1"/>
  <c r="R55" i="1" s="1"/>
  <c r="C8" i="1"/>
  <c r="R8" i="1" s="1"/>
  <c r="A9" i="1"/>
  <c r="A81" i="1"/>
  <c r="C7" i="1"/>
  <c r="R7" i="1" s="1"/>
  <c r="A35" i="1"/>
  <c r="C34" i="1"/>
  <c r="R34" i="1" s="1"/>
  <c r="A131" i="1" l="1"/>
  <c r="C130" i="1"/>
  <c r="R130" i="1" s="1"/>
  <c r="C81" i="1"/>
  <c r="R81" i="1" s="1"/>
  <c r="A82" i="1"/>
  <c r="C94" i="1"/>
  <c r="R94" i="1" s="1"/>
  <c r="C102" i="1"/>
  <c r="R102" i="1" s="1"/>
  <c r="A57" i="1"/>
  <c r="A58" i="1" s="1"/>
  <c r="C9" i="1"/>
  <c r="R9" i="1" s="1"/>
  <c r="A10" i="1"/>
  <c r="A36" i="1"/>
  <c r="C35" i="1"/>
  <c r="R35" i="1" s="1"/>
  <c r="C131" i="1" l="1"/>
  <c r="R131" i="1" s="1"/>
  <c r="A132" i="1"/>
  <c r="A83" i="1"/>
  <c r="C83" i="1" s="1"/>
  <c r="R83" i="1" s="1"/>
  <c r="C82" i="1"/>
  <c r="R82" i="1" s="1"/>
  <c r="C58" i="1"/>
  <c r="A59" i="1"/>
  <c r="C57" i="1"/>
  <c r="R57" i="1" s="1"/>
  <c r="A11" i="1"/>
  <c r="C10" i="1"/>
  <c r="R10" i="1" s="1"/>
  <c r="C36" i="1"/>
  <c r="R36" i="1" s="1"/>
  <c r="A37" i="1"/>
  <c r="E13" i="1" l="1"/>
  <c r="C132" i="1"/>
  <c r="R132" i="1" s="1"/>
  <c r="A133" i="1"/>
  <c r="R58" i="1"/>
  <c r="A60" i="1"/>
  <c r="C59" i="1"/>
  <c r="E14" i="1" s="1"/>
  <c r="C11" i="1"/>
  <c r="A12" i="1"/>
  <c r="C37" i="1"/>
  <c r="R37" i="1" s="1"/>
  <c r="A38" i="1"/>
  <c r="C133" i="1" l="1"/>
  <c r="R133" i="1" s="1"/>
  <c r="A134" i="1"/>
  <c r="C60" i="1"/>
  <c r="A61" i="1"/>
  <c r="E4" i="1"/>
  <c r="R11" i="1"/>
  <c r="R59" i="1"/>
  <c r="C12" i="1"/>
  <c r="R12" i="1" s="1"/>
  <c r="A13" i="1"/>
  <c r="C38" i="1"/>
  <c r="R38" i="1" s="1"/>
  <c r="A39" i="1"/>
  <c r="E15" i="1" l="1"/>
  <c r="R60" i="1"/>
  <c r="C134" i="1"/>
  <c r="R134" i="1" s="1"/>
  <c r="A135" i="1"/>
  <c r="A62" i="1"/>
  <c r="C61" i="1"/>
  <c r="R61" i="1" s="1"/>
  <c r="C13" i="1"/>
  <c r="A14" i="1"/>
  <c r="C39" i="1"/>
  <c r="R39" i="1" s="1"/>
  <c r="A40" i="1"/>
  <c r="E58" i="1" l="1"/>
  <c r="E106" i="1"/>
  <c r="C62" i="1"/>
  <c r="R62" i="1" s="1"/>
  <c r="A63" i="1"/>
  <c r="C135" i="1"/>
  <c r="R135" i="1" s="1"/>
  <c r="A136" i="1"/>
  <c r="R13" i="1"/>
  <c r="A15" i="1"/>
  <c r="C14" i="1"/>
  <c r="C40" i="1"/>
  <c r="R40" i="1" s="1"/>
  <c r="A41" i="1"/>
  <c r="C63" i="1" l="1"/>
  <c r="R63" i="1" s="1"/>
  <c r="A64" i="1"/>
  <c r="E59" i="1"/>
  <c r="E107" i="1"/>
  <c r="E108" i="1"/>
  <c r="C136" i="1"/>
  <c r="R136" i="1" s="1"/>
  <c r="A137" i="1"/>
  <c r="C137" i="1" s="1"/>
  <c r="R137" i="1" s="1"/>
  <c r="R14" i="1"/>
  <c r="C15" i="1"/>
  <c r="A16" i="1"/>
  <c r="C41" i="1"/>
  <c r="R41" i="1" s="1"/>
  <c r="A42" i="1"/>
  <c r="C64" i="1" l="1"/>
  <c r="A65" i="1"/>
  <c r="C42" i="1"/>
  <c r="R42" i="1" s="1"/>
  <c r="A43" i="1"/>
  <c r="E60" i="1"/>
  <c r="E109" i="1"/>
  <c r="R15" i="1"/>
  <c r="C16" i="1"/>
  <c r="A17" i="1"/>
  <c r="A18" i="1" s="1"/>
  <c r="C18" i="1" l="1"/>
  <c r="A19" i="1"/>
  <c r="C17" i="1"/>
  <c r="C65" i="1"/>
  <c r="A66" i="1"/>
  <c r="C43" i="1"/>
  <c r="A44" i="1"/>
  <c r="E52" i="1"/>
  <c r="E110" i="1"/>
  <c r="E111" i="1"/>
  <c r="R17" i="1"/>
  <c r="R16" i="1"/>
  <c r="A20" i="1" l="1"/>
  <c r="C19" i="1"/>
  <c r="E53" i="1"/>
  <c r="A67" i="1"/>
  <c r="C66" i="1"/>
  <c r="C44" i="1"/>
  <c r="A45" i="1"/>
  <c r="C45" i="1" s="1"/>
  <c r="C20" i="1" l="1"/>
  <c r="A21" i="1"/>
  <c r="A68" i="1"/>
  <c r="C68" i="1" s="1"/>
  <c r="C67" i="1"/>
  <c r="C21" i="1" l="1"/>
  <c r="A22" i="1"/>
  <c r="C22"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25" authorId="0" shapeId="0">
      <text>
        <r>
          <rPr>
            <b/>
            <sz val="9"/>
            <color indexed="81"/>
            <rFont val="Tahoma"/>
            <family val="2"/>
          </rPr>
          <t>Author:</t>
        </r>
        <r>
          <rPr>
            <sz val="9"/>
            <color indexed="81"/>
            <rFont val="Tahoma"/>
            <family val="2"/>
          </rPr>
          <t xml:space="preserve">
Determine if these are feasible to implement as QA criteria</t>
        </r>
      </text>
    </comment>
    <comment ref="E26"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7" authorId="0" shapeId="0">
      <text>
        <r>
          <rPr>
            <b/>
            <sz val="9"/>
            <color indexed="81"/>
            <rFont val="Tahoma"/>
            <family val="2"/>
          </rPr>
          <t>Author:</t>
        </r>
        <r>
          <rPr>
            <sz val="9"/>
            <color indexed="81"/>
            <rFont val="Tahoma"/>
            <family val="2"/>
          </rPr>
          <t xml:space="preserve">
Not implemented yet</t>
        </r>
      </text>
    </comment>
    <comment ref="D28" authorId="0" shapeId="0">
      <text>
        <r>
          <rPr>
            <b/>
            <sz val="9"/>
            <color indexed="81"/>
            <rFont val="Tahoma"/>
            <family val="2"/>
          </rPr>
          <t>Author:</t>
        </r>
        <r>
          <rPr>
            <sz val="9"/>
            <color indexed="81"/>
            <rFont val="Tahoma"/>
            <family val="2"/>
          </rPr>
          <t xml:space="preserve">
Determine if these are feasible to implement as QA criteria</t>
        </r>
      </text>
    </comment>
    <comment ref="D29" authorId="0" shapeId="0">
      <text>
        <r>
          <rPr>
            <b/>
            <sz val="9"/>
            <color indexed="81"/>
            <rFont val="Tahoma"/>
            <family val="2"/>
          </rPr>
          <t>Author:</t>
        </r>
        <r>
          <rPr>
            <sz val="9"/>
            <color indexed="81"/>
            <rFont val="Tahoma"/>
            <family val="2"/>
          </rPr>
          <t xml:space="preserve">
Determine if these are feasible to implement as QA criteria</t>
        </r>
      </text>
    </comment>
    <comment ref="D31" authorId="0" shapeId="0">
      <text>
        <r>
          <rPr>
            <b/>
            <sz val="9"/>
            <color indexed="81"/>
            <rFont val="Tahoma"/>
            <family val="2"/>
          </rPr>
          <t>Author:</t>
        </r>
        <r>
          <rPr>
            <sz val="9"/>
            <color indexed="81"/>
            <rFont val="Tahoma"/>
            <family val="2"/>
          </rPr>
          <t xml:space="preserve">
Determine if these are feasible to implement as QA criteria</t>
        </r>
      </text>
    </comment>
    <comment ref="D32" authorId="0" shapeId="0">
      <text>
        <r>
          <rPr>
            <b/>
            <sz val="9"/>
            <color indexed="81"/>
            <rFont val="Tahoma"/>
            <family val="2"/>
          </rPr>
          <t>Author:</t>
        </r>
        <r>
          <rPr>
            <sz val="9"/>
            <color indexed="81"/>
            <rFont val="Tahoma"/>
            <family val="2"/>
          </rPr>
          <t xml:space="preserve">
Determine if these are feasible to implement as QA criteria</t>
        </r>
      </text>
    </comment>
    <comment ref="E48" authorId="0" shapeId="0">
      <text>
        <r>
          <rPr>
            <b/>
            <sz val="9"/>
            <color indexed="81"/>
            <rFont val="Tahoma"/>
            <family val="2"/>
          </rPr>
          <t>Author:</t>
        </r>
        <r>
          <rPr>
            <sz val="9"/>
            <color indexed="81"/>
            <rFont val="Tahoma"/>
            <family val="2"/>
          </rPr>
          <t xml:space="preserve">
Not implemented yet</t>
        </r>
      </text>
    </comment>
    <comment ref="E50" authorId="0" shapeId="0">
      <text>
        <r>
          <rPr>
            <b/>
            <sz val="9"/>
            <color indexed="81"/>
            <rFont val="Tahoma"/>
            <family val="2"/>
          </rPr>
          <t>Author:</t>
        </r>
        <r>
          <rPr>
            <sz val="9"/>
            <color indexed="81"/>
            <rFont val="Tahoma"/>
            <family val="2"/>
          </rPr>
          <t xml:space="preserve">
Not implemented yet</t>
        </r>
      </text>
    </comment>
    <comment ref="E51" authorId="0" shapeId="0">
      <text>
        <r>
          <rPr>
            <b/>
            <sz val="9"/>
            <color indexed="81"/>
            <rFont val="Tahoma"/>
            <family val="2"/>
          </rPr>
          <t>Author:</t>
        </r>
        <r>
          <rPr>
            <sz val="9"/>
            <color indexed="81"/>
            <rFont val="Tahoma"/>
            <family val="2"/>
          </rPr>
          <t xml:space="preserve">
Not implemented yet</t>
        </r>
      </text>
    </comment>
    <comment ref="A56"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<sst xmlns="http://schemas.openxmlformats.org/spreadsheetml/2006/main" count="619" uniqueCount="266">
  <si>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</si>
  <si>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</si>
  <si>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</si>
  <si>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</si>
  <si>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</si>
  <si>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</si>
  <si>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</si>
  <si>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</si>
  <si>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</si>
  <si>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</si>
  <si>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</si>
  <si>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</si>
  <si>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</si>
  <si>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</si>
  <si>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</si>
  <si>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</si>
  <si>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</si>
  <si>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</si>
  <si>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</si>
  <si>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</si>
  <si>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</si>
  <si>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</si>
  <si>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</si>
  <si>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</si>
  <si>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</si>
  <si>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</si>
  <si>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</si>
  <si>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</si>
  <si>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</si>
  <si>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</si>
  <si>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</si>
  <si>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</si>
  <si>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</si>
  <si>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</si>
  <si>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</si>
  <si>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</si>
  <si>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</si>
  <si>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</si>
  <si>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</si>
  <si>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</si>
  <si>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</si>
  <si>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</si>
  <si>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</si>
  <si>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</si>
  <si>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</si>
  <si>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</si>
  <si>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</si>
  <si>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</si>
  <si>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</si>
  <si>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</si>
  <si>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</si>
  <si>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</si>
  <si>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</si>
  <si>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</si>
  <si>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</si>
  <si>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</si>
  <si>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</si>
  <si>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</si>
  <si>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</si>
  <si>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</si>
  <si>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</si>
  <si>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</si>
  <si>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</si>
  <si>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</si>
  <si>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</si>
  <si>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</si>
  <si>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</si>
  <si>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</si>
  <si>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</si>
  <si>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</si>
  <si>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</si>
  <si>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</si>
  <si>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</si>
  <si>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</si>
  <si>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</si>
  <si>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</si>
  <si>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</si>
  <si>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</si>
  <si>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</si>
  <si>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</si>
  <si>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</si>
  <si>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</si>
  <si>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</si>
  <si>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</si>
  <si>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</si>
  <si>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</si>
  <si>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</si>
  <si>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</si>
  <si>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</si>
  <si>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</si>
  <si>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</si>
  <si>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</si>
  <si>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</si>
  <si>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</si>
  <si>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</si>
  <si>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</si>
  <si>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</si>
  <si>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</si>
  <si>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</si>
  <si>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</si>
  <si>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</si>
  <si>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</si>
  <si>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</si>
  <si>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</si>
  <si>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</si>
  <si>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</si>
  <si>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</si>
  <si>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</si>
  <si>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</si>
  <si>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</si>
  <si>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</si>
  <si>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</si>
  <si>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</si>
  <si>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</si>
  <si>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</si>
  <si>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</si>
  <si>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</si>
  <si>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</si>
  <si>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</si>
  <si>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</si>
  <si>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</si>
  <si>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</si>
  <si>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</si>
  <si>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</si>
  <si>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</si>
  <si>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</si>
  <si>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</si>
  <si>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</si>
  <si>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</si>
  <si>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</si>
  <si>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</si>
  <si>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</si>
  <si>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</si>
  <si>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</si>
  <si>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</si>
  <si>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</si>
  <si>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</si>
  <si>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</si>
  <si>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</si>
  <si>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</si>
  <si>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</si>
  <si>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</si>
  <si>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</si>
  <si>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</si>
  <si>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</si>
  <si>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</si>
  <si>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</si>
  <si>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</si>
  <si>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</si>
  <si>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</si>
  <si>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</si>
  <si>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</si>
  <si>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</si>
  <si>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</si>
  <si>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</si>
  <si>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</si>
  <si>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</si>
  <si>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</si>
  <si>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</si>
  <si>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</si>
  <si>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</si>
  <si>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</si>
  <si>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</si>
  <si>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</si>
  <si>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</si>
  <si>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</si>
  <si>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</si>
  <si>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</si>
  <si>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</si>
  <si>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</si>
  <si>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</si>
  <si>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</si>
  <si>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</si>
  <si>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</si>
  <si>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</si>
  <si>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</si>
  <si>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</si>
  <si>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</si>
  <si>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</si>
  <si>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</si>
  <si>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</si>
  <si>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</si>
  <si>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</si>
  <si>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</si>
  <si>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</si>
  <si>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</si>
  <si>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</si>
  <si>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</si>
  <si>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</si>
  <si>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</si>
  <si>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</si>
  <si>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</si>
  <si>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</si>
  <si>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</si>
  <si>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</si>
  <si>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</si>
  <si>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</si>
  <si>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</si>
  <si>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</si>
  <si>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</si>
  <si>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</si>
  <si>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</si>
  <si>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</si>
  <si>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</si>
  <si>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</si>
  <si>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</si>
  <si>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</si>
  <si>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</si>
  <si>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</si>
  <si>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</si>
  <si>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</si>
  <si>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</si>
  <si>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</si>
  <si>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</si>
  <si>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</si>
  <si>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</si>
  <si>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</si>
  <si>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</si>
  <si>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</si>
  <si>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</si>
  <si>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</si>
  <si>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</si>
  <si>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</si>
  <si>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</si>
  <si>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</si>
  <si>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</si>
  <si>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</si>
  <si>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</si>
  <si>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</si>
  <si>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</si>
  <si>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</si>
  <si>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</si>
  <si>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</si>
  <si>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</si>
  <si>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</si>
  <si>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</si>
  <si>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</si>
  <si>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Data Write Authorization</t>
  </si>
  <si>
    <t>Data Administrator Authorization</t>
  </si>
  <si>
    <t>Data Readonly Authorization</t>
  </si>
  <si>
    <t>Development Server Configuration</t>
  </si>
  <si>
    <t>The development APEX server hostname is defined in the Centralized Configuration Module's table (CC_CONFIG_OPTIONS) with the following values:
             -   OPTION_NAME: DEV_HOSTNAME
             -   OPTION_VALUE: the hostname for the development APEX server (e.g. picmidd.nmfs.local)</t>
  </si>
  <si>
    <t>Test Server Configuration</t>
  </si>
  <si>
    <t>The test APEX server hostname is defined in the Centralized Configuration Module's table (CC_CONFIG_OPTIONS) with the following values:
             -   OPTION_NAME: TEST_HOSTNAME
             -   OPTION_VALUE: the hostname for the development APEX server (e.g. picmidt.nmfs.local)</t>
  </si>
  <si>
    <t>CCD DMA App Code</t>
  </si>
  <si>
    <t>The Application code for the CCD DMA is defined in the Centralized Configuration Module's table (CC_CONFIG_OPTIONS) with the following values:
            -   OPTION_NAME: CAS_APP_CODE
            -   OPTION_VALUE: AUTH_APPS.APP_CODE value for the corresponding Centralized Authorization System enabled application defined in the AUTH_APP.APP_CODE field (CCD)</t>
  </si>
  <si>
    <t>Any authorized user that has the Readonly role is a Data Readonly User and can view any CCD record.  This is defined in the Centralized Configuration Module's table (CC_CONFIG_OPTIONS) with the following values:
            -   OPTION_NAME: CAS_READ_ROLE
            -   AUTH_APP_GROUPS.APP_GROUP_CODE value for the corresponding Centralized Authorization System enabled application's readonly role defined in the AUTH_APP_GROUPS.APP_GROUP_CODE field (CCD READ)</t>
  </si>
  <si>
    <t>Any authorized user that has the Administrator role is a Data Administrator User and can perform any actions within the CRDMA.  This is defined in the Centralized Configuration Module's table (CC_CONFIG_OPTIONS) with the following values:
            -   OPTION_NAME: CAS_ADMIN_ROLE
            -   AUTH_APP_GROUPS.APP_GROUP_CODE value for the corresponding Centralized Authorization System enabled application's administrator role defined in the AUTH_APP_GROUPS.APP_GROUP_CODE field (CCD ADMIN)</t>
  </si>
  <si>
    <t>Cruise Name to Cruise ID - Function</t>
  </si>
  <si>
    <t>Append Reference Preset Options - Function</t>
  </si>
  <si>
    <t>Leg Alias to Cruise Leg ID - Function</t>
  </si>
  <si>
    <t>This function accepts a list of colon-delimited integers (P_DELIM_VALUES) representing the primary key values of the given reference table preset options. The P_OPTS_QUERY is the query for the primary key values for the given options query with a primary key parameter that will be used with the defined primary key value (P_PK_VAL) when executing the query to return the associated primary key values. The return value will be the colon-delimited string that contains any additional primary key values that were returned by the P_OPTS_QUERY.  This function is used to implement the option presets functionality in the View/Edit Cruise and View/Edit Cruise Legs pages.</t>
  </si>
  <si>
    <t>This function accepts a P_CRUISE_NAME value and returns the CRUISE_ID value for the CCD_CRUISES record that has a CRUISE_NAME value that matches the P_CRUISE_NAME value. This function is used to translate a given Cruise Name to the corresponding numeric primary key ID value</t>
  </si>
  <si>
    <t>This function accepts a P_LEG_ALIAS value and returns the CRUISE_LEG_ID value for the CCD_CRUISE_LEGS record that has a corresponding CCD_LEG_ALIASES record with a LEG_ALIAS_NAME or CCD_CRUISE_LEGS.LEG_NAME value that matches the P_LEG_ALIAS value. This function is used to translate a given Leg Name value to the corresponding numeric primary key ID value</t>
  </si>
  <si>
    <t>PARR Tools Database Integration</t>
  </si>
  <si>
    <t>Any authorized user that has the Read/Write role is a Data Read/Write User and can manage any CCD record except for Reference List Management Pages.  This is defined in the Centralized Configuration Module's table (CC_CONFIG_OPTIONS) with the following values:
            -   OPTION_NAME: CAS_WRITE_ROLE
            -   AUTH_APP_GROUPS.APP_GROUP_CODE value for the corresponding Centralized Authorization System enabled application's read/write role defined in the AUTH_APP_GROUPS.APP_GROUP_CODE field (CCD WRITE)</t>
  </si>
  <si>
    <t>Database Administrator Role</t>
  </si>
  <si>
    <t>Database Read/Write Role</t>
  </si>
  <si>
    <t>Database Readonly Role</t>
  </si>
  <si>
    <t>Database CRDMA Role</t>
  </si>
  <si>
    <t>Databaes Integration Role</t>
  </si>
  <si>
    <t>The CCD_ADMIN_ROLE is defined in the database and provides read/write access to all tables, execute access on all packages, and read access on all views</t>
  </si>
  <si>
    <t>The CCD_ADMIN_ROLE is defined in the database and provides read/write access to all tables, and read access on all views</t>
  </si>
  <si>
    <t>The CCD_ADMIN_ROLE is defined in the database and provides readonly access to all tables and views</t>
  </si>
  <si>
    <t>The CCD_APP_ROLE is defined in the database and provides only the required object permissions used directly in the CRDMA</t>
  </si>
  <si>
    <t>The CCD_INTEG_ROLE is defined in the database and provides object privileges for any database schema that integrates the CCD.  Since there are additional privileges that are not allowed to be defined in roles additional object privileges are required to integrate the CCD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</si>
</sst>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1"/>
  <sheetViews>
    <sheetView tabSelected="1" topLeftCell="A21" workbookViewId="0">
      <selection activeCell="E23" sqref="E23"/>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83" si="1">CONCATENATE(D3, " (", C3, ")")</f>
        <v>Cruise Leg Year Policy (CR-DB-002)</v>
      </c>
    </row>
    <row r="4" spans="1:18" s="2" customFormat="1" ht="75" x14ac:dyDescent="0.25">
      <c r="A4" s="9">
        <f t="shared" ref="A4:A23"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$C$105,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$C$58, ").  The CCD_DVM_PKG.EXEC_DVM_CRUISE_OVERLAP_SP procedure was developed for automating this process (CDVM implementation: ", $C$106,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$C$59, ").  The CCD_DVM_PKG.PRE_UPDATE_LEG_SP  (CDVM implementation: ",$C$107, ") and CCD_DVM_PKG.POST_UPDATE_LEG_SP  (CDVM implementation: ",$C$108,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$C$60, ").  The CCD_DVM_PKG.DELETE_LEG_OVERLAP_SP procedure was developed for automating this process (CDVM implementation: ", $C$109,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",$C$52, ").  The CCD_DVM_PKG.EXEC_DVM_CRUISE_SP procedure was developed for automating this process (CDVM implementation: ", $C$110,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",$C$53, ").  The data history tracking package does retain information about the deleted DVM issues for auditing purposes.  The CCD_DVM_PKG.DELETE_CRUISE_SP procedure was developed for automating this process (CDVM implementation: ", $C$111,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s="2" customFormat="1" ht="45" x14ac:dyDescent="0.25">
      <c r="A18" s="9">
        <f t="shared" si="2"/>
        <v>17</v>
      </c>
      <c r="B18" s="9" t="s">
        <v>16</v>
      </c>
      <c r="C18" s="9" t="str">
        <f t="shared" ref="C18" si="10">CONCATENATE("CR-DB-", REPT("0", 3-LEN(A18)), A18)</f>
        <v>CR-DB-017</v>
      </c>
      <c r="D18" s="6" t="s">
        <v>254</v>
      </c>
      <c r="E18" s="6" t="str">
        <f>"The data sets managed in the PARR Tools database are integrated into the CCD via through the CCD_DATA_SETS.DATA_SET_INPORT_CAT_ID to the PARR Tools database table ODS_INP_DATASET_SCORING's CAT_ID field. "</f>
        <v xml:space="preserve">The data sets managed in the PARR Tools database are integrated into the CCD via through the CCD_DATA_SETS.DATA_SET_INPORT_CAT_ID to the PARR Tools database table ODS_INP_DATASET_SCORING's CAT_ID field. </v>
      </c>
      <c r="F18" s="6" t="s">
        <v>14</v>
      </c>
      <c r="G18" s="6"/>
      <c r="H18" s="9"/>
      <c r="I18" s="6" t="s">
        <v>14</v>
      </c>
      <c r="J18" s="9"/>
      <c r="K18" s="9"/>
      <c r="L18" s="9"/>
      <c r="M18" s="9"/>
      <c r="N18" s="9"/>
      <c r="O18" s="9"/>
      <c r="P18" s="9"/>
      <c r="Q18" s="9"/>
    </row>
    <row r="19" spans="1:18" s="2" customFormat="1" ht="30" x14ac:dyDescent="0.25">
      <c r="A19" s="9">
        <f t="shared" si="2"/>
        <v>18</v>
      </c>
      <c r="B19" s="9" t="s">
        <v>16</v>
      </c>
      <c r="C19" s="9" t="str">
        <f t="shared" ref="C19:C22" si="11">CONCATENATE("CR-DB-", REPT("0", 3-LEN(A19)), A19)</f>
        <v>CR-DB-018</v>
      </c>
      <c r="D19" s="6" t="s">
        <v>256</v>
      </c>
      <c r="E19" s="6" t="s">
        <v>261</v>
      </c>
      <c r="F19" s="6"/>
      <c r="G19" s="6"/>
      <c r="H19" s="9"/>
      <c r="I19" s="6"/>
      <c r="J19" s="9"/>
      <c r="K19" s="9"/>
      <c r="L19" s="9"/>
      <c r="M19" s="9"/>
      <c r="N19" s="9"/>
      <c r="O19" s="9"/>
      <c r="P19" s="9"/>
      <c r="Q19" s="9"/>
    </row>
    <row r="20" spans="1:18" s="2" customFormat="1" ht="30" x14ac:dyDescent="0.25">
      <c r="A20" s="9">
        <f t="shared" si="2"/>
        <v>19</v>
      </c>
      <c r="B20" s="9" t="s">
        <v>16</v>
      </c>
      <c r="C20" s="9" t="str">
        <f t="shared" si="11"/>
        <v>CR-DB-019</v>
      </c>
      <c r="D20" s="6" t="s">
        <v>257</v>
      </c>
      <c r="E20" s="6" t="s">
        <v>262</v>
      </c>
      <c r="F20" s="6"/>
      <c r="G20" s="6"/>
      <c r="H20" s="9"/>
      <c r="I20" s="6"/>
      <c r="J20" s="9"/>
      <c r="K20" s="9"/>
      <c r="L20" s="9"/>
      <c r="M20" s="9"/>
      <c r="N20" s="9"/>
      <c r="O20" s="9"/>
      <c r="P20" s="9"/>
      <c r="Q20" s="9"/>
    </row>
    <row r="21" spans="1:18" s="2" customFormat="1" ht="30" x14ac:dyDescent="0.25">
      <c r="A21" s="9">
        <f t="shared" si="2"/>
        <v>20</v>
      </c>
      <c r="B21" s="9" t="s">
        <v>16</v>
      </c>
      <c r="C21" s="9" t="str">
        <f t="shared" si="11"/>
        <v>CR-DB-020</v>
      </c>
      <c r="D21" s="6" t="s">
        <v>258</v>
      </c>
      <c r="E21" s="6" t="s">
        <v>263</v>
      </c>
      <c r="F21" s="6"/>
      <c r="G21" s="6"/>
      <c r="H21" s="9"/>
      <c r="I21" s="6"/>
      <c r="J21" s="9"/>
      <c r="K21" s="9"/>
      <c r="L21" s="9"/>
      <c r="M21" s="9"/>
      <c r="N21" s="9"/>
      <c r="O21" s="9"/>
      <c r="P21" s="9"/>
      <c r="Q21" s="9"/>
    </row>
    <row r="22" spans="1:18" s="2" customFormat="1" ht="30" x14ac:dyDescent="0.25">
      <c r="A22" s="9">
        <f t="shared" si="2"/>
        <v>21</v>
      </c>
      <c r="B22" s="9" t="s">
        <v>16</v>
      </c>
      <c r="C22" s="9" t="str">
        <f t="shared" si="11"/>
        <v>CR-DB-021</v>
      </c>
      <c r="D22" s="6" t="s">
        <v>259</v>
      </c>
      <c r="E22" s="6" t="s">
        <v>264</v>
      </c>
      <c r="F22" s="6"/>
      <c r="G22" s="6"/>
      <c r="H22" s="9"/>
      <c r="I22" s="6"/>
      <c r="J22" s="9"/>
      <c r="K22" s="9"/>
      <c r="L22" s="9"/>
      <c r="M22" s="9"/>
      <c r="N22" s="9"/>
      <c r="O22" s="9"/>
      <c r="P22" s="9"/>
      <c r="Q22" s="9"/>
    </row>
    <row r="23" spans="1:18" s="2" customFormat="1" ht="60" x14ac:dyDescent="0.25">
      <c r="A23" s="9">
        <f t="shared" si="2"/>
        <v>22</v>
      </c>
      <c r="B23" s="9" t="s">
        <v>16</v>
      </c>
      <c r="C23" s="9" t="str">
        <f t="shared" ref="C23" si="12">CONCATENATE("CR-DB-", REPT("0", 3-LEN(A23)), A23)</f>
        <v>CR-DB-022</v>
      </c>
      <c r="D23" s="6" t="s">
        <v>260</v>
      </c>
      <c r="E23" s="6" t="s">
        <v>265</v>
      </c>
      <c r="F23" s="6"/>
      <c r="G23" s="6"/>
      <c r="H23" s="9"/>
      <c r="I23" s="6"/>
      <c r="J23" s="9"/>
      <c r="K23" s="9"/>
      <c r="L23" s="9"/>
      <c r="M23" s="9"/>
      <c r="N23" s="9"/>
      <c r="O23" s="9"/>
      <c r="P23" s="9"/>
      <c r="Q23" s="9"/>
    </row>
    <row r="24" spans="1:18" ht="45" x14ac:dyDescent="0.25">
      <c r="A24" s="4">
        <v>1</v>
      </c>
      <c r="B24" s="4" t="s">
        <v>17</v>
      </c>
      <c r="C24" s="4" t="str">
        <f>CONCATENATE("CR-QC-", REPT("0", 3-LEN(A24)), A24)</f>
        <v>CR-QC-001</v>
      </c>
      <c r="D24" s="6" t="s">
        <v>21</v>
      </c>
      <c r="E24" s="6" t="s">
        <v>72</v>
      </c>
      <c r="F24" s="6" t="s">
        <v>32</v>
      </c>
      <c r="G24" s="6"/>
      <c r="H24" s="4"/>
      <c r="I24" s="6" t="s">
        <v>145</v>
      </c>
      <c r="J24" s="4"/>
      <c r="K24" s="4"/>
      <c r="L24" s="4"/>
      <c r="M24" s="4"/>
      <c r="N24" s="4"/>
      <c r="O24" s="4"/>
      <c r="P24" s="4"/>
      <c r="Q24" s="4"/>
      <c r="R24" s="2" t="str">
        <f t="shared" si="1"/>
        <v>Invalid Cruise Name (CR-QC-001)</v>
      </c>
    </row>
    <row r="25" spans="1:18" ht="30" x14ac:dyDescent="0.25">
      <c r="A25" s="4">
        <f>A24+1</f>
        <v>2</v>
      </c>
      <c r="B25" s="4" t="s">
        <v>17</v>
      </c>
      <c r="C25" s="4" t="str">
        <f t="shared" ref="C25:C28" si="13">CONCATENATE("CR-QC-", REPT("0", 3-LEN(A25)), A25)</f>
        <v>CR-QC-002</v>
      </c>
      <c r="D25" s="6" t="s">
        <v>69</v>
      </c>
      <c r="E25" s="10" t="s">
        <v>70</v>
      </c>
      <c r="F25" s="6" t="s">
        <v>32</v>
      </c>
      <c r="G25" s="6"/>
      <c r="H25" s="4"/>
      <c r="I25" s="4" t="s">
        <v>145</v>
      </c>
      <c r="J25" s="4"/>
      <c r="K25" s="4"/>
      <c r="L25" s="4"/>
      <c r="M25" s="4"/>
      <c r="N25" s="4"/>
      <c r="O25" s="4"/>
      <c r="P25" s="4"/>
      <c r="Q25" s="4"/>
      <c r="R25" s="2" t="str">
        <f t="shared" si="1"/>
        <v>Mismatched Cruise Name and Fiscal Year (CR-QC-002)</v>
      </c>
    </row>
    <row r="26" spans="1:18" s="3" customFormat="1" ht="30" x14ac:dyDescent="0.25">
      <c r="A26" s="7">
        <f t="shared" ref="A26:A45" si="14">A25+1</f>
        <v>3</v>
      </c>
      <c r="B26" s="7" t="s">
        <v>17</v>
      </c>
      <c r="C26" s="7" t="str">
        <f t="shared" si="13"/>
        <v>CR-QC-003</v>
      </c>
      <c r="D26" s="8" t="s">
        <v>22</v>
      </c>
      <c r="E26" s="8" t="s">
        <v>71</v>
      </c>
      <c r="F26" s="8" t="s">
        <v>32</v>
      </c>
      <c r="G26" s="8"/>
      <c r="H26" s="7"/>
      <c r="I26" s="7"/>
      <c r="J26" s="7"/>
      <c r="K26" s="7"/>
      <c r="L26" s="7"/>
      <c r="M26" s="7"/>
      <c r="N26" s="7"/>
      <c r="O26" s="7"/>
      <c r="P26" s="7"/>
      <c r="Q26" s="7"/>
      <c r="R26" s="3" t="str">
        <f t="shared" si="1"/>
        <v>Invalid Cruise Name Ship (CR-QC-003)</v>
      </c>
    </row>
    <row r="27" spans="1:18" s="3" customFormat="1" ht="45" x14ac:dyDescent="0.25">
      <c r="A27" s="7">
        <f t="shared" si="14"/>
        <v>4</v>
      </c>
      <c r="B27" s="7" t="s">
        <v>17</v>
      </c>
      <c r="C27" s="7" t="str">
        <f t="shared" si="13"/>
        <v>CR-QC-004</v>
      </c>
      <c r="D27" s="8" t="s">
        <v>39</v>
      </c>
      <c r="E27" s="8" t="s">
        <v>40</v>
      </c>
      <c r="F27" s="8" t="s">
        <v>32</v>
      </c>
      <c r="G27" s="8"/>
      <c r="H27" s="7"/>
      <c r="I27" s="7"/>
      <c r="J27" s="7"/>
      <c r="K27" s="7"/>
      <c r="L27" s="7"/>
      <c r="M27" s="7"/>
      <c r="N27" s="7"/>
      <c r="O27" s="7"/>
      <c r="P27" s="7"/>
      <c r="Q27" s="7"/>
      <c r="R27" s="2" t="str">
        <f t="shared" si="1"/>
        <v>Invalid Participant Requirement for Specific Cruise (CR-QC-004)</v>
      </c>
    </row>
    <row r="28" spans="1:18" s="19" customFormat="1" x14ac:dyDescent="0.25">
      <c r="A28" s="18">
        <f t="shared" si="14"/>
        <v>5</v>
      </c>
      <c r="B28" s="18" t="s">
        <v>17</v>
      </c>
      <c r="C28" s="18" t="str">
        <f t="shared" si="13"/>
        <v>CR-QC-005</v>
      </c>
      <c r="D28" s="17" t="s">
        <v>73</v>
      </c>
      <c r="E28" s="17" t="s">
        <v>42</v>
      </c>
      <c r="F28" s="15" t="s">
        <v>68</v>
      </c>
      <c r="G28" s="15"/>
      <c r="H28" s="18"/>
      <c r="I28" s="18" t="s">
        <v>145</v>
      </c>
      <c r="J28" s="18"/>
      <c r="K28" s="18"/>
      <c r="L28" s="18"/>
      <c r="M28" s="18"/>
      <c r="N28" s="18"/>
      <c r="O28" s="18"/>
      <c r="P28" s="18"/>
      <c r="Q28" s="18"/>
      <c r="R28" s="19" t="str">
        <f t="shared" si="1"/>
        <v>Unusually High Cruise Days at Sea (CR-QC-005)</v>
      </c>
    </row>
    <row r="29" spans="1:18" s="19" customFormat="1" ht="30" x14ac:dyDescent="0.25">
      <c r="A29" s="18">
        <f t="shared" si="14"/>
        <v>6</v>
      </c>
      <c r="B29" s="18" t="s">
        <v>17</v>
      </c>
      <c r="C29" s="18" t="str">
        <f t="shared" ref="C29:C36" si="15">CONCATENATE("CR-QC-", REPT("0", 3-LEN(A29)), A29)</f>
        <v>CR-QC-006</v>
      </c>
      <c r="D29" s="17" t="s">
        <v>74</v>
      </c>
      <c r="E29" s="17" t="s">
        <v>43</v>
      </c>
      <c r="F29" s="15" t="s">
        <v>68</v>
      </c>
      <c r="G29" s="15"/>
      <c r="H29" s="18"/>
      <c r="I29" s="18" t="s">
        <v>145</v>
      </c>
      <c r="J29" s="18"/>
      <c r="K29" s="18"/>
      <c r="L29" s="18"/>
      <c r="M29" s="18"/>
      <c r="N29" s="18"/>
      <c r="O29" s="18"/>
      <c r="P29" s="18"/>
      <c r="Q29" s="18"/>
      <c r="R29" s="19" t="str">
        <f t="shared" si="1"/>
        <v>Unusually High Cruise Length (CR-QC-006)</v>
      </c>
    </row>
    <row r="30" spans="1:18" ht="30" x14ac:dyDescent="0.25">
      <c r="A30" s="4">
        <f t="shared" si="14"/>
        <v>7</v>
      </c>
      <c r="B30" s="4" t="s">
        <v>17</v>
      </c>
      <c r="C30" s="4" t="str">
        <f t="shared" si="15"/>
        <v>CR-QC-007</v>
      </c>
      <c r="D30" s="12" t="s">
        <v>44</v>
      </c>
      <c r="E30" s="11" t="s">
        <v>45</v>
      </c>
      <c r="F30" s="6" t="s">
        <v>32</v>
      </c>
      <c r="G30" s="6"/>
      <c r="H30" s="4"/>
      <c r="I30" s="4" t="s">
        <v>145</v>
      </c>
      <c r="J30" s="4"/>
      <c r="K30" s="4"/>
      <c r="L30" s="4"/>
      <c r="M30" s="4"/>
      <c r="N30" s="4"/>
      <c r="O30" s="4"/>
      <c r="P30" s="4"/>
      <c r="Q30" s="4"/>
      <c r="R30" s="2" t="str">
        <f t="shared" si="1"/>
        <v>Invalid Copied Cruise Name (CR-QC-007)</v>
      </c>
    </row>
    <row r="31" spans="1:18" s="19" customFormat="1" x14ac:dyDescent="0.25">
      <c r="A31" s="18">
        <f t="shared" si="14"/>
        <v>8</v>
      </c>
      <c r="B31" s="18" t="s">
        <v>17</v>
      </c>
      <c r="C31" s="18" t="str">
        <f t="shared" si="15"/>
        <v>CR-QC-008</v>
      </c>
      <c r="D31" s="17" t="s">
        <v>46</v>
      </c>
      <c r="E31" s="17" t="s">
        <v>233</v>
      </c>
      <c r="F31" s="15" t="s">
        <v>32</v>
      </c>
      <c r="G31" s="15"/>
      <c r="H31" s="18"/>
      <c r="I31" s="18" t="s">
        <v>145</v>
      </c>
      <c r="J31" s="18"/>
      <c r="K31" s="18"/>
      <c r="L31" s="18"/>
      <c r="M31" s="18"/>
      <c r="N31" s="18"/>
      <c r="O31" s="18"/>
      <c r="P31" s="18"/>
      <c r="Q31" s="18"/>
      <c r="R31" s="19" t="str">
        <f t="shared" si="1"/>
        <v>Invalid Cruise Days at Sea (CR-QC-008)</v>
      </c>
    </row>
    <row r="32" spans="1:18" s="19" customFormat="1" ht="30" x14ac:dyDescent="0.25">
      <c r="A32" s="18">
        <f t="shared" si="14"/>
        <v>9</v>
      </c>
      <c r="B32" s="18" t="s">
        <v>17</v>
      </c>
      <c r="C32" s="18" t="str">
        <f t="shared" si="15"/>
        <v>CR-QC-009</v>
      </c>
      <c r="D32" s="17" t="s">
        <v>47</v>
      </c>
      <c r="E32" s="17" t="s">
        <v>234</v>
      </c>
      <c r="F32" s="15" t="s">
        <v>32</v>
      </c>
      <c r="G32" s="15"/>
      <c r="H32" s="18"/>
      <c r="I32" s="18" t="s">
        <v>145</v>
      </c>
      <c r="J32" s="18"/>
      <c r="K32" s="18"/>
      <c r="L32" s="18"/>
      <c r="M32" s="18"/>
      <c r="N32" s="18"/>
      <c r="O32" s="18"/>
      <c r="P32" s="18"/>
      <c r="Q32" s="18"/>
      <c r="R32" s="19" t="str">
        <f t="shared" si="1"/>
        <v>Invalid Cruise Length (CR-QC-009)</v>
      </c>
    </row>
    <row r="33" spans="1:18" s="19" customFormat="1" x14ac:dyDescent="0.25">
      <c r="A33" s="18">
        <f t="shared" si="14"/>
        <v>10</v>
      </c>
      <c r="B33" s="18" t="s">
        <v>17</v>
      </c>
      <c r="C33" s="18" t="str">
        <f t="shared" si="15"/>
        <v>CR-QC-010</v>
      </c>
      <c r="D33" s="16" t="s">
        <v>48</v>
      </c>
      <c r="E33" s="16" t="s">
        <v>49</v>
      </c>
      <c r="F33" s="15" t="s">
        <v>68</v>
      </c>
      <c r="G33" s="15"/>
      <c r="H33" s="18"/>
      <c r="I33" s="18" t="s">
        <v>145</v>
      </c>
      <c r="J33" s="18"/>
      <c r="K33" s="18"/>
      <c r="L33" s="18"/>
      <c r="M33" s="18"/>
      <c r="N33" s="18"/>
      <c r="O33" s="18"/>
      <c r="P33" s="18"/>
      <c r="Q33" s="18"/>
      <c r="R33" s="19" t="str">
        <f t="shared" si="1"/>
        <v>Missing Cruise Primary Survey Category (CR-QC-010)</v>
      </c>
    </row>
    <row r="34" spans="1:18" ht="30" x14ac:dyDescent="0.25">
      <c r="A34" s="4">
        <f t="shared" si="14"/>
        <v>11</v>
      </c>
      <c r="B34" s="4" t="s">
        <v>17</v>
      </c>
      <c r="C34" s="4" t="str">
        <f t="shared" si="15"/>
        <v>CR-QC-011</v>
      </c>
      <c r="D34" s="12" t="s">
        <v>50</v>
      </c>
      <c r="E34" s="11" t="s">
        <v>51</v>
      </c>
      <c r="F34" s="6" t="s">
        <v>32</v>
      </c>
      <c r="G34" s="6"/>
      <c r="H34" s="4"/>
      <c r="I34" s="4" t="s">
        <v>145</v>
      </c>
      <c r="J34" s="4"/>
      <c r="K34" s="4"/>
      <c r="L34" s="4"/>
      <c r="M34" s="4"/>
      <c r="N34" s="4"/>
      <c r="O34" s="4"/>
      <c r="P34" s="4"/>
      <c r="Q34" s="4"/>
      <c r="R34" s="2" t="str">
        <f t="shared" si="1"/>
        <v>Missing Standard Survey Name (CR-QC-011)</v>
      </c>
    </row>
    <row r="35" spans="1:18" ht="30" x14ac:dyDescent="0.25">
      <c r="A35" s="4">
        <f t="shared" si="14"/>
        <v>12</v>
      </c>
      <c r="B35" s="4" t="s">
        <v>17</v>
      </c>
      <c r="C35" s="4" t="str">
        <f t="shared" si="15"/>
        <v>CR-QC-012</v>
      </c>
      <c r="D35" s="12" t="s">
        <v>52</v>
      </c>
      <c r="E35" s="11" t="s">
        <v>53</v>
      </c>
      <c r="F35" s="6" t="s">
        <v>32</v>
      </c>
      <c r="G35" s="6"/>
      <c r="H35" s="4"/>
      <c r="I35" s="4" t="s">
        <v>145</v>
      </c>
      <c r="J35" s="4"/>
      <c r="K35" s="4"/>
      <c r="L35" s="4"/>
      <c r="M35" s="4"/>
      <c r="N35" s="4"/>
      <c r="O35" s="4"/>
      <c r="P35" s="4"/>
      <c r="Q35" s="4"/>
      <c r="R35" s="2" t="str">
        <f t="shared" si="1"/>
        <v>Invalid Copied Leg Alias Name (CR-QC-012)</v>
      </c>
    </row>
    <row r="36" spans="1:18" ht="30" x14ac:dyDescent="0.25">
      <c r="A36" s="4">
        <f t="shared" si="14"/>
        <v>13</v>
      </c>
      <c r="B36" s="4" t="s">
        <v>17</v>
      </c>
      <c r="C36" s="4" t="str">
        <f t="shared" si="15"/>
        <v>CR-QC-013</v>
      </c>
      <c r="D36" s="12" t="s">
        <v>54</v>
      </c>
      <c r="E36" s="11" t="s">
        <v>55</v>
      </c>
      <c r="F36" s="6" t="s">
        <v>32</v>
      </c>
      <c r="G36" s="6"/>
      <c r="H36" s="4"/>
      <c r="I36" s="4" t="s">
        <v>145</v>
      </c>
      <c r="J36" s="4"/>
      <c r="K36" s="4"/>
      <c r="L36" s="4"/>
      <c r="M36" s="4"/>
      <c r="N36" s="4"/>
      <c r="O36" s="4"/>
      <c r="P36" s="4"/>
      <c r="Q36" s="4"/>
      <c r="R36" s="2" t="str">
        <f t="shared" si="1"/>
        <v>Cruise Leg Overlap (CR-QC-013)</v>
      </c>
    </row>
    <row r="37" spans="1:18" ht="30" x14ac:dyDescent="0.25">
      <c r="A37" s="4">
        <f t="shared" si="14"/>
        <v>14</v>
      </c>
      <c r="B37" s="4" t="s">
        <v>17</v>
      </c>
      <c r="C37" s="4" t="str">
        <f t="shared" ref="C37:C42" si="16">CONCATENATE("CR-QC-", REPT("0", 3-LEN(A37)), A37)</f>
        <v>CR-QC-014</v>
      </c>
      <c r="D37" s="12" t="s">
        <v>56</v>
      </c>
      <c r="E37" s="11" t="s">
        <v>57</v>
      </c>
      <c r="F37" s="6" t="s">
        <v>32</v>
      </c>
      <c r="G37" s="6"/>
      <c r="H37" s="4"/>
      <c r="I37" s="4" t="s">
        <v>145</v>
      </c>
      <c r="J37" s="4"/>
      <c r="K37" s="4"/>
      <c r="L37" s="4"/>
      <c r="M37" s="4"/>
      <c r="N37" s="4"/>
      <c r="O37" s="4"/>
      <c r="P37" s="4"/>
      <c r="Q37" s="4"/>
      <c r="R37" s="2" t="str">
        <f t="shared" si="1"/>
        <v>Vessel Leg Overlap (CR-QC-014)</v>
      </c>
    </row>
    <row r="38" spans="1:18" s="19" customFormat="1" x14ac:dyDescent="0.25">
      <c r="A38" s="18">
        <f t="shared" si="14"/>
        <v>15</v>
      </c>
      <c r="B38" s="18" t="s">
        <v>17</v>
      </c>
      <c r="C38" s="18" t="str">
        <f t="shared" si="16"/>
        <v>CR-QC-015</v>
      </c>
      <c r="D38" s="17" t="s">
        <v>75</v>
      </c>
      <c r="E38" s="17" t="s">
        <v>58</v>
      </c>
      <c r="F38" s="15" t="s">
        <v>68</v>
      </c>
      <c r="G38" s="15"/>
      <c r="H38" s="18"/>
      <c r="I38" s="18" t="s">
        <v>145</v>
      </c>
      <c r="J38" s="18"/>
      <c r="K38" s="18"/>
      <c r="L38" s="18"/>
      <c r="M38" s="18"/>
      <c r="N38" s="18"/>
      <c r="O38" s="18"/>
      <c r="P38" s="18"/>
      <c r="Q38" s="18"/>
      <c r="R38" s="19" t="str">
        <f t="shared" si="1"/>
        <v>Unusually High Leg Days at Sea (CR-QC-015)</v>
      </c>
    </row>
    <row r="39" spans="1:18" ht="30" x14ac:dyDescent="0.25">
      <c r="A39" s="4">
        <f t="shared" si="14"/>
        <v>16</v>
      </c>
      <c r="B39" s="4" t="s">
        <v>17</v>
      </c>
      <c r="C39" s="4" t="str">
        <f t="shared" si="16"/>
        <v>CR-QC-016</v>
      </c>
      <c r="D39" s="12" t="s">
        <v>59</v>
      </c>
      <c r="E39" s="11" t="s">
        <v>60</v>
      </c>
      <c r="F39" s="6" t="s">
        <v>32</v>
      </c>
      <c r="G39" s="6"/>
      <c r="H39" s="4"/>
      <c r="I39" s="4" t="s">
        <v>145</v>
      </c>
      <c r="J39" s="4"/>
      <c r="K39" s="4"/>
      <c r="L39" s="4"/>
      <c r="M39" s="4"/>
      <c r="N39" s="4"/>
      <c r="O39" s="4"/>
      <c r="P39" s="4"/>
      <c r="Q39" s="4"/>
      <c r="R39" s="2" t="str">
        <f t="shared" si="1"/>
        <v>Invalid Copied Leg Name (CR-QC-016)</v>
      </c>
    </row>
    <row r="40" spans="1:18" x14ac:dyDescent="0.25">
      <c r="A40" s="4">
        <f t="shared" si="14"/>
        <v>17</v>
      </c>
      <c r="B40" s="4" t="s">
        <v>17</v>
      </c>
      <c r="C40" s="4" t="str">
        <f t="shared" si="16"/>
        <v>CR-QC-017</v>
      </c>
      <c r="D40" s="12" t="s">
        <v>61</v>
      </c>
      <c r="E40" s="11" t="s">
        <v>62</v>
      </c>
      <c r="F40" s="6" t="s">
        <v>32</v>
      </c>
      <c r="G40" s="6"/>
      <c r="H40" s="4"/>
      <c r="I40" s="4" t="s">
        <v>145</v>
      </c>
      <c r="J40" s="4"/>
      <c r="K40" s="4"/>
      <c r="L40" s="4"/>
      <c r="M40" s="4"/>
      <c r="N40" s="4"/>
      <c r="O40" s="4"/>
      <c r="P40" s="4"/>
      <c r="Q40" s="4"/>
      <c r="R40" s="2" t="str">
        <f t="shared" si="1"/>
        <v>Invalid Leg Dates (CR-QC-017)</v>
      </c>
    </row>
    <row r="41" spans="1:18" s="19" customFormat="1" x14ac:dyDescent="0.25">
      <c r="A41" s="18">
        <f t="shared" si="14"/>
        <v>18</v>
      </c>
      <c r="B41" s="18" t="s">
        <v>17</v>
      </c>
      <c r="C41" s="18" t="str">
        <f t="shared" si="16"/>
        <v>CR-QC-018</v>
      </c>
      <c r="D41" s="17" t="s">
        <v>63</v>
      </c>
      <c r="E41" s="17" t="s">
        <v>235</v>
      </c>
      <c r="F41" s="15" t="s">
        <v>32</v>
      </c>
      <c r="G41" s="15"/>
      <c r="H41" s="18"/>
      <c r="I41" s="18" t="s">
        <v>145</v>
      </c>
      <c r="J41" s="18"/>
      <c r="K41" s="18"/>
      <c r="L41" s="18"/>
      <c r="M41" s="18"/>
      <c r="N41" s="18"/>
      <c r="O41" s="18"/>
      <c r="P41" s="18"/>
      <c r="Q41" s="18"/>
      <c r="R41" s="19" t="str">
        <f t="shared" si="1"/>
        <v>Invalid Leg Days at Sea (CR-QC-018)</v>
      </c>
    </row>
    <row r="42" spans="1:18" s="19" customFormat="1" x14ac:dyDescent="0.25">
      <c r="A42" s="18">
        <f t="shared" si="14"/>
        <v>19</v>
      </c>
      <c r="B42" s="18" t="s">
        <v>17</v>
      </c>
      <c r="C42" s="18" t="str">
        <f t="shared" si="16"/>
        <v>CR-QC-019</v>
      </c>
      <c r="D42" s="16" t="s">
        <v>65</v>
      </c>
      <c r="E42" s="16" t="s">
        <v>66</v>
      </c>
      <c r="F42" s="15" t="s">
        <v>68</v>
      </c>
      <c r="G42" s="15"/>
      <c r="H42" s="18"/>
      <c r="I42" s="18" t="s">
        <v>145</v>
      </c>
      <c r="J42" s="18"/>
      <c r="K42" s="18"/>
      <c r="L42" s="18"/>
      <c r="M42" s="18"/>
      <c r="N42" s="18"/>
      <c r="O42" s="18"/>
      <c r="P42" s="18"/>
      <c r="Q42" s="18"/>
      <c r="R42" s="19" t="str">
        <f t="shared" si="1"/>
        <v>Missing Leg Gear (CR-QC-019)</v>
      </c>
    </row>
    <row r="43" spans="1:18" s="19" customFormat="1" x14ac:dyDescent="0.25">
      <c r="A43" s="18">
        <f t="shared" si="14"/>
        <v>20</v>
      </c>
      <c r="B43" s="18" t="s">
        <v>17</v>
      </c>
      <c r="C43" s="18" t="str">
        <f t="shared" ref="C43" si="17">CONCATENATE("CR-QC-", REPT("0", 3-LEN(A43)), A43)</f>
        <v>CR-QC-020</v>
      </c>
      <c r="D43" s="16" t="s">
        <v>227</v>
      </c>
      <c r="E43" s="16" t="s">
        <v>228</v>
      </c>
      <c r="F43" s="15" t="s">
        <v>32</v>
      </c>
      <c r="G43" s="15"/>
      <c r="H43" s="18"/>
      <c r="I43" s="18" t="s">
        <v>145</v>
      </c>
      <c r="J43" s="18"/>
      <c r="K43" s="18"/>
      <c r="L43" s="18"/>
      <c r="M43" s="18"/>
      <c r="N43" s="18"/>
      <c r="O43" s="18"/>
      <c r="P43" s="18"/>
      <c r="Q43" s="18"/>
    </row>
    <row r="44" spans="1:18" s="19" customFormat="1" x14ac:dyDescent="0.25">
      <c r="A44" s="18">
        <f t="shared" si="14"/>
        <v>21</v>
      </c>
      <c r="B44" s="18" t="s">
        <v>17</v>
      </c>
      <c r="C44" s="18" t="str">
        <f t="shared" ref="C44" si="18">CONCATENATE("CR-QC-", REPT("0", 3-LEN(A44)), A44)</f>
        <v>CR-QC-021</v>
      </c>
      <c r="D44" s="16" t="s">
        <v>229</v>
      </c>
      <c r="E44" s="16" t="s">
        <v>231</v>
      </c>
      <c r="F44" s="15" t="s">
        <v>68</v>
      </c>
      <c r="G44" s="15"/>
      <c r="H44" s="18"/>
      <c r="I44" s="18" t="s">
        <v>145</v>
      </c>
      <c r="J44" s="18"/>
      <c r="K44" s="18"/>
      <c r="L44" s="18"/>
      <c r="M44" s="18"/>
      <c r="N44" s="18"/>
      <c r="O44" s="18"/>
      <c r="P44" s="18"/>
      <c r="Q44" s="18"/>
    </row>
    <row r="45" spans="1:18" s="19" customFormat="1" x14ac:dyDescent="0.25">
      <c r="A45" s="18">
        <f t="shared" si="14"/>
        <v>22</v>
      </c>
      <c r="B45" s="18" t="s">
        <v>17</v>
      </c>
      <c r="C45" s="18" t="str">
        <f t="shared" ref="C45" si="19">CONCATENATE("CR-QC-", REPT("0", 3-LEN(A45)), A45)</f>
        <v>CR-QC-022</v>
      </c>
      <c r="D45" s="16" t="s">
        <v>230</v>
      </c>
      <c r="E45" s="16" t="s">
        <v>232</v>
      </c>
      <c r="F45" s="15" t="s">
        <v>32</v>
      </c>
      <c r="G45" s="15"/>
      <c r="H45" s="18"/>
      <c r="I45" s="18" t="s">
        <v>145</v>
      </c>
      <c r="J45" s="18"/>
      <c r="K45" s="18"/>
      <c r="L45" s="18"/>
      <c r="M45" s="18"/>
      <c r="N45" s="18"/>
      <c r="O45" s="18"/>
      <c r="P45" s="18"/>
      <c r="Q45" s="18"/>
    </row>
    <row r="46" spans="1:18" ht="30" x14ac:dyDescent="0.25">
      <c r="A46" s="4">
        <v>1</v>
      </c>
      <c r="B46" s="4" t="s">
        <v>23</v>
      </c>
      <c r="C46" s="4" t="str">
        <f>CONCATENATE("CR-DMA-", REPT("0", 3-LEN(A46)), A46)</f>
        <v>CR-DMA-001</v>
      </c>
      <c r="D46" s="5" t="s">
        <v>24</v>
      </c>
      <c r="E46" s="6" t="s">
        <v>67</v>
      </c>
      <c r="F46" s="6" t="s">
        <v>14</v>
      </c>
      <c r="G46" s="6"/>
      <c r="H46" s="4"/>
      <c r="I46" s="4"/>
      <c r="J46" s="4"/>
      <c r="K46" s="4"/>
      <c r="L46" s="4"/>
      <c r="M46" s="4"/>
      <c r="N46" s="4"/>
      <c r="O46" s="4"/>
      <c r="P46" s="4"/>
      <c r="Q46" s="4"/>
      <c r="R46" s="2" t="str">
        <f t="shared" si="1"/>
        <v>QC Validation Issue Authentication (CR-DMA-001)</v>
      </c>
    </row>
    <row r="47" spans="1:18" ht="105" x14ac:dyDescent="0.25">
      <c r="A47" s="4">
        <f>A46+1</f>
        <v>2</v>
      </c>
      <c r="B47" s="4" t="s">
        <v>23</v>
      </c>
      <c r="C47" s="4" t="str">
        <f t="shared" ref="C47:C50" si="20">CONCATENATE("CR-DMA-", REPT("0", 3-LEN(A47)), A47)</f>
        <v>CR-DMA-002</v>
      </c>
      <c r="D47" s="5" t="s">
        <v>25</v>
      </c>
      <c r="E47" s="6" t="s">
        <v>91</v>
      </c>
      <c r="F47" s="6" t="s">
        <v>14</v>
      </c>
      <c r="G47" s="6"/>
      <c r="H47" s="4"/>
      <c r="I47" s="4"/>
      <c r="J47" s="4"/>
      <c r="K47" s="4"/>
      <c r="L47" s="4"/>
      <c r="M47" s="4"/>
      <c r="N47" s="4"/>
      <c r="O47" s="4"/>
      <c r="P47" s="4"/>
      <c r="Q47" s="4"/>
      <c r="R47" s="2" t="str">
        <f t="shared" si="1"/>
        <v>Validation Issue Annotation Policy (CR-DMA-002)</v>
      </c>
    </row>
    <row r="48" spans="1:18" s="3" customFormat="1" ht="45" x14ac:dyDescent="0.25">
      <c r="A48" s="7">
        <f>A47+1</f>
        <v>3</v>
      </c>
      <c r="B48" s="7" t="s">
        <v>23</v>
      </c>
      <c r="C48" s="7" t="str">
        <f t="shared" si="20"/>
        <v>CR-DMA-003</v>
      </c>
      <c r="D48" s="8" t="s">
        <v>26</v>
      </c>
      <c r="E48" s="8" t="s">
        <v>28</v>
      </c>
      <c r="F48" s="8" t="s">
        <v>14</v>
      </c>
      <c r="G48" s="8"/>
      <c r="H48" s="7"/>
      <c r="I48" s="7"/>
      <c r="J48" s="7"/>
      <c r="K48" s="7"/>
      <c r="L48" s="7"/>
      <c r="M48" s="7"/>
      <c r="N48" s="7"/>
      <c r="O48" s="7"/>
      <c r="P48" s="7"/>
      <c r="Q48" s="7"/>
      <c r="R48" s="2" t="str">
        <f t="shared" si="1"/>
        <v>Participant Authorization (CR-DMA-003)</v>
      </c>
    </row>
    <row r="49" spans="1:18" s="2" customFormat="1" ht="105" x14ac:dyDescent="0.25">
      <c r="A49" s="9">
        <f t="shared" ref="A49:A83" si="21">A48+1</f>
        <v>4</v>
      </c>
      <c r="B49" s="9" t="s">
        <v>23</v>
      </c>
      <c r="C49" s="9" t="str">
        <f t="shared" si="20"/>
        <v>CR-DMA-004</v>
      </c>
      <c r="D49" s="6" t="s">
        <v>238</v>
      </c>
      <c r="E49" s="6" t="s">
        <v>247</v>
      </c>
      <c r="F49" s="6" t="s">
        <v>14</v>
      </c>
      <c r="G49" s="6"/>
      <c r="H49" s="9"/>
      <c r="I49" s="9"/>
      <c r="J49" s="9"/>
      <c r="K49" s="9"/>
      <c r="L49" s="9"/>
      <c r="M49" s="9"/>
      <c r="N49" s="9"/>
      <c r="O49" s="9"/>
      <c r="P49" s="9"/>
      <c r="Q49" s="9"/>
      <c r="R49" s="2" t="str">
        <f t="shared" si="1"/>
        <v>Data Administrator Authorization (CR-DMA-004)</v>
      </c>
    </row>
    <row r="50" spans="1:18" s="3" customFormat="1" ht="45" x14ac:dyDescent="0.25">
      <c r="A50" s="7">
        <f t="shared" si="21"/>
        <v>5</v>
      </c>
      <c r="B50" s="7" t="s">
        <v>23</v>
      </c>
      <c r="C50" s="7" t="str">
        <f t="shared" si="20"/>
        <v>CR-DMA-005</v>
      </c>
      <c r="D50" s="8" t="s">
        <v>27</v>
      </c>
      <c r="E50" s="8" t="s">
        <v>29</v>
      </c>
      <c r="F50" s="8" t="s">
        <v>14</v>
      </c>
      <c r="G50" s="8"/>
      <c r="H50" s="7"/>
      <c r="I50" s="7"/>
      <c r="J50" s="7"/>
      <c r="K50" s="7"/>
      <c r="L50" s="7"/>
      <c r="M50" s="7"/>
      <c r="N50" s="7"/>
      <c r="O50" s="7"/>
      <c r="P50" s="7"/>
      <c r="Q50" s="7"/>
      <c r="R50" s="2" t="str">
        <f t="shared" si="1"/>
        <v>Chief Scientist Authorization (CR-DMA-005)</v>
      </c>
    </row>
    <row r="51" spans="1:18" s="3" customFormat="1" ht="45" x14ac:dyDescent="0.25">
      <c r="A51" s="7">
        <f t="shared" si="21"/>
        <v>6</v>
      </c>
      <c r="B51" s="7" t="s">
        <v>23</v>
      </c>
      <c r="C51" s="7" t="str">
        <f t="shared" ref="C51" si="22">CONCATENATE("CR-DMA-", REPT("0", 3-LEN(A51)), A51)</f>
        <v>CR-DMA-006</v>
      </c>
      <c r="D51" s="8" t="s">
        <v>30</v>
      </c>
      <c r="E51" s="8" t="s">
        <v>31</v>
      </c>
      <c r="F51" s="8" t="s">
        <v>14</v>
      </c>
      <c r="G51" s="8"/>
      <c r="H51" s="7"/>
      <c r="I51" s="7"/>
      <c r="J51" s="7"/>
      <c r="K51" s="7"/>
      <c r="L51" s="7"/>
      <c r="M51" s="7"/>
      <c r="N51" s="7"/>
      <c r="O51" s="7"/>
      <c r="P51" s="7"/>
      <c r="Q51" s="7"/>
      <c r="R51" s="2" t="str">
        <f t="shared" si="1"/>
        <v>Division Data Manager Authorization (CR-DMA-006)</v>
      </c>
    </row>
    <row r="52" spans="1:18" s="2" customFormat="1" ht="60" x14ac:dyDescent="0.25">
      <c r="A52" s="9">
        <f t="shared" si="21"/>
        <v>7</v>
      </c>
      <c r="B52" s="9" t="s">
        <v>23</v>
      </c>
      <c r="C52" s="9" t="str">
        <f>CONCATENATE("CR-DMA-", REPT("0", 3-LEN(A52)), A52)</f>
        <v>CR-DMA-007</v>
      </c>
      <c r="D52" s="6" t="s">
        <v>160</v>
      </c>
      <c r="E52" s="6" t="str">
        <f>CONCATENATE("The DVM is used to evaluate the defined QC validation criteria for a given Cruise data record and associated child records after the Cruise is successfully inserted or updated (to implement ",$C$16,").  The ", $D$110, " CDVM procedure is utilized to implement this functionality (", $C$110,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52" s="6" t="s">
        <v>14</v>
      </c>
      <c r="G52" s="6"/>
      <c r="H52" s="9"/>
      <c r="I52" s="9"/>
      <c r="J52" s="9"/>
      <c r="K52" s="9"/>
      <c r="L52" s="9"/>
      <c r="M52" s="9"/>
      <c r="N52" s="9"/>
      <c r="O52" s="9"/>
      <c r="P52" s="9"/>
      <c r="Q52" s="9"/>
      <c r="R52" s="2" t="str">
        <f t="shared" si="1"/>
        <v>Automated Cruise Data Validation Policy (CR-DMA-007)</v>
      </c>
    </row>
    <row r="53" spans="1:18" s="2" customFormat="1" ht="60" x14ac:dyDescent="0.25">
      <c r="A53" s="9">
        <f t="shared" si="21"/>
        <v>8</v>
      </c>
      <c r="B53" s="9" t="s">
        <v>23</v>
      </c>
      <c r="C53" s="9" t="str">
        <f t="shared" ref="C53:C54" si="23">CONCATENATE("CR-DMA-", REPT("0", 3-LEN(A53)), A53)</f>
        <v>CR-DMA-008</v>
      </c>
      <c r="D53" s="6" t="s">
        <v>166</v>
      </c>
      <c r="E53" s="6" t="str">
        <f>CONCATENATE("When a given Cruise is deleted using the CRDMA the corresponding DVM records are automatically purged, but are still available in the data history tracking package for accountability/auditing purposes (to implement ", $C$17, ").  The ", $D$111, " procedure is utilized to implement this functionality (", $C$111,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53" s="6" t="s">
        <v>14</v>
      </c>
      <c r="G53" s="6"/>
      <c r="H53" s="9"/>
      <c r="I53" s="9"/>
      <c r="J53" s="9"/>
      <c r="K53" s="9"/>
      <c r="L53" s="9"/>
      <c r="M53" s="9"/>
      <c r="N53" s="9"/>
      <c r="O53" s="9"/>
      <c r="P53" s="9"/>
      <c r="Q53" s="9"/>
      <c r="R53" s="2" t="str">
        <f t="shared" si="1"/>
        <v>Automated Cruise Deletion Data Validation Policy (CR-DMA-008)</v>
      </c>
    </row>
    <row r="54" spans="1:18" ht="30" x14ac:dyDescent="0.25">
      <c r="A54" s="4">
        <f t="shared" si="21"/>
        <v>9</v>
      </c>
      <c r="B54" s="4" t="s">
        <v>23</v>
      </c>
      <c r="C54" s="4" t="str">
        <f t="shared" si="23"/>
        <v>CR-DMA-009</v>
      </c>
      <c r="D54" s="5" t="s">
        <v>98</v>
      </c>
      <c r="E54" s="6" t="s">
        <v>100</v>
      </c>
      <c r="F54" s="6" t="s">
        <v>14</v>
      </c>
      <c r="G54" s="6"/>
      <c r="H54" s="4"/>
      <c r="I54" s="4"/>
      <c r="J54" s="4"/>
      <c r="K54" s="4"/>
      <c r="L54" s="4"/>
      <c r="M54" s="4"/>
      <c r="N54" s="4"/>
      <c r="O54" s="4"/>
      <c r="P54" s="4"/>
      <c r="Q54" s="4"/>
      <c r="R54" s="2" t="str">
        <f t="shared" si="1"/>
        <v>Validation Issue Display Policy (CR-DMA-009)</v>
      </c>
    </row>
    <row r="55" spans="1:18" ht="30" x14ac:dyDescent="0.25">
      <c r="A55" s="4">
        <f t="shared" si="21"/>
        <v>10</v>
      </c>
      <c r="B55" s="4" t="s">
        <v>23</v>
      </c>
      <c r="C55" s="4" t="str">
        <f t="shared" ref="C55:C57" si="24">CONCATENATE("CR-DMA-", REPT("0", 3-LEN(A55)), A55)</f>
        <v>CR-DMA-010</v>
      </c>
      <c r="D55" s="5" t="s">
        <v>101</v>
      </c>
      <c r="E55" s="6" t="s">
        <v>102</v>
      </c>
      <c r="F55" s="6" t="s">
        <v>14</v>
      </c>
      <c r="G55" s="6"/>
      <c r="H55" s="4"/>
      <c r="I55" s="4"/>
      <c r="J55" s="4"/>
      <c r="K55" s="4"/>
      <c r="L55" s="4"/>
      <c r="M55" s="4"/>
      <c r="N55" s="4"/>
      <c r="O55" s="4"/>
      <c r="P55" s="4"/>
      <c r="Q55" s="4"/>
      <c r="R55" s="2" t="str">
        <f t="shared" si="1"/>
        <v>Validation Issue Record Policy (CR-DMA-010)</v>
      </c>
    </row>
    <row r="56" spans="1:18" s="22" customFormat="1" x14ac:dyDescent="0.25">
      <c r="A56" s="20">
        <f t="shared" si="21"/>
        <v>11</v>
      </c>
      <c r="B56" s="20" t="s">
        <v>23</v>
      </c>
      <c r="C56" s="20" t="str">
        <f t="shared" si="24"/>
        <v>CR-DMA-011</v>
      </c>
      <c r="D56" s="21"/>
      <c r="E56" s="21"/>
      <c r="F56" s="21"/>
      <c r="G56" s="21"/>
      <c r="H56" s="20"/>
      <c r="I56" s="20"/>
      <c r="J56" s="20"/>
      <c r="K56" s="20"/>
      <c r="L56" s="20"/>
      <c r="M56" s="20"/>
      <c r="N56" s="20"/>
      <c r="O56" s="20"/>
      <c r="P56" s="20"/>
      <c r="Q56" s="20"/>
      <c r="R56" s="22" t="str">
        <f t="shared" si="1"/>
        <v xml:space="preserve"> (CR-DMA-011)</v>
      </c>
    </row>
    <row r="57" spans="1:18" ht="45" x14ac:dyDescent="0.25">
      <c r="A57" s="4">
        <f>A56+1</f>
        <v>12</v>
      </c>
      <c r="B57" s="4" t="s">
        <v>23</v>
      </c>
      <c r="C57" s="4" t="str">
        <f t="shared" si="24"/>
        <v>CR-DMA-012</v>
      </c>
      <c r="D57" s="5" t="s">
        <v>105</v>
      </c>
      <c r="E57" s="6" t="s">
        <v>236</v>
      </c>
      <c r="F57" s="6" t="s">
        <v>14</v>
      </c>
      <c r="G57" s="6"/>
      <c r="H57" s="4"/>
      <c r="I57" s="4"/>
      <c r="J57" s="4"/>
      <c r="K57" s="4"/>
      <c r="L57" s="4"/>
      <c r="M57" s="4"/>
      <c r="N57" s="4"/>
      <c r="O57" s="4"/>
      <c r="P57" s="4"/>
      <c r="Q57" s="4"/>
      <c r="R57" s="2" t="str">
        <f t="shared" si="1"/>
        <v>Validation Issue Application Link Policy (CR-DMA-012)</v>
      </c>
    </row>
    <row r="58" spans="1:18" s="2" customFormat="1" ht="60" x14ac:dyDescent="0.25">
      <c r="A58" s="9">
        <f t="shared" si="21"/>
        <v>13</v>
      </c>
      <c r="B58" s="9" t="s">
        <v>23</v>
      </c>
      <c r="C58" s="9" t="str">
        <f t="shared" ref="C58:C60" si="25">CONCATENATE("CR-DMA-", REPT("0", 3-LEN(A58)), A58)</f>
        <v>CR-DMA-013</v>
      </c>
      <c r="D58" s="6" t="s">
        <v>163</v>
      </c>
      <c r="E58" s="6" t="str">
        <f>CONCATENATE("To ensure the DVM information is kept up-to-date, when a Cruise Leg is successfully inserted into the database using the CRDMA the overlapping cruises are re-evaluated with the DVM (to implement ",$C$13, ").  The ", $D$106, " procedure is utilized to implement this functionality (", $C$106,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8" s="6" t="s">
        <v>14</v>
      </c>
      <c r="G58" s="6"/>
      <c r="H58" s="9"/>
      <c r="I58" s="9"/>
      <c r="J58" s="9"/>
      <c r="K58" s="9"/>
      <c r="L58" s="9"/>
      <c r="M58" s="9"/>
      <c r="N58" s="9"/>
      <c r="O58" s="9"/>
      <c r="P58" s="9"/>
      <c r="Q58" s="9"/>
      <c r="R58" s="2" t="str">
        <f t="shared" si="1"/>
        <v>Automated Cruise Leg Insertion Data Validation Policy (CR-DMA-013)</v>
      </c>
    </row>
    <row r="59" spans="1:18" s="2" customFormat="1" ht="90" x14ac:dyDescent="0.25">
      <c r="A59" s="9">
        <f t="shared" si="21"/>
        <v>14</v>
      </c>
      <c r="B59" s="9" t="s">
        <v>23</v>
      </c>
      <c r="C59" s="9" t="str">
        <f t="shared" si="25"/>
        <v>CR-DMA-014</v>
      </c>
      <c r="D59" s="6" t="s">
        <v>161</v>
      </c>
      <c r="E59"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$D$107, " procedure (",$C$107, ") and ", $D$108, " procedure (", $C$108,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59" s="6" t="s">
        <v>14</v>
      </c>
      <c r="G59" s="6"/>
      <c r="H59" s="9"/>
      <c r="I59" s="9"/>
      <c r="J59" s="9"/>
      <c r="K59" s="9"/>
      <c r="L59" s="9"/>
      <c r="M59" s="9"/>
      <c r="N59" s="9"/>
      <c r="O59" s="9"/>
      <c r="P59" s="9"/>
      <c r="Q59" s="9"/>
      <c r="R59" s="2" t="str">
        <f t="shared" si="1"/>
        <v>Automated Cruise Leg Update Data Validation Policy (CR-DMA-014)</v>
      </c>
    </row>
    <row r="60" spans="1:18" s="2" customFormat="1" ht="75" x14ac:dyDescent="0.25">
      <c r="A60" s="9">
        <f t="shared" si="21"/>
        <v>15</v>
      </c>
      <c r="B60" s="9" t="s">
        <v>23</v>
      </c>
      <c r="C60" s="9" t="str">
        <f t="shared" si="25"/>
        <v>CR-DMA-015</v>
      </c>
      <c r="D60" s="6" t="s">
        <v>162</v>
      </c>
      <c r="E60"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$D$109, " procedure is utilized to implement this functionality (", $C$109,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60" s="6" t="s">
        <v>14</v>
      </c>
      <c r="G60" s="6"/>
      <c r="H60" s="9"/>
      <c r="I60" s="9"/>
      <c r="J60" s="9"/>
      <c r="K60" s="9"/>
      <c r="L60" s="9"/>
      <c r="M60" s="9"/>
      <c r="N60" s="9"/>
      <c r="O60" s="9"/>
      <c r="P60" s="9"/>
      <c r="Q60" s="9"/>
      <c r="R60" s="2" t="str">
        <f t="shared" si="1"/>
        <v>Automated Cruise Leg Deletion Data Validation Policy (CR-DMA-015)</v>
      </c>
    </row>
    <row r="61" spans="1:18" s="2" customFormat="1" ht="60" x14ac:dyDescent="0.25">
      <c r="A61" s="9">
        <f t="shared" si="21"/>
        <v>16</v>
      </c>
      <c r="B61" s="9" t="s">
        <v>23</v>
      </c>
      <c r="C61" s="9" t="str">
        <f t="shared" ref="C61:C62" si="26">CONCATENATE("CR-DMA-", REPT("0", 3-LEN(A61)), A61)</f>
        <v>CR-DMA-016</v>
      </c>
      <c r="D61" s="6" t="s">
        <v>198</v>
      </c>
      <c r="E61" s="6" t="s">
        <v>205</v>
      </c>
      <c r="F61" s="6" t="s">
        <v>14</v>
      </c>
      <c r="R61" s="2" t="str">
        <f t="shared" si="1"/>
        <v>Copy Cruise (CR-DMA-016)</v>
      </c>
    </row>
    <row r="62" spans="1:18" s="2" customFormat="1" ht="60" x14ac:dyDescent="0.25">
      <c r="A62" s="9">
        <f t="shared" si="21"/>
        <v>17</v>
      </c>
      <c r="B62" s="9" t="s">
        <v>23</v>
      </c>
      <c r="C62" s="9" t="str">
        <f t="shared" si="26"/>
        <v>CR-DMA-017</v>
      </c>
      <c r="D62" s="6" t="s">
        <v>197</v>
      </c>
      <c r="E62" s="6" t="s">
        <v>206</v>
      </c>
      <c r="F62" s="6" t="s">
        <v>14</v>
      </c>
      <c r="R62" s="2" t="str">
        <f t="shared" si="1"/>
        <v>Copy Cruise Leg (CR-DMA-017)</v>
      </c>
    </row>
    <row r="63" spans="1:18" s="2" customFormat="1" ht="60" x14ac:dyDescent="0.25">
      <c r="A63" s="9">
        <f t="shared" si="21"/>
        <v>18</v>
      </c>
      <c r="B63" s="9" t="s">
        <v>23</v>
      </c>
      <c r="C63" s="9" t="str">
        <f t="shared" ref="C63" si="27">CONCATENATE("CR-DMA-", REPT("0", 3-LEN(A63)), A63)</f>
        <v>CR-DMA-018</v>
      </c>
      <c r="D63" s="6" t="s">
        <v>199</v>
      </c>
      <c r="E63" s="6" t="str">
        <f>CONCATENATE("The CRDMA provides a method for creating a ""Deep Copy"" of a given Cruise and all associated attributes, Cruise Legs, and associated Cruise Leg attributes (CDVM implementation: ", $C$90,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63" s="6" t="s">
        <v>14</v>
      </c>
      <c r="R63" s="2" t="str">
        <f t="shared" si="1"/>
        <v>Deep Copy Cruise (CR-DMA-018)</v>
      </c>
    </row>
    <row r="64" spans="1:18" s="2" customFormat="1" ht="120" x14ac:dyDescent="0.25">
      <c r="A64" s="9">
        <f t="shared" si="21"/>
        <v>19</v>
      </c>
      <c r="B64" s="9" t="s">
        <v>23</v>
      </c>
      <c r="C64" s="9" t="str">
        <f t="shared" ref="C64" si="28">CONCATENATE("CR-DMA-", REPT("0", 3-LEN(A64)), A64)</f>
        <v>CR-DMA-019</v>
      </c>
      <c r="D64" s="6" t="s">
        <v>237</v>
      </c>
      <c r="E64" s="6" t="s">
        <v>255</v>
      </c>
      <c r="F64" s="6" t="s">
        <v>14</v>
      </c>
    </row>
    <row r="65" spans="1:18" s="2" customFormat="1" ht="105" x14ac:dyDescent="0.25">
      <c r="A65" s="9">
        <f t="shared" si="21"/>
        <v>20</v>
      </c>
      <c r="B65" s="9" t="s">
        <v>23</v>
      </c>
      <c r="C65" s="9" t="str">
        <f t="shared" ref="C65" si="29">CONCATENATE("CR-DMA-", REPT("0", 3-LEN(A65)), A65)</f>
        <v>CR-DMA-020</v>
      </c>
      <c r="D65" s="6" t="s">
        <v>239</v>
      </c>
      <c r="E65" s="6" t="s">
        <v>246</v>
      </c>
      <c r="F65" s="6" t="s">
        <v>14</v>
      </c>
    </row>
    <row r="66" spans="1:18" s="2" customFormat="1" ht="90" x14ac:dyDescent="0.25">
      <c r="A66" s="9">
        <f t="shared" si="21"/>
        <v>21</v>
      </c>
      <c r="B66" s="9" t="s">
        <v>23</v>
      </c>
      <c r="C66" s="9" t="str">
        <f t="shared" ref="C66:C68" si="30">CONCATENATE("CR-DMA-", REPT("0", 3-LEN(A66)), A66)</f>
        <v>CR-DMA-021</v>
      </c>
      <c r="D66" s="6" t="s">
        <v>244</v>
      </c>
      <c r="E66" s="6" t="s">
        <v>245</v>
      </c>
      <c r="F66" s="6" t="s">
        <v>14</v>
      </c>
    </row>
    <row r="67" spans="1:18" s="2" customFormat="1" ht="75" x14ac:dyDescent="0.25">
      <c r="A67" s="9">
        <f t="shared" si="21"/>
        <v>22</v>
      </c>
      <c r="B67" s="9" t="s">
        <v>23</v>
      </c>
      <c r="C67" s="9" t="str">
        <f t="shared" si="30"/>
        <v>CR-DMA-022</v>
      </c>
      <c r="D67" s="6" t="s">
        <v>240</v>
      </c>
      <c r="E67" s="6" t="s">
        <v>241</v>
      </c>
      <c r="F67" s="6" t="s">
        <v>14</v>
      </c>
    </row>
    <row r="68" spans="1:18" s="2" customFormat="1" ht="75" x14ac:dyDescent="0.25">
      <c r="A68" s="9">
        <f t="shared" si="21"/>
        <v>23</v>
      </c>
      <c r="B68" s="9" t="s">
        <v>23</v>
      </c>
      <c r="C68" s="9" t="str">
        <f t="shared" si="30"/>
        <v>CR-DMA-023</v>
      </c>
      <c r="D68" s="6" t="s">
        <v>242</v>
      </c>
      <c r="E68" s="6" t="s">
        <v>243</v>
      </c>
      <c r="F68" s="6" t="s">
        <v>14</v>
      </c>
    </row>
    <row r="69" spans="1:18" ht="45" x14ac:dyDescent="0.25">
      <c r="A69" s="4">
        <v>1</v>
      </c>
      <c r="B69" s="4" t="s">
        <v>90</v>
      </c>
      <c r="C69" s="4" t="str">
        <f>CONCATENATE("CR-QA-", REPT("0", 3-LEN(A69)), A69)</f>
        <v>CR-QA-001</v>
      </c>
      <c r="D69" s="6" t="s">
        <v>76</v>
      </c>
      <c r="E69" s="6" t="s">
        <v>72</v>
      </c>
      <c r="F69" s="6" t="s">
        <v>32</v>
      </c>
      <c r="G69" s="6"/>
      <c r="H69" s="4"/>
      <c r="I69" s="4"/>
      <c r="J69" s="4"/>
      <c r="K69" s="4"/>
      <c r="L69" s="4"/>
      <c r="M69" s="4"/>
      <c r="N69" s="4"/>
      <c r="O69" s="4"/>
      <c r="P69" s="4"/>
      <c r="Q69" s="4"/>
      <c r="R69" s="2" t="str">
        <f t="shared" si="1"/>
        <v>Data QA: Invalid Cruise Name (CR-QA-001)</v>
      </c>
    </row>
    <row r="70" spans="1:18" ht="30" x14ac:dyDescent="0.25">
      <c r="A70" s="4">
        <f t="shared" si="21"/>
        <v>2</v>
      </c>
      <c r="B70" s="4" t="s">
        <v>90</v>
      </c>
      <c r="C70" s="4" t="str">
        <f t="shared" ref="C70:C81" si="31">CONCATENATE("CR-QA-", REPT("0", 3-LEN(A70)), A70)</f>
        <v>CR-QA-002</v>
      </c>
      <c r="D70" s="12" t="s">
        <v>77</v>
      </c>
      <c r="E70" s="11" t="s">
        <v>45</v>
      </c>
      <c r="F70" s="6" t="s">
        <v>32</v>
      </c>
      <c r="G70" s="6"/>
      <c r="H70" s="4"/>
      <c r="I70" s="4"/>
      <c r="J70" s="4"/>
      <c r="K70" s="4"/>
      <c r="L70" s="4"/>
      <c r="M70" s="4"/>
      <c r="N70" s="4"/>
      <c r="O70" s="4"/>
      <c r="P70" s="4"/>
      <c r="Q70" s="4"/>
      <c r="R70" s="2" t="str">
        <f t="shared" si="1"/>
        <v>Data QA: Invalid Copied Cruise Name (CR-QA-002)</v>
      </c>
    </row>
    <row r="71" spans="1:18" x14ac:dyDescent="0.25">
      <c r="A71" s="4">
        <f t="shared" si="21"/>
        <v>3</v>
      </c>
      <c r="B71" s="4" t="s">
        <v>90</v>
      </c>
      <c r="C71" s="4" t="str">
        <f t="shared" si="31"/>
        <v>CR-QA-003</v>
      </c>
      <c r="D71" s="12" t="s">
        <v>78</v>
      </c>
      <c r="E71" s="12" t="s">
        <v>49</v>
      </c>
      <c r="F71" s="6" t="s">
        <v>68</v>
      </c>
      <c r="G71" s="6"/>
      <c r="H71" s="4"/>
      <c r="I71" s="4"/>
      <c r="J71" s="4"/>
      <c r="K71" s="4"/>
      <c r="L71" s="4"/>
      <c r="M71" s="4"/>
      <c r="N71" s="4"/>
      <c r="O71" s="4"/>
      <c r="P71" s="4"/>
      <c r="Q71" s="4"/>
      <c r="R71" s="2" t="str">
        <f t="shared" si="1"/>
        <v>Data QA: Missing Cruise Primary Survey Category (CR-QA-003)</v>
      </c>
    </row>
    <row r="72" spans="1:18" ht="30" x14ac:dyDescent="0.25">
      <c r="A72" s="4">
        <f t="shared" si="21"/>
        <v>4</v>
      </c>
      <c r="B72" s="4" t="s">
        <v>90</v>
      </c>
      <c r="C72" s="4" t="str">
        <f t="shared" si="31"/>
        <v>CR-QA-004</v>
      </c>
      <c r="D72" s="12" t="s">
        <v>79</v>
      </c>
      <c r="E72" s="11" t="s">
        <v>51</v>
      </c>
      <c r="F72" s="6" t="s">
        <v>32</v>
      </c>
      <c r="G72" s="6"/>
      <c r="H72" s="4"/>
      <c r="I72" s="4"/>
      <c r="J72" s="4"/>
      <c r="K72" s="4"/>
      <c r="L72" s="4"/>
      <c r="M72" s="4"/>
      <c r="N72" s="4"/>
      <c r="O72" s="4"/>
      <c r="P72" s="4"/>
      <c r="Q72" s="4"/>
      <c r="R72" s="2" t="str">
        <f t="shared" si="1"/>
        <v>Data QA: Missing Standard Survey Name (CR-QA-004)</v>
      </c>
    </row>
    <row r="73" spans="1:18" ht="30" x14ac:dyDescent="0.25">
      <c r="A73" s="4">
        <f t="shared" si="21"/>
        <v>5</v>
      </c>
      <c r="B73" s="4" t="s">
        <v>90</v>
      </c>
      <c r="C73" s="4" t="str">
        <f t="shared" si="31"/>
        <v>CR-QA-005</v>
      </c>
      <c r="D73" s="12" t="s">
        <v>80</v>
      </c>
      <c r="E73" s="11" t="s">
        <v>53</v>
      </c>
      <c r="F73" s="6" t="s">
        <v>32</v>
      </c>
      <c r="G73" s="6"/>
      <c r="H73" s="4"/>
      <c r="I73" s="4"/>
      <c r="J73" s="4"/>
      <c r="K73" s="4"/>
      <c r="L73" s="4"/>
      <c r="M73" s="4"/>
      <c r="N73" s="4"/>
      <c r="O73" s="4"/>
      <c r="P73" s="4"/>
      <c r="Q73" s="4"/>
      <c r="R73" s="2" t="str">
        <f t="shared" si="1"/>
        <v>Data QA: Invalid Copied Leg Alias Name (CR-QA-005)</v>
      </c>
    </row>
    <row r="74" spans="1:18" ht="30" x14ac:dyDescent="0.25">
      <c r="A74" s="4">
        <f t="shared" si="21"/>
        <v>6</v>
      </c>
      <c r="B74" s="4" t="s">
        <v>90</v>
      </c>
      <c r="C74" s="4" t="str">
        <f t="shared" si="31"/>
        <v>CR-QA-006</v>
      </c>
      <c r="D74" s="12" t="s">
        <v>81</v>
      </c>
      <c r="E74" s="11" t="s">
        <v>55</v>
      </c>
      <c r="F74" s="6" t="s">
        <v>32</v>
      </c>
      <c r="G74" s="6"/>
      <c r="H74" s="4"/>
      <c r="I74" s="4"/>
      <c r="J74" s="4"/>
      <c r="K74" s="4"/>
      <c r="L74" s="4"/>
      <c r="M74" s="4"/>
      <c r="N74" s="4"/>
      <c r="O74" s="4"/>
      <c r="P74" s="4"/>
      <c r="Q74" s="4"/>
      <c r="R74" s="2" t="str">
        <f t="shared" si="1"/>
        <v>Data QA: Cruise Leg Overlap (CR-QA-006)</v>
      </c>
    </row>
    <row r="75" spans="1:18" s="2" customFormat="1" ht="30" x14ac:dyDescent="0.25">
      <c r="A75" s="4">
        <f t="shared" si="21"/>
        <v>7</v>
      </c>
      <c r="B75" s="4" t="s">
        <v>90</v>
      </c>
      <c r="C75" s="4" t="str">
        <f t="shared" si="31"/>
        <v>CR-QA-007</v>
      </c>
      <c r="D75" s="12" t="s">
        <v>82</v>
      </c>
      <c r="E75" s="11" t="s">
        <v>57</v>
      </c>
      <c r="F75" s="6" t="s">
        <v>32</v>
      </c>
      <c r="G75" s="6"/>
      <c r="H75" s="9"/>
      <c r="I75" s="9"/>
      <c r="J75" s="9"/>
      <c r="K75" s="9"/>
      <c r="L75" s="9"/>
      <c r="M75" s="9"/>
      <c r="N75" s="9"/>
      <c r="O75" s="9"/>
      <c r="P75" s="9"/>
      <c r="Q75" s="9"/>
      <c r="R75" s="2" t="str">
        <f t="shared" si="1"/>
        <v>Data QA: Vessel Leg Overlap (CR-QA-007)</v>
      </c>
    </row>
    <row r="76" spans="1:18" x14ac:dyDescent="0.25">
      <c r="A76" s="4">
        <f t="shared" si="21"/>
        <v>8</v>
      </c>
      <c r="B76" s="4" t="s">
        <v>90</v>
      </c>
      <c r="C76" s="4" t="str">
        <f t="shared" si="31"/>
        <v>CR-QA-008</v>
      </c>
      <c r="D76" s="11" t="s">
        <v>83</v>
      </c>
      <c r="E76" s="11" t="s">
        <v>58</v>
      </c>
      <c r="F76" s="6" t="s">
        <v>68</v>
      </c>
      <c r="G76" s="6"/>
      <c r="H76" s="4"/>
      <c r="I76" s="4"/>
      <c r="J76" s="4"/>
      <c r="K76" s="4"/>
      <c r="L76" s="4"/>
      <c r="M76" s="4"/>
      <c r="N76" s="4"/>
      <c r="O76" s="4"/>
      <c r="P76" s="4"/>
      <c r="Q76" s="4"/>
      <c r="R76" s="2" t="str">
        <f t="shared" si="1"/>
        <v>Data QA: Unusually High Leg Days at Sea (CR-QA-008)</v>
      </c>
    </row>
    <row r="77" spans="1:18" ht="30" x14ac:dyDescent="0.25">
      <c r="A77" s="4">
        <f t="shared" si="21"/>
        <v>9</v>
      </c>
      <c r="B77" s="4" t="s">
        <v>90</v>
      </c>
      <c r="C77" s="4" t="str">
        <f t="shared" si="31"/>
        <v>CR-QA-009</v>
      </c>
      <c r="D77" s="12" t="s">
        <v>84</v>
      </c>
      <c r="E77" s="11" t="s">
        <v>60</v>
      </c>
      <c r="F77" s="6" t="s">
        <v>32</v>
      </c>
      <c r="G77" s="6"/>
      <c r="H77" s="4"/>
      <c r="I77" s="4"/>
      <c r="J77" s="4"/>
      <c r="K77" s="4"/>
      <c r="L77" s="4"/>
      <c r="M77" s="4"/>
      <c r="N77" s="4"/>
      <c r="O77" s="4"/>
      <c r="P77" s="4"/>
      <c r="Q77" s="4"/>
      <c r="R77" s="2" t="str">
        <f t="shared" si="1"/>
        <v>Data QA: Invalid Copied Leg Name (CR-QA-009)</v>
      </c>
    </row>
    <row r="78" spans="1:18" x14ac:dyDescent="0.25">
      <c r="A78" s="4">
        <f t="shared" si="21"/>
        <v>10</v>
      </c>
      <c r="B78" s="4" t="s">
        <v>90</v>
      </c>
      <c r="C78" s="4" t="str">
        <f t="shared" si="31"/>
        <v>CR-QA-010</v>
      </c>
      <c r="D78" s="12" t="s">
        <v>85</v>
      </c>
      <c r="E78" s="11" t="s">
        <v>62</v>
      </c>
      <c r="F78" s="6" t="s">
        <v>32</v>
      </c>
      <c r="G78" s="6"/>
      <c r="H78" s="4"/>
      <c r="I78" s="4"/>
      <c r="J78" s="4"/>
      <c r="K78" s="4"/>
      <c r="L78" s="4"/>
      <c r="M78" s="4"/>
      <c r="N78" s="4"/>
      <c r="O78" s="4"/>
      <c r="P78" s="4"/>
      <c r="Q78" s="4"/>
      <c r="R78" s="2" t="str">
        <f t="shared" si="1"/>
        <v>Data QA: Invalid Leg Dates (CR-QA-010)</v>
      </c>
    </row>
    <row r="79" spans="1:18" x14ac:dyDescent="0.25">
      <c r="A79" s="4">
        <f t="shared" si="21"/>
        <v>11</v>
      </c>
      <c r="B79" s="4" t="s">
        <v>90</v>
      </c>
      <c r="C79" s="4" t="str">
        <f t="shared" si="31"/>
        <v>CR-QA-011</v>
      </c>
      <c r="D79" s="11" t="s">
        <v>86</v>
      </c>
      <c r="E79" s="11" t="s">
        <v>64</v>
      </c>
      <c r="F79" s="6" t="s">
        <v>32</v>
      </c>
      <c r="G79" s="6"/>
      <c r="H79" s="4"/>
      <c r="I79" s="4"/>
      <c r="J79" s="4"/>
      <c r="K79" s="4"/>
      <c r="L79" s="4"/>
      <c r="M79" s="4"/>
      <c r="N79" s="4"/>
      <c r="O79" s="4"/>
      <c r="P79" s="4"/>
      <c r="Q79" s="4"/>
      <c r="R79" s="2" t="str">
        <f t="shared" si="1"/>
        <v>Data QA: Invalid Leg Days at Sea (CR-QA-011)</v>
      </c>
    </row>
    <row r="80" spans="1:18" x14ac:dyDescent="0.25">
      <c r="A80" s="4">
        <f t="shared" si="21"/>
        <v>12</v>
      </c>
      <c r="B80" s="4" t="s">
        <v>90</v>
      </c>
      <c r="C80" s="4" t="str">
        <f t="shared" si="31"/>
        <v>CR-QA-012</v>
      </c>
      <c r="D80" s="12" t="s">
        <v>87</v>
      </c>
      <c r="E80" s="12" t="s">
        <v>66</v>
      </c>
      <c r="F80" s="6" t="s">
        <v>68</v>
      </c>
      <c r="G80" s="6"/>
      <c r="H80" s="4"/>
      <c r="I80" s="4"/>
      <c r="J80" s="4"/>
      <c r="K80" s="4"/>
      <c r="L80" s="4"/>
      <c r="M80" s="4"/>
      <c r="N80" s="4"/>
      <c r="O80" s="4"/>
      <c r="P80" s="4"/>
      <c r="Q80" s="4"/>
      <c r="R80" s="2" t="str">
        <f t="shared" si="1"/>
        <v>Data QA: Missing Leg Gear (CR-QA-012)</v>
      </c>
    </row>
    <row r="81" spans="1:18" x14ac:dyDescent="0.25">
      <c r="A81" s="4">
        <f t="shared" si="21"/>
        <v>13</v>
      </c>
      <c r="B81" s="4" t="s">
        <v>90</v>
      </c>
      <c r="C81" s="4" t="str">
        <f t="shared" si="31"/>
        <v>CR-QA-013</v>
      </c>
      <c r="D81" s="12" t="s">
        <v>88</v>
      </c>
      <c r="E81" s="6" t="s">
        <v>89</v>
      </c>
      <c r="F81" s="6" t="s">
        <v>32</v>
      </c>
      <c r="G81" s="6"/>
      <c r="H81" s="4"/>
      <c r="I81" s="4"/>
      <c r="J81" s="4"/>
      <c r="K81" s="4"/>
      <c r="L81" s="4"/>
      <c r="M81" s="4"/>
      <c r="N81" s="4"/>
      <c r="O81" s="4"/>
      <c r="P81" s="4"/>
      <c r="Q81" s="4"/>
      <c r="R81" s="2" t="str">
        <f t="shared" si="1"/>
        <v>Data QA: Unique Leg Alias Name (CR-QA-013)</v>
      </c>
    </row>
    <row r="82" spans="1:18" s="2" customFormat="1" x14ac:dyDescent="0.25">
      <c r="A82" s="9">
        <f t="shared" si="21"/>
        <v>14</v>
      </c>
      <c r="B82" s="9" t="s">
        <v>90</v>
      </c>
      <c r="C82" s="9" t="str">
        <f t="shared" ref="C82:C83" si="32">CONCATENATE("CR-QA-", REPT("0", 3-LEN(A82)), A82)</f>
        <v>CR-QA-014</v>
      </c>
      <c r="D82" s="12" t="s">
        <v>167</v>
      </c>
      <c r="E82" s="6" t="s">
        <v>169</v>
      </c>
      <c r="F82" s="6" t="s">
        <v>32</v>
      </c>
      <c r="G82" s="6"/>
      <c r="H82" s="9"/>
      <c r="I82" s="9"/>
      <c r="J82" s="9"/>
      <c r="K82" s="9"/>
      <c r="L82" s="9"/>
      <c r="M82" s="9"/>
      <c r="N82" s="9"/>
      <c r="O82" s="9"/>
      <c r="P82" s="9"/>
      <c r="Q82" s="9"/>
      <c r="R82" s="2" t="str">
        <f t="shared" si="1"/>
        <v>Data QA: Cruise Deletion (CR-QA-014)</v>
      </c>
    </row>
    <row r="83" spans="1:18" s="2" customFormat="1" x14ac:dyDescent="0.25">
      <c r="A83" s="9">
        <f t="shared" si="21"/>
        <v>15</v>
      </c>
      <c r="B83" s="9" t="s">
        <v>90</v>
      </c>
      <c r="C83" s="9" t="str">
        <f t="shared" si="32"/>
        <v>CR-QA-015</v>
      </c>
      <c r="D83" s="12" t="s">
        <v>168</v>
      </c>
      <c r="E83" s="6" t="s">
        <v>170</v>
      </c>
      <c r="F83" s="6" t="s">
        <v>32</v>
      </c>
      <c r="G83" s="6"/>
      <c r="H83" s="9"/>
      <c r="I83" s="9"/>
      <c r="J83" s="9"/>
      <c r="K83" s="9"/>
      <c r="L83" s="9"/>
      <c r="M83" s="9"/>
      <c r="N83" s="9"/>
      <c r="O83" s="9"/>
      <c r="P83" s="9"/>
      <c r="Q83" s="9"/>
      <c r="R83" s="2" t="str">
        <f t="shared" si="1"/>
        <v>Data QA: Cruise Leg Deletion (CR-QA-015)</v>
      </c>
    </row>
    <row r="84" spans="1:18" s="2" customFormat="1" x14ac:dyDescent="0.25">
      <c r="A84" s="2">
        <v>1</v>
      </c>
      <c r="B84" s="9" t="s">
        <v>212</v>
      </c>
      <c r="C84" s="9" t="str">
        <f>CONCATENATE("CR-PKG-", REPT("0", 3-LEN(A84)), A84)</f>
        <v>CR-PKG-001</v>
      </c>
      <c r="D84" s="14" t="s">
        <v>200</v>
      </c>
      <c r="E84" s="14" t="s">
        <v>207</v>
      </c>
      <c r="F84" s="14" t="s">
        <v>14</v>
      </c>
      <c r="G84" s="14" t="s">
        <v>14</v>
      </c>
      <c r="R84" s="2" t="str">
        <f>CONCATENATE(D84, " (", C84, ")")</f>
        <v>Deep Copy - Cruise Name Policy (CR-PKG-001)</v>
      </c>
    </row>
    <row r="85" spans="1:18" s="2" customFormat="1" ht="30" x14ac:dyDescent="0.25">
      <c r="A85" s="2">
        <f>A84+1</f>
        <v>2</v>
      </c>
      <c r="B85" s="9" t="s">
        <v>212</v>
      </c>
      <c r="C85" s="9" t="str">
        <f t="shared" ref="C85:C88" si="33">CONCATENATE("CR-PKG-", REPT("0", 3-LEN(A85)), A85)</f>
        <v>CR-PKG-002</v>
      </c>
      <c r="D85" s="14" t="s">
        <v>201</v>
      </c>
      <c r="E85" s="14" t="s">
        <v>208</v>
      </c>
      <c r="F85" s="14" t="s">
        <v>14</v>
      </c>
      <c r="G85" s="14" t="s">
        <v>14</v>
      </c>
      <c r="R85" s="2" t="str">
        <f>CONCATENATE(D85, " (", C85, ")")</f>
        <v>Deep Copy - Cruise Leg Name Policy (CR-PKG-002)</v>
      </c>
    </row>
    <row r="86" spans="1:18" s="2" customFormat="1" ht="30" x14ac:dyDescent="0.25">
      <c r="A86" s="2">
        <f t="shared" ref="A86:A88" si="34">A85+1</f>
        <v>3</v>
      </c>
      <c r="B86" s="9" t="s">
        <v>212</v>
      </c>
      <c r="C86" s="9" t="str">
        <f t="shared" si="33"/>
        <v>CR-PKG-003</v>
      </c>
      <c r="D86" s="14" t="s">
        <v>202</v>
      </c>
      <c r="E86" s="14" t="s">
        <v>209</v>
      </c>
      <c r="F86" s="14" t="s">
        <v>14</v>
      </c>
      <c r="G86" s="14" t="s">
        <v>14</v>
      </c>
      <c r="R86" s="2" t="str">
        <f>CONCATENATE(D86, " (", C86, ")")</f>
        <v>Deep Copy - Cruise Leg Alias Policy (CR-PKG-003)</v>
      </c>
    </row>
    <row r="87" spans="1:18" s="2" customFormat="1" ht="30" x14ac:dyDescent="0.25">
      <c r="A87" s="2">
        <f t="shared" si="34"/>
        <v>4</v>
      </c>
      <c r="B87" s="9" t="s">
        <v>212</v>
      </c>
      <c r="C87" s="9" t="str">
        <f t="shared" si="33"/>
        <v>CR-PKG-004</v>
      </c>
      <c r="D87" s="14" t="s">
        <v>203</v>
      </c>
      <c r="E87" s="14" t="s">
        <v>210</v>
      </c>
      <c r="F87" s="14" t="s">
        <v>14</v>
      </c>
      <c r="G87" s="14" t="s">
        <v>14</v>
      </c>
      <c r="R87" s="2" t="str">
        <f>CONCATENATE(D87, " (", C87, ")")</f>
        <v>Deep Copy - Cruise Attribute Policy (CR-PKG-004)</v>
      </c>
    </row>
    <row r="88" spans="1:18" s="2" customFormat="1" ht="30" x14ac:dyDescent="0.25">
      <c r="A88" s="2">
        <f t="shared" si="34"/>
        <v>5</v>
      </c>
      <c r="B88" s="9" t="s">
        <v>212</v>
      </c>
      <c r="C88" s="9" t="str">
        <f t="shared" si="33"/>
        <v>CR-PKG-005</v>
      </c>
      <c r="D88" s="14" t="s">
        <v>204</v>
      </c>
      <c r="E88" s="14" t="s">
        <v>211</v>
      </c>
      <c r="F88" s="14" t="s">
        <v>14</v>
      </c>
      <c r="G88" s="14" t="s">
        <v>14</v>
      </c>
      <c r="R88" s="2" t="str">
        <f>CONCATENATE(D88, " (", C88, ")")</f>
        <v>Deep Copy - Cruise Leg Attribute Policy (CR-PKG-005)</v>
      </c>
    </row>
    <row r="89" spans="1:18" s="2" customFormat="1" ht="30" x14ac:dyDescent="0.25">
      <c r="A89" s="2">
        <f t="shared" ref="A89" si="35">A88+1</f>
        <v>6</v>
      </c>
      <c r="B89" s="9" t="s">
        <v>212</v>
      </c>
      <c r="C89" s="9" t="str">
        <f t="shared" ref="C89" si="36">CONCATENATE("CR-PKG-", REPT("0", 3-LEN(A89)), A89)</f>
        <v>CR-PKG-006</v>
      </c>
      <c r="D89" s="14" t="s">
        <v>213</v>
      </c>
      <c r="E89" s="14" t="s">
        <v>214</v>
      </c>
      <c r="F89" s="14" t="s">
        <v>14</v>
      </c>
      <c r="G89" s="14" t="s">
        <v>14</v>
      </c>
      <c r="R89" s="2" t="str">
        <f>CONCATENATE(D89, " (", C89, ")")</f>
        <v>Deep Copy - Transaction Policy (CR-PKG-006)</v>
      </c>
    </row>
    <row r="90" spans="1:18" s="2" customFormat="1" ht="60" x14ac:dyDescent="0.25">
      <c r="A90" s="2">
        <f t="shared" ref="A90:A93" si="37">A89+1</f>
        <v>7</v>
      </c>
      <c r="B90" s="9" t="s">
        <v>212</v>
      </c>
      <c r="C90" s="9" t="str">
        <f t="shared" ref="C90" si="38">CONCATENATE("CR-PKG-", REPT("0", 3-LEN(A90)), A90)</f>
        <v>CR-PKG-007</v>
      </c>
      <c r="D90" s="14" t="s">
        <v>216</v>
      </c>
      <c r="E90" s="14" t="str">
        <f>CONCATENATE("A ""Deep Copy"" will copy all cruise information with a modified Cruise Name (", $C$84, "), copy all Cruise Attributes (", $C$87, "), copy all associated Leg information with a modified Leg Name (", $C$85, "), copy all Leg Attributes (", $C$88, ") including Leg Aliases with a modified Alias Name (", $C$86,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90" s="14" t="s">
        <v>14</v>
      </c>
      <c r="G90" s="14" t="s">
        <v>14</v>
      </c>
      <c r="R90" s="2" t="str">
        <f>CONCATENATE(D90, " (", C90, ")")</f>
        <v>Deep Copy - Functionality (CR-PKG-007)</v>
      </c>
    </row>
    <row r="91" spans="1:18" s="2" customFormat="1" ht="135" x14ac:dyDescent="0.25">
      <c r="A91" s="2">
        <f t="shared" si="37"/>
        <v>8</v>
      </c>
      <c r="B91" s="9" t="s">
        <v>212</v>
      </c>
      <c r="C91" s="9" t="str">
        <f t="shared" ref="C91:C93" si="39">CONCATENATE("CR-PKG-", REPT("0", 3-LEN(A91)), A91)</f>
        <v>CR-PKG-008</v>
      </c>
      <c r="D91" s="14" t="s">
        <v>249</v>
      </c>
      <c r="E91" s="14" t="s">
        <v>251</v>
      </c>
      <c r="F91" s="14" t="s">
        <v>14</v>
      </c>
      <c r="G91" s="14" t="s">
        <v>14</v>
      </c>
    </row>
    <row r="92" spans="1:18" s="2" customFormat="1" ht="60" x14ac:dyDescent="0.25">
      <c r="A92" s="2">
        <f t="shared" si="37"/>
        <v>9</v>
      </c>
      <c r="B92" s="9" t="s">
        <v>212</v>
      </c>
      <c r="C92" s="9" t="str">
        <f t="shared" si="39"/>
        <v>CR-PKG-009</v>
      </c>
      <c r="D92" s="14" t="s">
        <v>248</v>
      </c>
      <c r="E92" s="14" t="s">
        <v>252</v>
      </c>
      <c r="F92" s="14" t="s">
        <v>14</v>
      </c>
      <c r="G92" s="14" t="s">
        <v>14</v>
      </c>
    </row>
    <row r="93" spans="1:18" s="2" customFormat="1" ht="75" x14ac:dyDescent="0.25">
      <c r="A93" s="2">
        <f t="shared" si="37"/>
        <v>10</v>
      </c>
      <c r="B93" s="9" t="s">
        <v>212</v>
      </c>
      <c r="C93" s="9" t="str">
        <f t="shared" si="39"/>
        <v>CR-PKG-010</v>
      </c>
      <c r="D93" s="14" t="s">
        <v>250</v>
      </c>
      <c r="E93" s="14" t="s">
        <v>253</v>
      </c>
      <c r="F93" s="14" t="s">
        <v>14</v>
      </c>
      <c r="G93" s="14" t="s">
        <v>14</v>
      </c>
      <c r="J93" s="14"/>
    </row>
    <row r="94" spans="1:18" x14ac:dyDescent="0.25">
      <c r="A94">
        <v>1</v>
      </c>
      <c r="B94" s="4" t="s">
        <v>135</v>
      </c>
      <c r="C94" s="9" t="str">
        <f t="shared" ref="C94" si="40">CONCATENATE("CR-PKG-ERR-", REPT("0", 3-LEN(A94)), A94)</f>
        <v>CR-PKG-ERR-001</v>
      </c>
      <c r="D94" s="12" t="s">
        <v>137</v>
      </c>
      <c r="E94" s="14" t="s">
        <v>153</v>
      </c>
      <c r="F94" s="6" t="s">
        <v>32</v>
      </c>
      <c r="G94" s="2">
        <v>-20601</v>
      </c>
      <c r="H94" s="2"/>
      <c r="I94" s="2" t="s">
        <v>145</v>
      </c>
      <c r="R94" s="2" t="str">
        <f t="shared" ref="R94:R150" si="41">CONCATENATE(D94, " (", C94, ")")</f>
        <v>Deep Copy - Required Parameters are Blank (CR-PKG-ERR-001)</v>
      </c>
    </row>
    <row r="95" spans="1:18" x14ac:dyDescent="0.25">
      <c r="A95">
        <f t="shared" ref="A95:A104" si="42">A94+1</f>
        <v>2</v>
      </c>
      <c r="B95" s="4" t="s">
        <v>135</v>
      </c>
      <c r="C95" s="9" t="str">
        <f>CONCATENATE("CR-PKG-ERR-", REPT("0", 3-LEN(A95)), A95)</f>
        <v>CR-PKG-ERR-002</v>
      </c>
      <c r="D95" s="12" t="s">
        <v>148</v>
      </c>
      <c r="E95" s="14" t="s">
        <v>151</v>
      </c>
      <c r="F95" s="6" t="s">
        <v>32</v>
      </c>
      <c r="G95" s="2">
        <f>G94-1</f>
        <v>-20602</v>
      </c>
      <c r="H95" s="2"/>
      <c r="I95" s="2" t="s">
        <v>145</v>
      </c>
      <c r="R95" s="2" t="str">
        <f t="shared" si="41"/>
        <v>Deep Copy - Invalid Cruise Specified (CR-PKG-ERR-002)</v>
      </c>
    </row>
    <row r="96" spans="1:18" x14ac:dyDescent="0.25">
      <c r="A96">
        <f t="shared" si="42"/>
        <v>3</v>
      </c>
      <c r="B96" s="4" t="s">
        <v>135</v>
      </c>
      <c r="C96" s="9" t="str">
        <f>CONCATENATE("CR-PKG-ERR-", REPT("0", 3-LEN(A96)), A96)</f>
        <v>CR-PKG-ERR-003</v>
      </c>
      <c r="D96" s="12" t="s">
        <v>111</v>
      </c>
      <c r="E96" s="14" t="s">
        <v>113</v>
      </c>
      <c r="F96" s="6" t="s">
        <v>32</v>
      </c>
      <c r="G96" s="2">
        <f t="shared" ref="G96:G104" si="43">G95-1</f>
        <v>-20603</v>
      </c>
      <c r="H96" s="2"/>
      <c r="I96" s="2" t="s">
        <v>145</v>
      </c>
      <c r="R96" s="2" t="str">
        <f t="shared" si="41"/>
        <v>Deep Copy - Cruise Not Copied (CR-PKG-ERR-003)</v>
      </c>
    </row>
    <row r="97" spans="1:18" x14ac:dyDescent="0.25">
      <c r="A97">
        <f t="shared" si="42"/>
        <v>4</v>
      </c>
      <c r="B97" s="4" t="s">
        <v>135</v>
      </c>
      <c r="C97" s="9" t="str">
        <f>CONCATENATE("CR-PKG-ERR-", REPT("0", 3-LEN(A97)), A97)</f>
        <v>CR-PKG-ERR-004</v>
      </c>
      <c r="D97" s="12" t="s">
        <v>110</v>
      </c>
      <c r="E97" s="14" t="s">
        <v>115</v>
      </c>
      <c r="F97" s="6" t="s">
        <v>32</v>
      </c>
      <c r="G97" s="2">
        <f t="shared" si="43"/>
        <v>-20604</v>
      </c>
      <c r="H97" s="2"/>
      <c r="I97" s="2" t="s">
        <v>146</v>
      </c>
      <c r="R97" s="2" t="str">
        <f t="shared" si="41"/>
        <v>Deep Copy - Cruise Attributes Not Copied (CR-PKG-ERR-004)</v>
      </c>
    </row>
    <row r="98" spans="1:18" x14ac:dyDescent="0.25">
      <c r="A98">
        <f t="shared" si="42"/>
        <v>5</v>
      </c>
      <c r="B98" s="4" t="s">
        <v>135</v>
      </c>
      <c r="C98" s="9" t="str">
        <f>CONCATENATE("CR-PKG-ERR-", REPT("0", 3-LEN(A98)), A98)</f>
        <v>CR-PKG-ERR-005</v>
      </c>
      <c r="D98" s="12" t="s">
        <v>112</v>
      </c>
      <c r="E98" s="14" t="s">
        <v>114</v>
      </c>
      <c r="F98" s="6" t="s">
        <v>32</v>
      </c>
      <c r="G98" s="2">
        <f t="shared" si="43"/>
        <v>-20605</v>
      </c>
      <c r="H98" s="2"/>
      <c r="I98" s="2" t="s">
        <v>145</v>
      </c>
      <c r="R98" s="2" t="str">
        <f t="shared" si="41"/>
        <v>Deep Copy - Cruise Leg Not Copied (CR-PKG-ERR-005)</v>
      </c>
    </row>
    <row r="99" spans="1:18" x14ac:dyDescent="0.25">
      <c r="A99">
        <f t="shared" si="42"/>
        <v>6</v>
      </c>
      <c r="B99" s="4" t="s">
        <v>135</v>
      </c>
      <c r="C99" s="9" t="str">
        <f t="shared" ref="C99:C104" si="44">CONCATENATE("CR-PKG-ERR-", REPT("0", 3-LEN(A99)), A99)</f>
        <v>CR-PKG-ERR-006</v>
      </c>
      <c r="D99" s="12" t="s">
        <v>109</v>
      </c>
      <c r="E99" s="14" t="s">
        <v>116</v>
      </c>
      <c r="F99" s="6" t="s">
        <v>32</v>
      </c>
      <c r="G99" s="2">
        <f t="shared" si="43"/>
        <v>-20606</v>
      </c>
      <c r="H99" s="2"/>
      <c r="I99" s="2" t="s">
        <v>146</v>
      </c>
      <c r="R99" s="2" t="str">
        <f t="shared" si="41"/>
        <v>Deep Copy - Leg Attributes Not Copied (CR-PKG-ERR-006)</v>
      </c>
    </row>
    <row r="100" spans="1:18" x14ac:dyDescent="0.25">
      <c r="A100">
        <f t="shared" si="42"/>
        <v>7</v>
      </c>
      <c r="B100" s="4" t="s">
        <v>135</v>
      </c>
      <c r="C100" s="9" t="str">
        <f>CONCATENATE("CR-PKG-ERR-", REPT("0", 3-LEN(A100)), A100)</f>
        <v>CR-PKG-ERR-007</v>
      </c>
      <c r="D100" s="12" t="s">
        <v>119</v>
      </c>
      <c r="E100" s="14" t="s">
        <v>120</v>
      </c>
      <c r="F100" s="6" t="s">
        <v>32</v>
      </c>
      <c r="G100" s="2">
        <f t="shared" si="43"/>
        <v>-20607</v>
      </c>
      <c r="H100" s="2"/>
      <c r="I100" s="2" t="s">
        <v>146</v>
      </c>
      <c r="R100" s="2" t="str">
        <f t="shared" si="41"/>
        <v>Deep Copy - Cruise/Leg Attribute Processing Error (CR-PKG-ERR-007)</v>
      </c>
    </row>
    <row r="101" spans="1:18" x14ac:dyDescent="0.25">
      <c r="A101">
        <f t="shared" si="42"/>
        <v>8</v>
      </c>
      <c r="B101" s="4" t="s">
        <v>135</v>
      </c>
      <c r="C101" s="9" t="str">
        <f>CONCATENATE("CR-PKG-ERR-", REPT("0", 3-LEN(A101)), A101)</f>
        <v>CR-PKG-ERR-008</v>
      </c>
      <c r="D101" s="12" t="s">
        <v>121</v>
      </c>
      <c r="E101" s="14" t="s">
        <v>122</v>
      </c>
      <c r="F101" s="6" t="s">
        <v>32</v>
      </c>
      <c r="G101" s="2">
        <f t="shared" si="43"/>
        <v>-20608</v>
      </c>
      <c r="H101" s="2"/>
      <c r="I101" s="2" t="s">
        <v>145</v>
      </c>
      <c r="R101" s="2" t="str">
        <f t="shared" si="41"/>
        <v>Deep Copy - Leg Alias Exists (CR-PKG-ERR-008)</v>
      </c>
    </row>
    <row r="102" spans="1:18" x14ac:dyDescent="0.25">
      <c r="A102">
        <f t="shared" si="42"/>
        <v>9</v>
      </c>
      <c r="B102" s="4" t="s">
        <v>135</v>
      </c>
      <c r="C102" s="9" t="str">
        <f>CONCATENATE("CR-PKG-ERR-", REPT("0", 3-LEN(A102)), A102)</f>
        <v>CR-PKG-ERR-009</v>
      </c>
      <c r="D102" s="12" t="s">
        <v>123</v>
      </c>
      <c r="E102" s="14" t="s">
        <v>124</v>
      </c>
      <c r="F102" s="6" t="s">
        <v>32</v>
      </c>
      <c r="G102" s="2">
        <f t="shared" si="43"/>
        <v>-20609</v>
      </c>
      <c r="H102" s="2"/>
      <c r="I102" s="2" t="s">
        <v>146</v>
      </c>
      <c r="R102" s="2" t="str">
        <f t="shared" si="41"/>
        <v>Deep Copy - Leg Alias Error (CR-PKG-ERR-009)</v>
      </c>
    </row>
    <row r="103" spans="1:18" s="2" customFormat="1" x14ac:dyDescent="0.25">
      <c r="A103">
        <f t="shared" si="42"/>
        <v>10</v>
      </c>
      <c r="B103" s="4" t="s">
        <v>135</v>
      </c>
      <c r="C103" s="9" t="str">
        <f>CONCATENATE("CR-PKG-ERR-", REPT("0", 3-LEN(A103)), A103)</f>
        <v>CR-PKG-ERR-010</v>
      </c>
      <c r="D103" s="12" t="s">
        <v>108</v>
      </c>
      <c r="E103" s="14" t="s">
        <v>136</v>
      </c>
      <c r="F103" s="6" t="s">
        <v>32</v>
      </c>
      <c r="G103" s="2">
        <f t="shared" si="43"/>
        <v>-20610</v>
      </c>
      <c r="I103" s="2" t="s">
        <v>146</v>
      </c>
      <c r="R103" s="2" t="str">
        <f t="shared" si="41"/>
        <v>Deep Copy - Not Validated (CR-PKG-ERR-010)</v>
      </c>
    </row>
    <row r="104" spans="1:18" x14ac:dyDescent="0.25">
      <c r="A104">
        <f t="shared" si="42"/>
        <v>11</v>
      </c>
      <c r="B104" s="4" t="s">
        <v>135</v>
      </c>
      <c r="C104" s="9" t="str">
        <f t="shared" si="44"/>
        <v>CR-PKG-ERR-011</v>
      </c>
      <c r="D104" s="12" t="s">
        <v>117</v>
      </c>
      <c r="E104" s="14" t="s">
        <v>118</v>
      </c>
      <c r="F104" s="6" t="s">
        <v>32</v>
      </c>
      <c r="G104" s="2">
        <f t="shared" si="43"/>
        <v>-20611</v>
      </c>
      <c r="H104" s="2"/>
      <c r="I104" s="2" t="s">
        <v>146</v>
      </c>
      <c r="R104" s="2" t="str">
        <f t="shared" si="41"/>
        <v>Deep Copy - General Processing Error (CR-PKG-ERR-011)</v>
      </c>
    </row>
    <row r="105" spans="1:18" s="2" customFormat="1" ht="60" x14ac:dyDescent="0.25">
      <c r="A105" s="2">
        <v>1</v>
      </c>
      <c r="B105" s="9" t="s">
        <v>215</v>
      </c>
      <c r="C105" s="9" t="str">
        <f>CONCATENATE("CR-DVM-", REPT("0", 3-LEN(A105)), A105)</f>
        <v>CR-DVM-001</v>
      </c>
      <c r="D105" s="6" t="s">
        <v>218</v>
      </c>
      <c r="E105"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05" s="14" t="s">
        <v>14</v>
      </c>
      <c r="G105" s="14" t="s">
        <v>14</v>
      </c>
      <c r="R105" s="2" t="str">
        <f>CONCATENATE(D105, " (", C105, ")")</f>
        <v>CDVM Execution (CR-DVM-001)</v>
      </c>
    </row>
    <row r="106" spans="1:18" s="2" customFormat="1" ht="60" x14ac:dyDescent="0.25">
      <c r="A106" s="2">
        <f>A105+1</f>
        <v>2</v>
      </c>
      <c r="B106" s="9" t="s">
        <v>215</v>
      </c>
      <c r="C106" s="9" t="str">
        <f>CONCATENATE("CR-DVM-", REPT("0", 3-LEN(A106)), A106)</f>
        <v>CR-DVM-002</v>
      </c>
      <c r="D106" s="6" t="s">
        <v>219</v>
      </c>
      <c r="E106"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06" s="14" t="s">
        <v>14</v>
      </c>
      <c r="G106" s="14" t="s">
        <v>14</v>
      </c>
      <c r="R106" s="2" t="str">
        <f>CONCATENATE(D106, " (", C106, ")")</f>
        <v>CDVM Cruise Leg Insertion (CR-DVM-002)</v>
      </c>
    </row>
    <row r="107" spans="1:18" s="2" customFormat="1" ht="75" x14ac:dyDescent="0.25">
      <c r="A107" s="2">
        <f>A106+1</f>
        <v>3</v>
      </c>
      <c r="B107" s="9" t="s">
        <v>215</v>
      </c>
      <c r="C107" s="9" t="str">
        <f t="shared" ref="C107" si="45">CONCATENATE("CR-DVM-", REPT("0", 3-LEN(A107)), A107)</f>
        <v>CR-DVM-003</v>
      </c>
      <c r="D107" s="6" t="s">
        <v>220</v>
      </c>
      <c r="E107"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$C$108,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07" s="14" t="s">
        <v>14</v>
      </c>
      <c r="G107" s="14" t="s">
        <v>14</v>
      </c>
      <c r="R107" s="2" t="str">
        <f>CONCATENATE(D107, " (", C107, ")")</f>
        <v>CDVM Cruise Leg Pre Update (CR-DVM-003)</v>
      </c>
    </row>
    <row r="108" spans="1:18" s="2" customFormat="1" ht="90" x14ac:dyDescent="0.25">
      <c r="A108" s="2">
        <f t="shared" ref="A108:A113" si="46">A107+1</f>
        <v>4</v>
      </c>
      <c r="B108" s="9" t="s">
        <v>215</v>
      </c>
      <c r="C108" s="9" t="str">
        <f t="shared" ref="C108:C111" si="47">CONCATENATE("CR-DVM-", REPT("0", 3-LEN(A108)), A108)</f>
        <v>CR-DVM-004</v>
      </c>
      <c r="D108" s="6" t="s">
        <v>221</v>
      </c>
      <c r="E108"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$C$107,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08" s="14" t="s">
        <v>14</v>
      </c>
      <c r="G108" s="14" t="s">
        <v>14</v>
      </c>
      <c r="R108" s="2" t="str">
        <f>CONCATENATE(D108, " (", C108, ")")</f>
        <v>CDVM Cruise Leg Post Update (CR-DVM-004)</v>
      </c>
    </row>
    <row r="109" spans="1:18" s="2" customFormat="1" ht="75" x14ac:dyDescent="0.25">
      <c r="A109" s="2">
        <f t="shared" si="46"/>
        <v>5</v>
      </c>
      <c r="B109" s="9" t="s">
        <v>215</v>
      </c>
      <c r="C109" s="9" t="str">
        <f t="shared" si="47"/>
        <v>CR-DVM-005</v>
      </c>
      <c r="D109" s="6" t="s">
        <v>222</v>
      </c>
      <c r="E109"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09" s="14" t="s">
        <v>14</v>
      </c>
      <c r="G109" s="14" t="s">
        <v>14</v>
      </c>
      <c r="R109" s="2" t="str">
        <f>CONCATENATE(D109, " (", C109, ")")</f>
        <v>CDVM Cruise Leg Deletions (CR-DVM-005)</v>
      </c>
    </row>
    <row r="110" spans="1:18" s="2" customFormat="1" ht="45" x14ac:dyDescent="0.25">
      <c r="A110" s="2">
        <f t="shared" si="46"/>
        <v>6</v>
      </c>
      <c r="B110" s="9" t="s">
        <v>215</v>
      </c>
      <c r="C110" s="9" t="str">
        <f t="shared" si="47"/>
        <v>CR-DVM-006</v>
      </c>
      <c r="D110" s="6" t="s">
        <v>223</v>
      </c>
      <c r="E110"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10" s="14" t="s">
        <v>14</v>
      </c>
      <c r="G110" s="14" t="s">
        <v>14</v>
      </c>
      <c r="R110" s="2" t="str">
        <f>CONCATENATE(D110, " (", C110, ")")</f>
        <v>CDVM Cruise Insertions/Updates (CR-DVM-006)</v>
      </c>
    </row>
    <row r="111" spans="1:18" s="2" customFormat="1" ht="60" x14ac:dyDescent="0.25">
      <c r="A111" s="2">
        <f t="shared" si="46"/>
        <v>7</v>
      </c>
      <c r="B111" s="9" t="s">
        <v>215</v>
      </c>
      <c r="C111" s="9" t="str">
        <f t="shared" si="47"/>
        <v>CR-DVM-007</v>
      </c>
      <c r="D111" s="6" t="s">
        <v>224</v>
      </c>
      <c r="E111"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11" s="14" t="s">
        <v>14</v>
      </c>
      <c r="G111" s="14" t="s">
        <v>14</v>
      </c>
      <c r="R111" s="2" t="str">
        <f>CONCATENATE(D111, " (", C111, ")")</f>
        <v>CDVM Cruise Deletions (CR-DVM-007)</v>
      </c>
    </row>
    <row r="112" spans="1:18" s="2" customFormat="1" ht="92.25" customHeight="1" x14ac:dyDescent="0.25">
      <c r="A112" s="2">
        <f t="shared" si="46"/>
        <v>8</v>
      </c>
      <c r="B112" s="9" t="s">
        <v>215</v>
      </c>
      <c r="C112" s="9" t="str">
        <f t="shared" ref="C112" si="48">CONCATENATE("CR-DVM-", REPT("0", 3-LEN(A112)), A112)</f>
        <v>CR-DVM-008</v>
      </c>
      <c r="D112" s="6" t="s">
        <v>225</v>
      </c>
      <c r="E112"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12" s="14" t="s">
        <v>14</v>
      </c>
      <c r="G112" s="14" t="s">
        <v>14</v>
      </c>
      <c r="R112" s="2" t="str">
        <f>CONCATENATE(D112, " (", C112, ")")</f>
        <v>CDVM Execution (Return Code) (CR-DVM-008)</v>
      </c>
    </row>
    <row r="113" spans="1:18" s="2" customFormat="1" ht="45" x14ac:dyDescent="0.25">
      <c r="A113" s="2">
        <f t="shared" si="46"/>
        <v>9</v>
      </c>
      <c r="B113" s="9" t="s">
        <v>215</v>
      </c>
      <c r="C113" s="9" t="str">
        <f>CONCATENATE("CR-DVM-", REPT("0", 3-LEN(A113)), A113)</f>
        <v>CR-DVM-009</v>
      </c>
      <c r="D113" s="14" t="s">
        <v>226</v>
      </c>
      <c r="E113" s="6" t="s">
        <v>217</v>
      </c>
      <c r="F113" s="14" t="s">
        <v>14</v>
      </c>
      <c r="G113" s="14" t="s">
        <v>14</v>
      </c>
      <c r="R113" s="2" t="str">
        <f>CONCATENATE(D113, " (", C113, ")")</f>
        <v>Batch Process Cruise CDVM (CR-DVM-009)</v>
      </c>
    </row>
    <row r="114" spans="1:18" s="2" customFormat="1" ht="30" x14ac:dyDescent="0.25">
      <c r="A114" s="2">
        <v>1</v>
      </c>
      <c r="B114" s="9" t="s">
        <v>134</v>
      </c>
      <c r="C114" s="9" t="str">
        <f>CONCATENATE("CR-DVM-ERR-", REPT("0", 3-LEN(A114)), A114)</f>
        <v>CR-DVM-ERR-001</v>
      </c>
      <c r="D114" s="11" t="s">
        <v>125</v>
      </c>
      <c r="E114" s="14" t="s">
        <v>154</v>
      </c>
      <c r="F114" s="6" t="s">
        <v>32</v>
      </c>
      <c r="G114" s="6">
        <v>-20501</v>
      </c>
      <c r="I114" s="2" t="s">
        <v>145</v>
      </c>
      <c r="R114" s="2" t="str">
        <f t="shared" si="41"/>
        <v>Delete Leg Overlap - Required Parameters are Blank (CR-DVM-ERR-001)</v>
      </c>
    </row>
    <row r="115" spans="1:18" s="2" customFormat="1" ht="30" x14ac:dyDescent="0.25">
      <c r="A115" s="2">
        <f>A114+1</f>
        <v>2</v>
      </c>
      <c r="B115" s="9" t="s">
        <v>134</v>
      </c>
      <c r="C115" s="9" t="str">
        <f t="shared" ref="C115:C137" si="49">CONCATENATE("CR-DVM-ERR-", REPT("0", 3-LEN(A115)), A115)</f>
        <v>CR-DVM-ERR-002</v>
      </c>
      <c r="D115" s="11" t="s">
        <v>150</v>
      </c>
      <c r="E115" s="14" t="s">
        <v>152</v>
      </c>
      <c r="F115" s="6" t="s">
        <v>32</v>
      </c>
      <c r="G115" s="2">
        <f>G114-1</f>
        <v>-20502</v>
      </c>
      <c r="I115" s="2" t="s">
        <v>145</v>
      </c>
      <c r="R115" s="2" t="str">
        <f t="shared" si="41"/>
        <v>Delete Leg Overlap - Invalid Cruise Leg Specified (CR-DVM-ERR-002)</v>
      </c>
    </row>
    <row r="116" spans="1:18" s="2" customFormat="1" x14ac:dyDescent="0.25">
      <c r="A116" s="2">
        <f t="shared" ref="A116:A137" si="50">A115+1</f>
        <v>3</v>
      </c>
      <c r="B116" s="9" t="s">
        <v>134</v>
      </c>
      <c r="C116" s="9" t="str">
        <f t="shared" si="49"/>
        <v>CR-DVM-ERR-003</v>
      </c>
      <c r="D116" s="11" t="s">
        <v>126</v>
      </c>
      <c r="E116" s="14" t="s">
        <v>107</v>
      </c>
      <c r="F116" s="6" t="s">
        <v>32</v>
      </c>
      <c r="G116" s="2">
        <f>G115-1</f>
        <v>-20503</v>
      </c>
      <c r="I116" s="2" t="s">
        <v>146</v>
      </c>
      <c r="R116" s="2" t="str">
        <f t="shared" si="41"/>
        <v>Delete Leg Overlap - DVM Execution Failure (CR-DVM-ERR-003)</v>
      </c>
    </row>
    <row r="117" spans="1:18" s="2" customFormat="1" x14ac:dyDescent="0.25">
      <c r="A117" s="2">
        <f t="shared" si="50"/>
        <v>4</v>
      </c>
      <c r="B117" s="9" t="s">
        <v>134</v>
      </c>
      <c r="C117" s="9" t="str">
        <f t="shared" si="49"/>
        <v>CR-DVM-ERR-004</v>
      </c>
      <c r="D117" s="11" t="s">
        <v>155</v>
      </c>
      <c r="E117" s="14" t="s">
        <v>156</v>
      </c>
      <c r="F117" s="6" t="s">
        <v>32</v>
      </c>
      <c r="G117" s="2">
        <f>G116-1</f>
        <v>-20504</v>
      </c>
      <c r="I117" s="2" t="s">
        <v>146</v>
      </c>
      <c r="R117" s="2" t="str">
        <f t="shared" si="41"/>
        <v>Delete Leg Overlap - Processing Error (CR-DVM-ERR-004)</v>
      </c>
    </row>
    <row r="118" spans="1:18" s="2" customFormat="1" ht="30" x14ac:dyDescent="0.25">
      <c r="A118" s="2">
        <f t="shared" si="50"/>
        <v>5</v>
      </c>
      <c r="B118" s="9" t="s">
        <v>134</v>
      </c>
      <c r="C118" s="9" t="str">
        <f t="shared" si="49"/>
        <v>CR-DVM-ERR-005</v>
      </c>
      <c r="D118" s="11" t="s">
        <v>127</v>
      </c>
      <c r="E118" s="14" t="s">
        <v>180</v>
      </c>
      <c r="F118" s="6" t="s">
        <v>32</v>
      </c>
      <c r="G118" s="2">
        <f t="shared" ref="G118:G137" si="51">G117-1</f>
        <v>-20505</v>
      </c>
      <c r="I118" s="2" t="s">
        <v>145</v>
      </c>
      <c r="R118" s="2" t="str">
        <f t="shared" si="41"/>
        <v>Delete Leg Overlap - Cruise Leg Child Record Exists (CR-DVM-ERR-005)</v>
      </c>
    </row>
    <row r="119" spans="1:18" s="2" customFormat="1" x14ac:dyDescent="0.25">
      <c r="A119" s="2">
        <f t="shared" si="50"/>
        <v>6</v>
      </c>
      <c r="B119" s="9" t="s">
        <v>134</v>
      </c>
      <c r="C119" s="9" t="str">
        <f t="shared" si="49"/>
        <v>CR-DVM-ERR-006</v>
      </c>
      <c r="D119" s="2" t="s">
        <v>128</v>
      </c>
      <c r="E119" s="2" t="s">
        <v>129</v>
      </c>
      <c r="F119" s="6" t="s">
        <v>32</v>
      </c>
      <c r="G119" s="2">
        <f t="shared" si="51"/>
        <v>-20506</v>
      </c>
      <c r="I119" s="2" t="s">
        <v>146</v>
      </c>
      <c r="R119" s="2" t="str">
        <f t="shared" si="41"/>
        <v>Batch DVM - Processing Error (CR-DVM-ERR-006)</v>
      </c>
    </row>
    <row r="120" spans="1:18" s="2" customFormat="1" x14ac:dyDescent="0.25">
      <c r="A120" s="2">
        <f t="shared" si="50"/>
        <v>7</v>
      </c>
      <c r="B120" s="9" t="s">
        <v>134</v>
      </c>
      <c r="C120" s="9" t="str">
        <f t="shared" si="49"/>
        <v>CR-DVM-ERR-007</v>
      </c>
      <c r="D120" s="2" t="s">
        <v>138</v>
      </c>
      <c r="E120" s="14" t="s">
        <v>142</v>
      </c>
      <c r="F120" s="6" t="s">
        <v>32</v>
      </c>
      <c r="G120" s="2">
        <f t="shared" si="51"/>
        <v>-20507</v>
      </c>
      <c r="I120" s="2" t="s">
        <v>145</v>
      </c>
      <c r="R120" s="2" t="str">
        <f t="shared" si="41"/>
        <v>Cruise DVM - Required Parameters are Blank (CR-DVM-ERR-007)</v>
      </c>
    </row>
    <row r="121" spans="1:18" s="2" customFormat="1" x14ac:dyDescent="0.25">
      <c r="A121" s="2">
        <f t="shared" si="50"/>
        <v>8</v>
      </c>
      <c r="B121" s="9" t="s">
        <v>134</v>
      </c>
      <c r="C121" s="9" t="str">
        <f t="shared" si="49"/>
        <v>CR-DVM-ERR-008</v>
      </c>
      <c r="D121" s="2" t="s">
        <v>130</v>
      </c>
      <c r="E121" s="14" t="s">
        <v>131</v>
      </c>
      <c r="F121" s="6" t="s">
        <v>32</v>
      </c>
      <c r="G121" s="2">
        <f t="shared" si="51"/>
        <v>-20508</v>
      </c>
      <c r="I121" s="2" t="s">
        <v>145</v>
      </c>
      <c r="R121" s="2" t="str">
        <f t="shared" si="41"/>
        <v>Cruise DVM - Processing Error (CR-DVM-ERR-008)</v>
      </c>
    </row>
    <row r="122" spans="1:18" s="2" customFormat="1" x14ac:dyDescent="0.25">
      <c r="A122" s="2">
        <f t="shared" si="50"/>
        <v>9</v>
      </c>
      <c r="B122" s="9" t="s">
        <v>134</v>
      </c>
      <c r="C122" s="9" t="str">
        <f t="shared" si="49"/>
        <v>CR-DVM-ERR-009</v>
      </c>
      <c r="D122" s="2" t="s">
        <v>147</v>
      </c>
      <c r="E122" s="14" t="s">
        <v>139</v>
      </c>
      <c r="F122" s="6" t="s">
        <v>32</v>
      </c>
      <c r="G122" s="2">
        <f t="shared" si="51"/>
        <v>-20509</v>
      </c>
      <c r="I122" s="2" t="s">
        <v>145</v>
      </c>
      <c r="R122" s="2" t="str">
        <f t="shared" si="41"/>
        <v>Cruise DVM - Invalid Cruise Specified (CR-DVM-ERR-009)</v>
      </c>
    </row>
    <row r="123" spans="1:18" s="2" customFormat="1" x14ac:dyDescent="0.25">
      <c r="A123" s="2">
        <f t="shared" si="50"/>
        <v>10</v>
      </c>
      <c r="B123" s="9" t="s">
        <v>134</v>
      </c>
      <c r="C123" s="9" t="str">
        <f t="shared" si="49"/>
        <v>CR-DVM-ERR-010</v>
      </c>
      <c r="D123" s="2" t="s">
        <v>140</v>
      </c>
      <c r="E123" s="14" t="s">
        <v>143</v>
      </c>
      <c r="F123" s="6" t="s">
        <v>32</v>
      </c>
      <c r="G123" s="2">
        <f t="shared" si="51"/>
        <v>-20510</v>
      </c>
      <c r="I123" s="2" t="s">
        <v>145</v>
      </c>
      <c r="R123" s="2" t="str">
        <f t="shared" si="41"/>
        <v>Cruise DVM Overlap - Required Parameters are Blank (CR-DVM-ERR-010)</v>
      </c>
    </row>
    <row r="124" spans="1:18" s="2" customFormat="1" x14ac:dyDescent="0.25">
      <c r="A124" s="2">
        <f t="shared" si="50"/>
        <v>11</v>
      </c>
      <c r="B124" s="9" t="s">
        <v>134</v>
      </c>
      <c r="C124" s="9" t="str">
        <f t="shared" si="49"/>
        <v>CR-DVM-ERR-011</v>
      </c>
      <c r="D124" s="2" t="s">
        <v>132</v>
      </c>
      <c r="E124" s="14" t="s">
        <v>133</v>
      </c>
      <c r="F124" s="6" t="s">
        <v>32</v>
      </c>
      <c r="G124" s="2">
        <f t="shared" si="51"/>
        <v>-20511</v>
      </c>
      <c r="I124" s="2" t="s">
        <v>145</v>
      </c>
      <c r="R124" s="2" t="str">
        <f t="shared" si="41"/>
        <v>Cruise DVM Overlap - Processing Error (CR-DVM-ERR-011)</v>
      </c>
    </row>
    <row r="125" spans="1:18" s="2" customFormat="1" x14ac:dyDescent="0.25">
      <c r="A125" s="2">
        <f t="shared" si="50"/>
        <v>12</v>
      </c>
      <c r="B125" s="9" t="s">
        <v>134</v>
      </c>
      <c r="C125" s="9" t="str">
        <f t="shared" si="49"/>
        <v>CR-DVM-ERR-012</v>
      </c>
      <c r="D125" s="2" t="s">
        <v>149</v>
      </c>
      <c r="E125" s="14" t="s">
        <v>141</v>
      </c>
      <c r="F125" s="6" t="s">
        <v>32</v>
      </c>
      <c r="G125" s="2">
        <f t="shared" si="51"/>
        <v>-20512</v>
      </c>
      <c r="I125" s="2" t="s">
        <v>145</v>
      </c>
      <c r="R125" s="2" t="str">
        <f t="shared" si="41"/>
        <v>Cruise DVM Overlap - Invalid Cruise Specified (CR-DVM-ERR-012)</v>
      </c>
    </row>
    <row r="126" spans="1:18" s="2" customFormat="1" x14ac:dyDescent="0.25">
      <c r="A126" s="2">
        <f t="shared" si="50"/>
        <v>13</v>
      </c>
      <c r="B126" s="9" t="s">
        <v>134</v>
      </c>
      <c r="C126" s="9" t="str">
        <f t="shared" si="49"/>
        <v>CR-DVM-ERR-013</v>
      </c>
      <c r="D126" s="2" t="s">
        <v>172</v>
      </c>
      <c r="E126" s="14" t="s">
        <v>174</v>
      </c>
      <c r="F126" s="6" t="s">
        <v>32</v>
      </c>
      <c r="G126" s="2">
        <f t="shared" si="51"/>
        <v>-20513</v>
      </c>
      <c r="I126" s="2" t="s">
        <v>145</v>
      </c>
      <c r="R126" s="2" t="str">
        <f t="shared" si="41"/>
        <v>Delete Cruise - Required Parameters are Blank (CR-DVM-ERR-013)</v>
      </c>
    </row>
    <row r="127" spans="1:18" s="2" customFormat="1" x14ac:dyDescent="0.25">
      <c r="A127" s="2">
        <f t="shared" si="50"/>
        <v>14</v>
      </c>
      <c r="B127" s="9" t="s">
        <v>134</v>
      </c>
      <c r="C127" s="9" t="str">
        <f t="shared" si="49"/>
        <v>CR-DVM-ERR-014</v>
      </c>
      <c r="D127" s="2" t="s">
        <v>173</v>
      </c>
      <c r="E127" s="14" t="s">
        <v>175</v>
      </c>
      <c r="F127" s="6" t="s">
        <v>32</v>
      </c>
      <c r="G127" s="2">
        <f t="shared" si="51"/>
        <v>-20514</v>
      </c>
      <c r="I127" s="2" t="s">
        <v>146</v>
      </c>
      <c r="R127" s="2" t="str">
        <f t="shared" si="41"/>
        <v>Delete Cruise - Processing Error (CR-DVM-ERR-014)</v>
      </c>
    </row>
    <row r="128" spans="1:18" s="2" customFormat="1" ht="30" x14ac:dyDescent="0.25">
      <c r="A128" s="2">
        <f t="shared" si="50"/>
        <v>15</v>
      </c>
      <c r="B128" s="9" t="s">
        <v>134</v>
      </c>
      <c r="C128" s="9" t="str">
        <f t="shared" si="49"/>
        <v>CR-DVM-ERR-015</v>
      </c>
      <c r="D128" s="2" t="s">
        <v>176</v>
      </c>
      <c r="E128" s="14" t="s">
        <v>177</v>
      </c>
      <c r="F128" s="6" t="s">
        <v>32</v>
      </c>
      <c r="G128" s="2">
        <f t="shared" si="51"/>
        <v>-20515</v>
      </c>
      <c r="I128" s="2" t="s">
        <v>145</v>
      </c>
      <c r="R128" s="2" t="str">
        <f t="shared" si="41"/>
        <v>Delete Cruise - Invalid Cruise Specified (CR-DVM-ERR-015)</v>
      </c>
    </row>
    <row r="129" spans="1:18" s="2" customFormat="1" ht="30" x14ac:dyDescent="0.25">
      <c r="A129" s="2">
        <f t="shared" si="50"/>
        <v>16</v>
      </c>
      <c r="B129" s="9" t="s">
        <v>134</v>
      </c>
      <c r="C129" s="9" t="str">
        <f t="shared" si="49"/>
        <v>CR-DVM-ERR-016</v>
      </c>
      <c r="D129" s="2" t="s">
        <v>178</v>
      </c>
      <c r="E129" s="14" t="s">
        <v>179</v>
      </c>
      <c r="F129" s="6" t="s">
        <v>32</v>
      </c>
      <c r="G129" s="2">
        <f t="shared" si="51"/>
        <v>-20516</v>
      </c>
      <c r="I129" s="2" t="s">
        <v>145</v>
      </c>
      <c r="R129" s="2" t="str">
        <f t="shared" si="41"/>
        <v>Delete Cruise - Cruise Child Record Exists (CR-DVM-ERR-016)</v>
      </c>
    </row>
    <row r="130" spans="1:18" s="2" customFormat="1" x14ac:dyDescent="0.25">
      <c r="A130" s="2">
        <f t="shared" si="50"/>
        <v>17</v>
      </c>
      <c r="B130" s="9" t="s">
        <v>134</v>
      </c>
      <c r="C130" s="9" t="str">
        <f t="shared" si="49"/>
        <v>CR-DVM-ERR-017</v>
      </c>
      <c r="D130" s="2" t="s">
        <v>181</v>
      </c>
      <c r="E130" s="14" t="s">
        <v>187</v>
      </c>
      <c r="F130" s="6" t="s">
        <v>32</v>
      </c>
      <c r="G130" s="2">
        <f t="shared" si="51"/>
        <v>-20517</v>
      </c>
      <c r="I130" s="2" t="s">
        <v>145</v>
      </c>
      <c r="R130" s="2" t="str">
        <f t="shared" si="41"/>
        <v>Pre Update Leg - Required Parameters are Blank (CR-DVM-ERR-017)</v>
      </c>
    </row>
    <row r="131" spans="1:18" s="2" customFormat="1" x14ac:dyDescent="0.25">
      <c r="A131" s="2">
        <f t="shared" si="50"/>
        <v>18</v>
      </c>
      <c r="B131" s="9" t="s">
        <v>134</v>
      </c>
      <c r="C131" s="9" t="str">
        <f t="shared" si="49"/>
        <v>CR-DVM-ERR-018</v>
      </c>
      <c r="D131" s="2" t="s">
        <v>182</v>
      </c>
      <c r="E131" s="14" t="s">
        <v>188</v>
      </c>
      <c r="F131" s="6" t="s">
        <v>32</v>
      </c>
      <c r="G131" s="2">
        <f t="shared" si="51"/>
        <v>-20518</v>
      </c>
      <c r="I131" s="2" t="s">
        <v>146</v>
      </c>
      <c r="R131" s="2" t="str">
        <f t="shared" si="41"/>
        <v>Pre Update Leg - Processing Error (CR-DVM-ERR-018)</v>
      </c>
    </row>
    <row r="132" spans="1:18" s="2" customFormat="1" ht="30" x14ac:dyDescent="0.25">
      <c r="A132" s="2">
        <f t="shared" si="50"/>
        <v>19</v>
      </c>
      <c r="B132" s="9" t="s">
        <v>134</v>
      </c>
      <c r="C132" s="9" t="str">
        <f t="shared" si="49"/>
        <v>CR-DVM-ERR-019</v>
      </c>
      <c r="D132" s="2" t="s">
        <v>183</v>
      </c>
      <c r="E132" s="14" t="s">
        <v>189</v>
      </c>
      <c r="F132" s="6" t="s">
        <v>32</v>
      </c>
      <c r="G132" s="2">
        <f t="shared" si="51"/>
        <v>-20519</v>
      </c>
      <c r="I132" s="2" t="s">
        <v>145</v>
      </c>
      <c r="R132" s="2" t="str">
        <f t="shared" si="41"/>
        <v>Pre Update Leg - Invalid Cruise Specified (CR-DVM-ERR-019)</v>
      </c>
    </row>
    <row r="133" spans="1:18" s="2" customFormat="1" ht="30" x14ac:dyDescent="0.25">
      <c r="A133" s="2">
        <f t="shared" si="50"/>
        <v>20</v>
      </c>
      <c r="B133" s="9" t="s">
        <v>134</v>
      </c>
      <c r="C133" s="9" t="str">
        <f t="shared" si="49"/>
        <v>CR-DVM-ERR-020</v>
      </c>
      <c r="D133" s="2" t="s">
        <v>184</v>
      </c>
      <c r="E133" s="14" t="s">
        <v>190</v>
      </c>
      <c r="F133" s="6" t="s">
        <v>32</v>
      </c>
      <c r="G133" s="2">
        <f t="shared" si="51"/>
        <v>-20520</v>
      </c>
      <c r="I133" s="2" t="s">
        <v>145</v>
      </c>
      <c r="R133" s="2" t="str">
        <f t="shared" si="41"/>
        <v>Post Update Leg - Required Parameters are Blank (CR-DVM-ERR-020)</v>
      </c>
    </row>
    <row r="134" spans="1:18" s="2" customFormat="1" x14ac:dyDescent="0.25">
      <c r="A134" s="2">
        <f t="shared" si="50"/>
        <v>21</v>
      </c>
      <c r="B134" s="9" t="s">
        <v>134</v>
      </c>
      <c r="C134" s="9" t="str">
        <f t="shared" si="49"/>
        <v>CR-DVM-ERR-021</v>
      </c>
      <c r="D134" s="2" t="s">
        <v>185</v>
      </c>
      <c r="E134" s="14" t="s">
        <v>191</v>
      </c>
      <c r="F134" s="6" t="s">
        <v>32</v>
      </c>
      <c r="G134" s="2">
        <f t="shared" si="51"/>
        <v>-20521</v>
      </c>
      <c r="I134" s="2" t="s">
        <v>146</v>
      </c>
      <c r="R134" s="2" t="str">
        <f t="shared" si="41"/>
        <v>Post Update Leg - Processing Error (CR-DVM-ERR-021)</v>
      </c>
    </row>
    <row r="135" spans="1:18" s="2" customFormat="1" ht="30" x14ac:dyDescent="0.25">
      <c r="A135" s="2">
        <f t="shared" si="50"/>
        <v>22</v>
      </c>
      <c r="B135" s="9" t="s">
        <v>134</v>
      </c>
      <c r="C135" s="9" t="str">
        <f t="shared" si="49"/>
        <v>CR-DVM-ERR-022</v>
      </c>
      <c r="D135" s="2" t="s">
        <v>186</v>
      </c>
      <c r="E135" s="14" t="s">
        <v>192</v>
      </c>
      <c r="F135" s="6" t="s">
        <v>32</v>
      </c>
      <c r="G135" s="2">
        <f t="shared" si="51"/>
        <v>-20522</v>
      </c>
      <c r="I135" s="2" t="s">
        <v>145</v>
      </c>
      <c r="R135" s="2" t="str">
        <f t="shared" si="41"/>
        <v>Post Update Leg - Invalid Cruise Specified (CR-DVM-ERR-022)</v>
      </c>
    </row>
    <row r="136" spans="1:18" s="2" customFormat="1" x14ac:dyDescent="0.25">
      <c r="A136" s="2">
        <f t="shared" si="50"/>
        <v>23</v>
      </c>
      <c r="B136" s="9" t="s">
        <v>134</v>
      </c>
      <c r="C136" s="9" t="str">
        <f t="shared" si="49"/>
        <v>CR-DVM-ERR-023</v>
      </c>
      <c r="D136" s="2" t="s">
        <v>195</v>
      </c>
      <c r="E136" s="14" t="s">
        <v>193</v>
      </c>
      <c r="F136" s="6" t="s">
        <v>32</v>
      </c>
      <c r="G136" s="2">
        <f t="shared" si="51"/>
        <v>-20523</v>
      </c>
      <c r="I136" s="2" t="s">
        <v>146</v>
      </c>
      <c r="R136" s="2" t="str">
        <f t="shared" si="41"/>
        <v>Post Update Leg - DVM failed on Updated Cruise (CR-DVM-ERR-023)</v>
      </c>
    </row>
    <row r="137" spans="1:18" s="2" customFormat="1" ht="30" x14ac:dyDescent="0.25">
      <c r="A137" s="2">
        <f t="shared" si="50"/>
        <v>24</v>
      </c>
      <c r="B137" s="9" t="s">
        <v>134</v>
      </c>
      <c r="C137" s="9" t="str">
        <f t="shared" si="49"/>
        <v>CR-DVM-ERR-024</v>
      </c>
      <c r="D137" s="2" t="s">
        <v>196</v>
      </c>
      <c r="E137" s="14" t="s">
        <v>194</v>
      </c>
      <c r="F137" s="6" t="s">
        <v>32</v>
      </c>
      <c r="G137" s="2">
        <f t="shared" si="51"/>
        <v>-20524</v>
      </c>
      <c r="I137" s="2" t="s">
        <v>146</v>
      </c>
      <c r="R137" s="2" t="str">
        <f t="shared" si="41"/>
        <v>Post Update Leg - DVM failed on Overlapping Cruise (CR-DVM-ERR-024)</v>
      </c>
    </row>
    <row r="138" spans="1:18" x14ac:dyDescent="0.25">
      <c r="R138" s="2" t="str">
        <f t="shared" si="41"/>
        <v xml:space="preserve"> ()</v>
      </c>
    </row>
    <row r="139" spans="1:18" x14ac:dyDescent="0.25">
      <c r="R139" s="2" t="str">
        <f t="shared" si="41"/>
        <v xml:space="preserve"> ()</v>
      </c>
    </row>
    <row r="140" spans="1:18" x14ac:dyDescent="0.25">
      <c r="R140" s="2" t="str">
        <f t="shared" si="41"/>
        <v xml:space="preserve"> ()</v>
      </c>
    </row>
    <row r="141" spans="1:18" x14ac:dyDescent="0.25">
      <c r="R141" s="2" t="str">
        <f t="shared" si="41"/>
        <v xml:space="preserve"> ()</v>
      </c>
    </row>
    <row r="142" spans="1:18" x14ac:dyDescent="0.25">
      <c r="R142" s="2" t="str">
        <f t="shared" si="41"/>
        <v xml:space="preserve"> ()</v>
      </c>
    </row>
    <row r="143" spans="1:18" x14ac:dyDescent="0.25">
      <c r="R143" s="2" t="str">
        <f t="shared" si="41"/>
        <v xml:space="preserve"> ()</v>
      </c>
    </row>
    <row r="144" spans="1:18" x14ac:dyDescent="0.25">
      <c r="R144" s="2" t="str">
        <f t="shared" si="41"/>
        <v xml:space="preserve"> ()</v>
      </c>
    </row>
    <row r="145" spans="18:18" x14ac:dyDescent="0.25">
      <c r="R145" s="2" t="str">
        <f t="shared" si="41"/>
        <v xml:space="preserve"> ()</v>
      </c>
    </row>
    <row r="146" spans="18:18" x14ac:dyDescent="0.25">
      <c r="R146" s="2" t="str">
        <f t="shared" si="41"/>
        <v xml:space="preserve"> ()</v>
      </c>
    </row>
    <row r="147" spans="18:18" x14ac:dyDescent="0.25">
      <c r="R147" s="2" t="str">
        <f t="shared" si="41"/>
        <v xml:space="preserve"> ()</v>
      </c>
    </row>
    <row r="148" spans="18:18" x14ac:dyDescent="0.25">
      <c r="R148" s="2" t="str">
        <f t="shared" si="41"/>
        <v xml:space="preserve"> ()</v>
      </c>
    </row>
    <row r="149" spans="18:18" x14ac:dyDescent="0.25">
      <c r="R149" s="2" t="str">
        <f t="shared" si="41"/>
        <v xml:space="preserve"> ()</v>
      </c>
    </row>
    <row r="150" spans="18:18" x14ac:dyDescent="0.25">
      <c r="R150" s="2" t="str">
        <f t="shared" si="41"/>
        <v xml:space="preserve"> ()</v>
      </c>
    </row>
    <row r="151" spans="18:18" x14ac:dyDescent="0.25">
      <c r="R151" s="2" t="str">
        <f t="shared" ref="R151:R214" si="52">CONCATENATE(D151, " (", C151, ")")</f>
        <v xml:space="preserve"> ()</v>
      </c>
    </row>
    <row r="152" spans="18:18" x14ac:dyDescent="0.25">
      <c r="R152" s="2" t="str">
        <f t="shared" si="52"/>
        <v xml:space="preserve"> ()</v>
      </c>
    </row>
    <row r="153" spans="18:18" x14ac:dyDescent="0.25">
      <c r="R153" s="2" t="str">
        <f t="shared" si="52"/>
        <v xml:space="preserve"> ()</v>
      </c>
    </row>
    <row r="154" spans="18:18" x14ac:dyDescent="0.25">
      <c r="R154" s="2" t="str">
        <f t="shared" si="52"/>
        <v xml:space="preserve"> ()</v>
      </c>
    </row>
    <row r="155" spans="18:18" x14ac:dyDescent="0.25">
      <c r="R155" s="2" t="str">
        <f t="shared" si="52"/>
        <v xml:space="preserve"> ()</v>
      </c>
    </row>
    <row r="156" spans="18:18" x14ac:dyDescent="0.25">
      <c r="R156" s="2" t="str">
        <f t="shared" si="52"/>
        <v xml:space="preserve"> ()</v>
      </c>
    </row>
    <row r="157" spans="18:18" x14ac:dyDescent="0.25">
      <c r="R157" s="2" t="str">
        <f t="shared" si="52"/>
        <v xml:space="preserve"> ()</v>
      </c>
    </row>
    <row r="158" spans="18:18" x14ac:dyDescent="0.25">
      <c r="R158" s="2" t="str">
        <f t="shared" si="52"/>
        <v xml:space="preserve"> ()</v>
      </c>
    </row>
    <row r="159" spans="18:18" x14ac:dyDescent="0.25">
      <c r="R159" s="2" t="str">
        <f t="shared" si="52"/>
        <v xml:space="preserve"> ()</v>
      </c>
    </row>
    <row r="160" spans="18:18" x14ac:dyDescent="0.25">
      <c r="R160" s="2" t="str">
        <f t="shared" si="52"/>
        <v xml:space="preserve"> ()</v>
      </c>
    </row>
    <row r="161" spans="18:18" x14ac:dyDescent="0.25">
      <c r="R161" s="2" t="str">
        <f t="shared" si="52"/>
        <v xml:space="preserve"> ()</v>
      </c>
    </row>
    <row r="162" spans="18:18" x14ac:dyDescent="0.25">
      <c r="R162" s="2" t="str">
        <f t="shared" si="52"/>
        <v xml:space="preserve"> ()</v>
      </c>
    </row>
    <row r="163" spans="18:18" x14ac:dyDescent="0.25">
      <c r="R163" s="2" t="str">
        <f t="shared" si="52"/>
        <v xml:space="preserve"> ()</v>
      </c>
    </row>
    <row r="164" spans="18:18" x14ac:dyDescent="0.25">
      <c r="R164" s="2" t="str">
        <f t="shared" si="52"/>
        <v xml:space="preserve"> ()</v>
      </c>
    </row>
    <row r="165" spans="18:18" x14ac:dyDescent="0.25">
      <c r="R165" s="2" t="str">
        <f t="shared" si="52"/>
        <v xml:space="preserve"> ()</v>
      </c>
    </row>
    <row r="166" spans="18:18" x14ac:dyDescent="0.25">
      <c r="R166" s="2" t="str">
        <f t="shared" si="52"/>
        <v xml:space="preserve"> ()</v>
      </c>
    </row>
    <row r="167" spans="18:18" x14ac:dyDescent="0.25">
      <c r="R167" s="2" t="str">
        <f t="shared" si="52"/>
        <v xml:space="preserve"> ()</v>
      </c>
    </row>
    <row r="168" spans="18:18" x14ac:dyDescent="0.25">
      <c r="R168" s="2" t="str">
        <f t="shared" si="52"/>
        <v xml:space="preserve"> ()</v>
      </c>
    </row>
    <row r="169" spans="18:18" x14ac:dyDescent="0.25">
      <c r="R169" s="2" t="str">
        <f t="shared" si="52"/>
        <v xml:space="preserve"> ()</v>
      </c>
    </row>
    <row r="170" spans="18:18" x14ac:dyDescent="0.25">
      <c r="R170" s="2" t="str">
        <f t="shared" si="52"/>
        <v xml:space="preserve"> ()</v>
      </c>
    </row>
    <row r="171" spans="18:18" x14ac:dyDescent="0.25">
      <c r="R171" s="2" t="str">
        <f t="shared" si="52"/>
        <v xml:space="preserve"> ()</v>
      </c>
    </row>
    <row r="172" spans="18:18" x14ac:dyDescent="0.25">
      <c r="R172" s="2" t="str">
        <f t="shared" si="52"/>
        <v xml:space="preserve"> ()</v>
      </c>
    </row>
    <row r="173" spans="18:18" x14ac:dyDescent="0.25">
      <c r="R173" s="2" t="str">
        <f t="shared" si="52"/>
        <v xml:space="preserve"> ()</v>
      </c>
    </row>
    <row r="174" spans="18:18" x14ac:dyDescent="0.25">
      <c r="R174" s="2" t="str">
        <f t="shared" si="52"/>
        <v xml:space="preserve"> ()</v>
      </c>
    </row>
    <row r="175" spans="18:18" x14ac:dyDescent="0.25">
      <c r="R175" s="2" t="str">
        <f t="shared" si="52"/>
        <v xml:space="preserve"> ()</v>
      </c>
    </row>
    <row r="176" spans="18:18" x14ac:dyDescent="0.25">
      <c r="R176" s="2" t="str">
        <f t="shared" si="52"/>
        <v xml:space="preserve"> ()</v>
      </c>
    </row>
    <row r="177" spans="18:18" x14ac:dyDescent="0.25">
      <c r="R177" s="2" t="str">
        <f t="shared" si="52"/>
        <v xml:space="preserve"> ()</v>
      </c>
    </row>
    <row r="178" spans="18:18" x14ac:dyDescent="0.25">
      <c r="R178" s="2" t="str">
        <f t="shared" si="52"/>
        <v xml:space="preserve"> ()</v>
      </c>
    </row>
    <row r="179" spans="18:18" x14ac:dyDescent="0.25">
      <c r="R179" s="2" t="str">
        <f t="shared" si="52"/>
        <v xml:space="preserve"> ()</v>
      </c>
    </row>
    <row r="180" spans="18:18" x14ac:dyDescent="0.25">
      <c r="R180" s="2" t="str">
        <f t="shared" si="52"/>
        <v xml:space="preserve"> ()</v>
      </c>
    </row>
    <row r="181" spans="18:18" x14ac:dyDescent="0.25">
      <c r="R181" s="2" t="str">
        <f t="shared" si="52"/>
        <v xml:space="preserve"> ()</v>
      </c>
    </row>
    <row r="182" spans="18:18" x14ac:dyDescent="0.25">
      <c r="R182" s="2" t="str">
        <f t="shared" si="52"/>
        <v xml:space="preserve"> ()</v>
      </c>
    </row>
    <row r="183" spans="18:18" x14ac:dyDescent="0.25">
      <c r="R183" s="2" t="str">
        <f t="shared" si="52"/>
        <v xml:space="preserve"> ()</v>
      </c>
    </row>
    <row r="184" spans="18:18" x14ac:dyDescent="0.25">
      <c r="R184" s="2" t="str">
        <f t="shared" si="52"/>
        <v xml:space="preserve"> ()</v>
      </c>
    </row>
    <row r="185" spans="18:18" x14ac:dyDescent="0.25">
      <c r="R185" s="2" t="str">
        <f t="shared" si="52"/>
        <v xml:space="preserve"> ()</v>
      </c>
    </row>
    <row r="186" spans="18:18" x14ac:dyDescent="0.25">
      <c r="R186" s="2" t="str">
        <f t="shared" si="52"/>
        <v xml:space="preserve"> ()</v>
      </c>
    </row>
    <row r="187" spans="18:18" x14ac:dyDescent="0.25">
      <c r="R187" s="2" t="str">
        <f t="shared" si="52"/>
        <v xml:space="preserve"> ()</v>
      </c>
    </row>
    <row r="188" spans="18:18" x14ac:dyDescent="0.25">
      <c r="R188" s="2" t="str">
        <f t="shared" si="52"/>
        <v xml:space="preserve"> ()</v>
      </c>
    </row>
    <row r="189" spans="18:18" x14ac:dyDescent="0.25">
      <c r="R189" s="2" t="str">
        <f t="shared" si="52"/>
        <v xml:space="preserve"> ()</v>
      </c>
    </row>
    <row r="190" spans="18:18" x14ac:dyDescent="0.25">
      <c r="R190" s="2" t="str">
        <f t="shared" si="52"/>
        <v xml:space="preserve"> ()</v>
      </c>
    </row>
    <row r="191" spans="18:18" x14ac:dyDescent="0.25">
      <c r="R191" s="2" t="str">
        <f t="shared" si="52"/>
        <v xml:space="preserve"> ()</v>
      </c>
    </row>
    <row r="192" spans="18:18" x14ac:dyDescent="0.25">
      <c r="R192" s="2" t="str">
        <f t="shared" si="52"/>
        <v xml:space="preserve"> ()</v>
      </c>
    </row>
    <row r="193" spans="18:18" x14ac:dyDescent="0.25">
      <c r="R193" s="2" t="str">
        <f t="shared" si="52"/>
        <v xml:space="preserve"> ()</v>
      </c>
    </row>
    <row r="194" spans="18:18" x14ac:dyDescent="0.25">
      <c r="R194" s="2" t="str">
        <f t="shared" si="52"/>
        <v xml:space="preserve"> ()</v>
      </c>
    </row>
    <row r="195" spans="18:18" x14ac:dyDescent="0.25">
      <c r="R195" s="2" t="str">
        <f t="shared" si="52"/>
        <v xml:space="preserve"> ()</v>
      </c>
    </row>
    <row r="196" spans="18:18" x14ac:dyDescent="0.25">
      <c r="R196" s="2" t="str">
        <f t="shared" si="52"/>
        <v xml:space="preserve"> ()</v>
      </c>
    </row>
    <row r="197" spans="18:18" x14ac:dyDescent="0.25">
      <c r="R197" s="2" t="str">
        <f t="shared" si="52"/>
        <v xml:space="preserve"> ()</v>
      </c>
    </row>
    <row r="198" spans="18:18" x14ac:dyDescent="0.25">
      <c r="R198" s="2" t="str">
        <f t="shared" si="52"/>
        <v xml:space="preserve"> ()</v>
      </c>
    </row>
    <row r="199" spans="18:18" x14ac:dyDescent="0.25">
      <c r="R199" s="2" t="str">
        <f t="shared" si="52"/>
        <v xml:space="preserve"> ()</v>
      </c>
    </row>
    <row r="200" spans="18:18" x14ac:dyDescent="0.25">
      <c r="R200" s="2" t="str">
        <f t="shared" si="52"/>
        <v xml:space="preserve"> ()</v>
      </c>
    </row>
    <row r="201" spans="18:18" x14ac:dyDescent="0.25">
      <c r="R201" s="2" t="str">
        <f t="shared" si="52"/>
        <v xml:space="preserve"> ()</v>
      </c>
    </row>
    <row r="202" spans="18:18" x14ac:dyDescent="0.25">
      <c r="R202" s="2" t="str">
        <f t="shared" si="52"/>
        <v xml:space="preserve"> ()</v>
      </c>
    </row>
    <row r="203" spans="18:18" x14ac:dyDescent="0.25">
      <c r="R203" s="2" t="str">
        <f t="shared" si="52"/>
        <v xml:space="preserve"> ()</v>
      </c>
    </row>
    <row r="204" spans="18:18" x14ac:dyDescent="0.25">
      <c r="R204" s="2" t="str">
        <f t="shared" si="52"/>
        <v xml:space="preserve"> ()</v>
      </c>
    </row>
    <row r="205" spans="18:18" x14ac:dyDescent="0.25">
      <c r="R205" s="2" t="str">
        <f t="shared" si="52"/>
        <v xml:space="preserve"> ()</v>
      </c>
    </row>
    <row r="206" spans="18:18" x14ac:dyDescent="0.25">
      <c r="R206" s="2" t="str">
        <f t="shared" si="52"/>
        <v xml:space="preserve"> ()</v>
      </c>
    </row>
    <row r="207" spans="18:18" x14ac:dyDescent="0.25">
      <c r="R207" s="2" t="str">
        <f t="shared" si="52"/>
        <v xml:space="preserve"> ()</v>
      </c>
    </row>
    <row r="208" spans="18:18" x14ac:dyDescent="0.25">
      <c r="R208" s="2" t="str">
        <f t="shared" si="52"/>
        <v xml:space="preserve"> ()</v>
      </c>
    </row>
    <row r="209" spans="18:18" x14ac:dyDescent="0.25">
      <c r="R209" s="2" t="str">
        <f t="shared" si="52"/>
        <v xml:space="preserve"> ()</v>
      </c>
    </row>
    <row r="210" spans="18:18" x14ac:dyDescent="0.25">
      <c r="R210" s="2" t="str">
        <f t="shared" si="52"/>
        <v xml:space="preserve"> ()</v>
      </c>
    </row>
    <row r="211" spans="18:18" x14ac:dyDescent="0.25">
      <c r="R211" s="2" t="str">
        <f t="shared" si="52"/>
        <v xml:space="preserve"> ()</v>
      </c>
    </row>
    <row r="212" spans="18:18" x14ac:dyDescent="0.25">
      <c r="R212" s="2" t="str">
        <f t="shared" si="52"/>
        <v xml:space="preserve"> ()</v>
      </c>
    </row>
    <row r="213" spans="18:18" x14ac:dyDescent="0.25">
      <c r="R213" s="2" t="str">
        <f t="shared" si="52"/>
        <v xml:space="preserve"> ()</v>
      </c>
    </row>
    <row r="214" spans="18:18" x14ac:dyDescent="0.25">
      <c r="R214" s="2" t="str">
        <f t="shared" si="52"/>
        <v xml:space="preserve"> ()</v>
      </c>
    </row>
    <row r="215" spans="18:18" x14ac:dyDescent="0.25">
      <c r="R215" s="2" t="str">
        <f t="shared" ref="R215:R278" si="53">CONCATENATE(D215, " (", C215, ")")</f>
        <v xml:space="preserve"> ()</v>
      </c>
    </row>
    <row r="216" spans="18:18" x14ac:dyDescent="0.25">
      <c r="R216" s="2" t="str">
        <f t="shared" si="53"/>
        <v xml:space="preserve"> ()</v>
      </c>
    </row>
    <row r="217" spans="18:18" x14ac:dyDescent="0.25">
      <c r="R217" s="2" t="str">
        <f t="shared" si="53"/>
        <v xml:space="preserve"> ()</v>
      </c>
    </row>
    <row r="218" spans="18:18" x14ac:dyDescent="0.25">
      <c r="R218" s="2" t="str">
        <f t="shared" si="53"/>
        <v xml:space="preserve"> ()</v>
      </c>
    </row>
    <row r="219" spans="18:18" x14ac:dyDescent="0.25">
      <c r="R219" s="2" t="str">
        <f t="shared" si="53"/>
        <v xml:space="preserve"> ()</v>
      </c>
    </row>
    <row r="220" spans="18:18" x14ac:dyDescent="0.25">
      <c r="R220" s="2" t="str">
        <f t="shared" si="53"/>
        <v xml:space="preserve"> ()</v>
      </c>
    </row>
    <row r="221" spans="18:18" x14ac:dyDescent="0.25">
      <c r="R221" s="2" t="str">
        <f t="shared" si="53"/>
        <v xml:space="preserve"> ()</v>
      </c>
    </row>
    <row r="222" spans="18:18" x14ac:dyDescent="0.25">
      <c r="R222" s="2" t="str">
        <f t="shared" si="53"/>
        <v xml:space="preserve"> ()</v>
      </c>
    </row>
    <row r="223" spans="18:18" x14ac:dyDescent="0.25">
      <c r="R223" s="2" t="str">
        <f t="shared" si="53"/>
        <v xml:space="preserve"> ()</v>
      </c>
    </row>
    <row r="224" spans="18:18" x14ac:dyDescent="0.25">
      <c r="R224" s="2" t="str">
        <f t="shared" si="53"/>
        <v xml:space="preserve"> ()</v>
      </c>
    </row>
    <row r="225" spans="18:18" x14ac:dyDescent="0.25">
      <c r="R225" s="2" t="str">
        <f t="shared" si="53"/>
        <v xml:space="preserve"> ()</v>
      </c>
    </row>
    <row r="226" spans="18:18" x14ac:dyDescent="0.25">
      <c r="R226" s="2" t="str">
        <f t="shared" si="53"/>
        <v xml:space="preserve"> ()</v>
      </c>
    </row>
    <row r="227" spans="18:18" x14ac:dyDescent="0.25">
      <c r="R227" s="2" t="str">
        <f t="shared" si="53"/>
        <v xml:space="preserve"> ()</v>
      </c>
    </row>
    <row r="228" spans="18:18" x14ac:dyDescent="0.25">
      <c r="R228" s="2" t="str">
        <f t="shared" si="53"/>
        <v xml:space="preserve"> ()</v>
      </c>
    </row>
    <row r="229" spans="18:18" x14ac:dyDescent="0.25">
      <c r="R229" s="2" t="str">
        <f t="shared" si="53"/>
        <v xml:space="preserve"> ()</v>
      </c>
    </row>
    <row r="230" spans="18:18" x14ac:dyDescent="0.25">
      <c r="R230" s="2" t="str">
        <f t="shared" si="53"/>
        <v xml:space="preserve"> ()</v>
      </c>
    </row>
    <row r="231" spans="18:18" x14ac:dyDescent="0.25">
      <c r="R231" s="2" t="str">
        <f t="shared" si="53"/>
        <v xml:space="preserve"> ()</v>
      </c>
    </row>
    <row r="232" spans="18:18" x14ac:dyDescent="0.25">
      <c r="R232" s="2" t="str">
        <f t="shared" si="53"/>
        <v xml:space="preserve"> ()</v>
      </c>
    </row>
    <row r="233" spans="18:18" x14ac:dyDescent="0.25">
      <c r="R233" s="2" t="str">
        <f t="shared" si="53"/>
        <v xml:space="preserve"> ()</v>
      </c>
    </row>
    <row r="234" spans="18:18" x14ac:dyDescent="0.25">
      <c r="R234" s="2" t="str">
        <f t="shared" si="53"/>
        <v xml:space="preserve"> ()</v>
      </c>
    </row>
    <row r="235" spans="18:18" x14ac:dyDescent="0.25">
      <c r="R235" s="2" t="str">
        <f t="shared" si="53"/>
        <v xml:space="preserve"> ()</v>
      </c>
    </row>
    <row r="236" spans="18:18" x14ac:dyDescent="0.25">
      <c r="R236" s="2" t="str">
        <f t="shared" si="53"/>
        <v xml:space="preserve"> ()</v>
      </c>
    </row>
    <row r="237" spans="18:18" x14ac:dyDescent="0.25">
      <c r="R237" s="2" t="str">
        <f t="shared" si="53"/>
        <v xml:space="preserve"> ()</v>
      </c>
    </row>
    <row r="238" spans="18:18" x14ac:dyDescent="0.25">
      <c r="R238" s="2" t="str">
        <f t="shared" si="53"/>
        <v xml:space="preserve"> ()</v>
      </c>
    </row>
    <row r="239" spans="18:18" x14ac:dyDescent="0.25">
      <c r="R239" s="2" t="str">
        <f t="shared" si="53"/>
        <v xml:space="preserve"> ()</v>
      </c>
    </row>
    <row r="240" spans="18:18" x14ac:dyDescent="0.25">
      <c r="R240" s="2" t="str">
        <f t="shared" si="53"/>
        <v xml:space="preserve"> ()</v>
      </c>
    </row>
    <row r="241" spans="18:18" x14ac:dyDescent="0.25">
      <c r="R241" s="2" t="str">
        <f t="shared" si="53"/>
        <v xml:space="preserve"> ()</v>
      </c>
    </row>
    <row r="242" spans="18:18" x14ac:dyDescent="0.25">
      <c r="R242" s="2" t="str">
        <f t="shared" si="53"/>
        <v xml:space="preserve"> ()</v>
      </c>
    </row>
    <row r="243" spans="18:18" x14ac:dyDescent="0.25">
      <c r="R243" s="2" t="str">
        <f t="shared" si="53"/>
        <v xml:space="preserve"> ()</v>
      </c>
    </row>
    <row r="244" spans="18:18" x14ac:dyDescent="0.25">
      <c r="R244" s="2" t="str">
        <f t="shared" si="53"/>
        <v xml:space="preserve"> ()</v>
      </c>
    </row>
    <row r="245" spans="18:18" x14ac:dyDescent="0.25">
      <c r="R245" s="2" t="str">
        <f t="shared" si="53"/>
        <v xml:space="preserve"> ()</v>
      </c>
    </row>
    <row r="246" spans="18:18" x14ac:dyDescent="0.25">
      <c r="R246" s="2" t="str">
        <f t="shared" si="53"/>
        <v xml:space="preserve"> ()</v>
      </c>
    </row>
    <row r="247" spans="18:18" x14ac:dyDescent="0.25">
      <c r="R247" s="2" t="str">
        <f t="shared" si="53"/>
        <v xml:space="preserve"> ()</v>
      </c>
    </row>
    <row r="248" spans="18:18" x14ac:dyDescent="0.25">
      <c r="R248" s="2" t="str">
        <f t="shared" si="53"/>
        <v xml:space="preserve"> ()</v>
      </c>
    </row>
    <row r="249" spans="18:18" x14ac:dyDescent="0.25">
      <c r="R249" s="2" t="str">
        <f t="shared" si="53"/>
        <v xml:space="preserve"> ()</v>
      </c>
    </row>
    <row r="250" spans="18:18" x14ac:dyDescent="0.25">
      <c r="R250" s="2" t="str">
        <f t="shared" si="53"/>
        <v xml:space="preserve"> ()</v>
      </c>
    </row>
    <row r="251" spans="18:18" x14ac:dyDescent="0.25">
      <c r="R251" s="2" t="str">
        <f t="shared" si="53"/>
        <v xml:space="preserve"> ()</v>
      </c>
    </row>
    <row r="252" spans="18:18" x14ac:dyDescent="0.25">
      <c r="R252" s="2" t="str">
        <f t="shared" si="53"/>
        <v xml:space="preserve"> ()</v>
      </c>
    </row>
    <row r="253" spans="18:18" x14ac:dyDescent="0.25">
      <c r="R253" s="2" t="str">
        <f t="shared" si="53"/>
        <v xml:space="preserve"> ()</v>
      </c>
    </row>
    <row r="254" spans="18:18" x14ac:dyDescent="0.25">
      <c r="R254" s="2" t="str">
        <f t="shared" si="53"/>
        <v xml:space="preserve"> ()</v>
      </c>
    </row>
    <row r="255" spans="18:18" x14ac:dyDescent="0.25">
      <c r="R255" s="2" t="str">
        <f t="shared" si="53"/>
        <v xml:space="preserve"> ()</v>
      </c>
    </row>
    <row r="256" spans="18:18" x14ac:dyDescent="0.25">
      <c r="R256" s="2" t="str">
        <f t="shared" si="53"/>
        <v xml:space="preserve"> ()</v>
      </c>
    </row>
    <row r="257" spans="18:18" x14ac:dyDescent="0.25">
      <c r="R257" s="2" t="str">
        <f t="shared" si="53"/>
        <v xml:space="preserve"> ()</v>
      </c>
    </row>
    <row r="258" spans="18:18" x14ac:dyDescent="0.25">
      <c r="R258" s="2" t="str">
        <f t="shared" si="53"/>
        <v xml:space="preserve"> ()</v>
      </c>
    </row>
    <row r="259" spans="18:18" x14ac:dyDescent="0.25">
      <c r="R259" s="2" t="str">
        <f t="shared" si="53"/>
        <v xml:space="preserve"> ()</v>
      </c>
    </row>
    <row r="260" spans="18:18" x14ac:dyDescent="0.25">
      <c r="R260" s="2" t="str">
        <f t="shared" si="53"/>
        <v xml:space="preserve"> ()</v>
      </c>
    </row>
    <row r="261" spans="18:18" x14ac:dyDescent="0.25">
      <c r="R261" s="2" t="str">
        <f t="shared" si="53"/>
        <v xml:space="preserve"> ()</v>
      </c>
    </row>
    <row r="262" spans="18:18" x14ac:dyDescent="0.25">
      <c r="R262" s="2" t="str">
        <f t="shared" si="53"/>
        <v xml:space="preserve"> ()</v>
      </c>
    </row>
    <row r="263" spans="18:18" x14ac:dyDescent="0.25">
      <c r="R263" s="2" t="str">
        <f t="shared" si="53"/>
        <v xml:space="preserve"> ()</v>
      </c>
    </row>
    <row r="264" spans="18:18" x14ac:dyDescent="0.25">
      <c r="R264" s="2" t="str">
        <f t="shared" si="53"/>
        <v xml:space="preserve"> ()</v>
      </c>
    </row>
    <row r="265" spans="18:18" x14ac:dyDescent="0.25">
      <c r="R265" s="2" t="str">
        <f t="shared" si="53"/>
        <v xml:space="preserve"> ()</v>
      </c>
    </row>
    <row r="266" spans="18:18" x14ac:dyDescent="0.25">
      <c r="R266" s="2" t="str">
        <f t="shared" si="53"/>
        <v xml:space="preserve"> ()</v>
      </c>
    </row>
    <row r="267" spans="18:18" x14ac:dyDescent="0.25">
      <c r="R267" s="2" t="str">
        <f t="shared" si="53"/>
        <v xml:space="preserve"> ()</v>
      </c>
    </row>
    <row r="268" spans="18:18" x14ac:dyDescent="0.25">
      <c r="R268" s="2" t="str">
        <f t="shared" si="53"/>
        <v xml:space="preserve"> ()</v>
      </c>
    </row>
    <row r="269" spans="18:18" x14ac:dyDescent="0.25">
      <c r="R269" s="2" t="str">
        <f t="shared" si="53"/>
        <v xml:space="preserve"> ()</v>
      </c>
    </row>
    <row r="270" spans="18:18" x14ac:dyDescent="0.25">
      <c r="R270" s="2" t="str">
        <f t="shared" si="53"/>
        <v xml:space="preserve"> ()</v>
      </c>
    </row>
    <row r="271" spans="18:18" x14ac:dyDescent="0.25">
      <c r="R271" s="2" t="str">
        <f t="shared" si="53"/>
        <v xml:space="preserve"> ()</v>
      </c>
    </row>
    <row r="272" spans="18:18" x14ac:dyDescent="0.25">
      <c r="R272" s="2" t="str">
        <f t="shared" si="53"/>
        <v xml:space="preserve"> ()</v>
      </c>
    </row>
    <row r="273" spans="18:18" x14ac:dyDescent="0.25">
      <c r="R273" s="2" t="str">
        <f t="shared" si="53"/>
        <v xml:space="preserve"> ()</v>
      </c>
    </row>
    <row r="274" spans="18:18" x14ac:dyDescent="0.25">
      <c r="R274" s="2" t="str">
        <f t="shared" si="53"/>
        <v xml:space="preserve"> ()</v>
      </c>
    </row>
    <row r="275" spans="18:18" x14ac:dyDescent="0.25">
      <c r="R275" s="2" t="str">
        <f t="shared" si="53"/>
        <v xml:space="preserve"> ()</v>
      </c>
    </row>
    <row r="276" spans="18:18" x14ac:dyDescent="0.25">
      <c r="R276" s="2" t="str">
        <f t="shared" si="53"/>
        <v xml:space="preserve"> ()</v>
      </c>
    </row>
    <row r="277" spans="18:18" x14ac:dyDescent="0.25">
      <c r="R277" s="2" t="str">
        <f t="shared" si="53"/>
        <v xml:space="preserve"> ()</v>
      </c>
    </row>
    <row r="278" spans="18:18" x14ac:dyDescent="0.25">
      <c r="R278" s="2" t="str">
        <f t="shared" si="53"/>
        <v xml:space="preserve"> ()</v>
      </c>
    </row>
    <row r="279" spans="18:18" x14ac:dyDescent="0.25">
      <c r="R279" s="2" t="str">
        <f t="shared" ref="R279:R342" si="54">CONCATENATE(D279, " (", C279, ")")</f>
        <v xml:space="preserve"> ()</v>
      </c>
    </row>
    <row r="280" spans="18:18" x14ac:dyDescent="0.25">
      <c r="R280" s="2" t="str">
        <f t="shared" si="54"/>
        <v xml:space="preserve"> ()</v>
      </c>
    </row>
    <row r="281" spans="18:18" x14ac:dyDescent="0.25">
      <c r="R281" s="2" t="str">
        <f t="shared" si="54"/>
        <v xml:space="preserve"> ()</v>
      </c>
    </row>
    <row r="282" spans="18:18" x14ac:dyDescent="0.25">
      <c r="R282" s="2" t="str">
        <f t="shared" si="54"/>
        <v xml:space="preserve"> ()</v>
      </c>
    </row>
    <row r="283" spans="18:18" x14ac:dyDescent="0.25">
      <c r="R283" s="2" t="str">
        <f t="shared" si="54"/>
        <v xml:space="preserve"> ()</v>
      </c>
    </row>
    <row r="284" spans="18:18" x14ac:dyDescent="0.25">
      <c r="R284" s="2" t="str">
        <f t="shared" si="54"/>
        <v xml:space="preserve"> ()</v>
      </c>
    </row>
    <row r="285" spans="18:18" x14ac:dyDescent="0.25">
      <c r="R285" s="2" t="str">
        <f t="shared" si="54"/>
        <v xml:space="preserve"> ()</v>
      </c>
    </row>
    <row r="286" spans="18:18" x14ac:dyDescent="0.25">
      <c r="R286" s="2" t="str">
        <f t="shared" si="54"/>
        <v xml:space="preserve"> ()</v>
      </c>
    </row>
    <row r="287" spans="18:18" x14ac:dyDescent="0.25">
      <c r="R287" s="2" t="str">
        <f t="shared" si="54"/>
        <v xml:space="preserve"> ()</v>
      </c>
    </row>
    <row r="288" spans="18:18" x14ac:dyDescent="0.25">
      <c r="R288" s="2" t="str">
        <f t="shared" si="54"/>
        <v xml:space="preserve"> ()</v>
      </c>
    </row>
    <row r="289" spans="18:18" x14ac:dyDescent="0.25">
      <c r="R289" s="2" t="str">
        <f t="shared" si="54"/>
        <v xml:space="preserve"> ()</v>
      </c>
    </row>
    <row r="290" spans="18:18" x14ac:dyDescent="0.25">
      <c r="R290" s="2" t="str">
        <f t="shared" si="54"/>
        <v xml:space="preserve"> ()</v>
      </c>
    </row>
    <row r="291" spans="18:18" x14ac:dyDescent="0.25">
      <c r="R291" s="2" t="str">
        <f t="shared" si="54"/>
        <v xml:space="preserve"> ()</v>
      </c>
    </row>
    <row r="292" spans="18:18" x14ac:dyDescent="0.25">
      <c r="R292" s="2" t="str">
        <f t="shared" si="54"/>
        <v xml:space="preserve"> ()</v>
      </c>
    </row>
    <row r="293" spans="18:18" x14ac:dyDescent="0.25">
      <c r="R293" s="2" t="str">
        <f t="shared" si="54"/>
        <v xml:space="preserve"> ()</v>
      </c>
    </row>
    <row r="294" spans="18:18" x14ac:dyDescent="0.25">
      <c r="R294" s="2" t="str">
        <f t="shared" si="54"/>
        <v xml:space="preserve"> ()</v>
      </c>
    </row>
    <row r="295" spans="18:18" x14ac:dyDescent="0.25">
      <c r="R295" s="2" t="str">
        <f t="shared" si="54"/>
        <v xml:space="preserve"> ()</v>
      </c>
    </row>
    <row r="296" spans="18:18" x14ac:dyDescent="0.25">
      <c r="R296" s="2" t="str">
        <f t="shared" si="54"/>
        <v xml:space="preserve"> ()</v>
      </c>
    </row>
    <row r="297" spans="18:18" x14ac:dyDescent="0.25">
      <c r="R297" s="2" t="str">
        <f t="shared" si="54"/>
        <v xml:space="preserve"> ()</v>
      </c>
    </row>
    <row r="298" spans="18:18" x14ac:dyDescent="0.25">
      <c r="R298" s="2" t="str">
        <f t="shared" si="54"/>
        <v xml:space="preserve"> ()</v>
      </c>
    </row>
    <row r="299" spans="18:18" x14ac:dyDescent="0.25">
      <c r="R299" s="2" t="str">
        <f t="shared" si="54"/>
        <v xml:space="preserve"> ()</v>
      </c>
    </row>
    <row r="300" spans="18:18" x14ac:dyDescent="0.25">
      <c r="R300" s="2" t="str">
        <f t="shared" si="54"/>
        <v xml:space="preserve"> ()</v>
      </c>
    </row>
    <row r="301" spans="18:18" x14ac:dyDescent="0.25">
      <c r="R301" s="2" t="str">
        <f t="shared" si="54"/>
        <v xml:space="preserve"> ()</v>
      </c>
    </row>
    <row r="302" spans="18:18" x14ac:dyDescent="0.25">
      <c r="R302" s="2" t="str">
        <f t="shared" si="54"/>
        <v xml:space="preserve"> ()</v>
      </c>
    </row>
    <row r="303" spans="18:18" x14ac:dyDescent="0.25">
      <c r="R303" s="2" t="str">
        <f t="shared" si="54"/>
        <v xml:space="preserve"> ()</v>
      </c>
    </row>
    <row r="304" spans="18:18" x14ac:dyDescent="0.25">
      <c r="R304" s="2" t="str">
        <f t="shared" si="54"/>
        <v xml:space="preserve"> ()</v>
      </c>
    </row>
    <row r="305" spans="18:18" x14ac:dyDescent="0.25">
      <c r="R305" s="2" t="str">
        <f t="shared" si="54"/>
        <v xml:space="preserve"> ()</v>
      </c>
    </row>
    <row r="306" spans="18:18" x14ac:dyDescent="0.25">
      <c r="R306" s="2" t="str">
        <f t="shared" si="54"/>
        <v xml:space="preserve"> ()</v>
      </c>
    </row>
    <row r="307" spans="18:18" x14ac:dyDescent="0.25">
      <c r="R307" s="2" t="str">
        <f t="shared" si="54"/>
        <v xml:space="preserve"> ()</v>
      </c>
    </row>
    <row r="308" spans="18:18" x14ac:dyDescent="0.25">
      <c r="R308" s="2" t="str">
        <f t="shared" si="54"/>
        <v xml:space="preserve"> ()</v>
      </c>
    </row>
    <row r="309" spans="18:18" x14ac:dyDescent="0.25">
      <c r="R309" s="2" t="str">
        <f t="shared" si="54"/>
        <v xml:space="preserve"> ()</v>
      </c>
    </row>
    <row r="310" spans="18:18" x14ac:dyDescent="0.25">
      <c r="R310" s="2" t="str">
        <f t="shared" si="54"/>
        <v xml:space="preserve"> ()</v>
      </c>
    </row>
    <row r="311" spans="18:18" x14ac:dyDescent="0.25">
      <c r="R311" s="2" t="str">
        <f t="shared" si="54"/>
        <v xml:space="preserve"> ()</v>
      </c>
    </row>
    <row r="312" spans="18:18" x14ac:dyDescent="0.25">
      <c r="R312" s="2" t="str">
        <f t="shared" si="54"/>
        <v xml:space="preserve"> ()</v>
      </c>
    </row>
    <row r="313" spans="18:18" x14ac:dyDescent="0.25">
      <c r="R313" s="2" t="str">
        <f t="shared" si="54"/>
        <v xml:space="preserve"> ()</v>
      </c>
    </row>
    <row r="314" spans="18:18" x14ac:dyDescent="0.25">
      <c r="R314" s="2" t="str">
        <f t="shared" si="54"/>
        <v xml:space="preserve"> ()</v>
      </c>
    </row>
    <row r="315" spans="18:18" x14ac:dyDescent="0.25">
      <c r="R315" s="2" t="str">
        <f t="shared" si="54"/>
        <v xml:space="preserve"> ()</v>
      </c>
    </row>
    <row r="316" spans="18:18" x14ac:dyDescent="0.25">
      <c r="R316" s="2" t="str">
        <f t="shared" si="54"/>
        <v xml:space="preserve"> ()</v>
      </c>
    </row>
    <row r="317" spans="18:18" x14ac:dyDescent="0.25">
      <c r="R317" s="2" t="str">
        <f t="shared" si="54"/>
        <v xml:space="preserve"> ()</v>
      </c>
    </row>
    <row r="318" spans="18:18" x14ac:dyDescent="0.25">
      <c r="R318" s="2" t="str">
        <f t="shared" si="54"/>
        <v xml:space="preserve"> ()</v>
      </c>
    </row>
    <row r="319" spans="18:18" x14ac:dyDescent="0.25">
      <c r="R319" s="2" t="str">
        <f t="shared" si="54"/>
        <v xml:space="preserve"> ()</v>
      </c>
    </row>
    <row r="320" spans="18:18" x14ac:dyDescent="0.25">
      <c r="R320" s="2" t="str">
        <f t="shared" si="54"/>
        <v xml:space="preserve"> ()</v>
      </c>
    </row>
    <row r="321" spans="18:18" x14ac:dyDescent="0.25">
      <c r="R321" s="2" t="str">
        <f t="shared" si="54"/>
        <v xml:space="preserve"> ()</v>
      </c>
    </row>
    <row r="322" spans="18:18" x14ac:dyDescent="0.25">
      <c r="R322" s="2" t="str">
        <f t="shared" si="54"/>
        <v xml:space="preserve"> ()</v>
      </c>
    </row>
    <row r="323" spans="18:18" x14ac:dyDescent="0.25">
      <c r="R323" s="2" t="str">
        <f t="shared" si="54"/>
        <v xml:space="preserve"> ()</v>
      </c>
    </row>
    <row r="324" spans="18:18" x14ac:dyDescent="0.25">
      <c r="R324" s="2" t="str">
        <f t="shared" si="54"/>
        <v xml:space="preserve"> ()</v>
      </c>
    </row>
    <row r="325" spans="18:18" x14ac:dyDescent="0.25">
      <c r="R325" s="2" t="str">
        <f t="shared" si="54"/>
        <v xml:space="preserve"> ()</v>
      </c>
    </row>
    <row r="326" spans="18:18" x14ac:dyDescent="0.25">
      <c r="R326" s="2" t="str">
        <f t="shared" si="54"/>
        <v xml:space="preserve"> ()</v>
      </c>
    </row>
    <row r="327" spans="18:18" x14ac:dyDescent="0.25">
      <c r="R327" s="2" t="str">
        <f t="shared" si="54"/>
        <v xml:space="preserve"> ()</v>
      </c>
    </row>
    <row r="328" spans="18:18" x14ac:dyDescent="0.25">
      <c r="R328" s="2" t="str">
        <f t="shared" si="54"/>
        <v xml:space="preserve"> ()</v>
      </c>
    </row>
    <row r="329" spans="18:18" x14ac:dyDescent="0.25">
      <c r="R329" s="2" t="str">
        <f t="shared" si="54"/>
        <v xml:space="preserve"> ()</v>
      </c>
    </row>
    <row r="330" spans="18:18" x14ac:dyDescent="0.25">
      <c r="R330" s="2" t="str">
        <f t="shared" si="54"/>
        <v xml:space="preserve"> ()</v>
      </c>
    </row>
    <row r="331" spans="18:18" x14ac:dyDescent="0.25">
      <c r="R331" s="2" t="str">
        <f t="shared" si="54"/>
        <v xml:space="preserve"> ()</v>
      </c>
    </row>
    <row r="332" spans="18:18" x14ac:dyDescent="0.25">
      <c r="R332" s="2" t="str">
        <f t="shared" si="54"/>
        <v xml:space="preserve"> ()</v>
      </c>
    </row>
    <row r="333" spans="18:18" x14ac:dyDescent="0.25">
      <c r="R333" s="2" t="str">
        <f t="shared" si="54"/>
        <v xml:space="preserve"> ()</v>
      </c>
    </row>
    <row r="334" spans="18:18" x14ac:dyDescent="0.25">
      <c r="R334" s="2" t="str">
        <f t="shared" si="54"/>
        <v xml:space="preserve"> ()</v>
      </c>
    </row>
    <row r="335" spans="18:18" x14ac:dyDescent="0.25">
      <c r="R335" s="2" t="str">
        <f t="shared" si="54"/>
        <v xml:space="preserve"> ()</v>
      </c>
    </row>
    <row r="336" spans="18:18" x14ac:dyDescent="0.25">
      <c r="R336" s="2" t="str">
        <f t="shared" si="54"/>
        <v xml:space="preserve"> ()</v>
      </c>
    </row>
    <row r="337" spans="18:18" x14ac:dyDescent="0.25">
      <c r="R337" s="2" t="str">
        <f t="shared" si="54"/>
        <v xml:space="preserve"> ()</v>
      </c>
    </row>
    <row r="338" spans="18:18" x14ac:dyDescent="0.25">
      <c r="R338" s="2" t="str">
        <f t="shared" si="54"/>
        <v xml:space="preserve"> ()</v>
      </c>
    </row>
    <row r="339" spans="18:18" x14ac:dyDescent="0.25">
      <c r="R339" s="2" t="str">
        <f t="shared" si="54"/>
        <v xml:space="preserve"> ()</v>
      </c>
    </row>
    <row r="340" spans="18:18" x14ac:dyDescent="0.25">
      <c r="R340" s="2" t="str">
        <f t="shared" si="54"/>
        <v xml:space="preserve"> ()</v>
      </c>
    </row>
    <row r="341" spans="18:18" x14ac:dyDescent="0.25">
      <c r="R341" s="2" t="str">
        <f t="shared" si="54"/>
        <v xml:space="preserve"> ()</v>
      </c>
    </row>
    <row r="342" spans="18:18" x14ac:dyDescent="0.25">
      <c r="R342" s="2" t="str">
        <f t="shared" si="54"/>
        <v xml:space="preserve"> ()</v>
      </c>
    </row>
    <row r="343" spans="18:18" x14ac:dyDescent="0.25">
      <c r="R343" s="2" t="str">
        <f t="shared" ref="R343:R361" si="55">CONCATENATE(D343, " (", C343, ")")</f>
        <v xml:space="preserve"> ()</v>
      </c>
    </row>
    <row r="344" spans="18:18" x14ac:dyDescent="0.25">
      <c r="R344" s="2" t="str">
        <f t="shared" si="55"/>
        <v xml:space="preserve"> ()</v>
      </c>
    </row>
    <row r="345" spans="18:18" x14ac:dyDescent="0.25">
      <c r="R345" s="2" t="str">
        <f t="shared" si="55"/>
        <v xml:space="preserve"> ()</v>
      </c>
    </row>
    <row r="346" spans="18:18" x14ac:dyDescent="0.25">
      <c r="R346" s="2" t="str">
        <f t="shared" si="55"/>
        <v xml:space="preserve"> ()</v>
      </c>
    </row>
    <row r="347" spans="18:18" x14ac:dyDescent="0.25">
      <c r="R347" s="2" t="str">
        <f t="shared" si="55"/>
        <v xml:space="preserve"> ()</v>
      </c>
    </row>
    <row r="348" spans="18:18" x14ac:dyDescent="0.25">
      <c r="R348" s="2" t="str">
        <f t="shared" si="55"/>
        <v xml:space="preserve"> ()</v>
      </c>
    </row>
    <row r="349" spans="18:18" x14ac:dyDescent="0.25">
      <c r="R349" s="2" t="str">
        <f t="shared" si="55"/>
        <v xml:space="preserve"> ()</v>
      </c>
    </row>
    <row r="350" spans="18:18" x14ac:dyDescent="0.25">
      <c r="R350" s="2" t="str">
        <f t="shared" si="55"/>
        <v xml:space="preserve"> ()</v>
      </c>
    </row>
    <row r="351" spans="18:18" x14ac:dyDescent="0.25">
      <c r="R351" s="2" t="str">
        <f t="shared" si="55"/>
        <v xml:space="preserve"> ()</v>
      </c>
    </row>
    <row r="352" spans="18:18" x14ac:dyDescent="0.25">
      <c r="R352" s="2" t="str">
        <f t="shared" si="55"/>
        <v xml:space="preserve"> ()</v>
      </c>
    </row>
    <row r="353" spans="18:18" x14ac:dyDescent="0.25">
      <c r="R353" s="2" t="str">
        <f t="shared" si="55"/>
        <v xml:space="preserve"> ()</v>
      </c>
    </row>
    <row r="354" spans="18:18" x14ac:dyDescent="0.25">
      <c r="R354" s="2" t="str">
        <f t="shared" si="55"/>
        <v xml:space="preserve"> ()</v>
      </c>
    </row>
    <row r="355" spans="18:18" x14ac:dyDescent="0.25">
      <c r="R355" s="2" t="str">
        <f t="shared" si="55"/>
        <v xml:space="preserve"> ()</v>
      </c>
    </row>
    <row r="356" spans="18:18" x14ac:dyDescent="0.25">
      <c r="R356" s="2" t="str">
        <f t="shared" si="55"/>
        <v xml:space="preserve"> ()</v>
      </c>
    </row>
    <row r="357" spans="18:18" x14ac:dyDescent="0.25">
      <c r="R357" s="2" t="str">
        <f t="shared" si="55"/>
        <v xml:space="preserve"> ()</v>
      </c>
    </row>
    <row r="358" spans="18:18" x14ac:dyDescent="0.25">
      <c r="R358" s="2" t="str">
        <f t="shared" si="55"/>
        <v xml:space="preserve"> ()</v>
      </c>
    </row>
    <row r="359" spans="18:18" x14ac:dyDescent="0.25">
      <c r="R359" s="2" t="str">
        <f t="shared" si="55"/>
        <v xml:space="preserve"> ()</v>
      </c>
    </row>
    <row r="360" spans="18:18" x14ac:dyDescent="0.25">
      <c r="R360" s="2" t="str">
        <f t="shared" si="55"/>
        <v xml:space="preserve"> ()</v>
      </c>
    </row>
    <row r="361" spans="18:18" x14ac:dyDescent="0.25">
      <c r="R361" s="2" t="str">
        <f t="shared" si="55"/>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2023-11-29T03:16:19Z</dcterms:modified>
</cp:coreProperties>
</file>