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pifsc-resource-inventory\docs\"/>
    </mc:Choice>
  </mc:AlternateContent>
  <bookViews>
    <workbookView xWindow="120" yWindow="45" windowWidth="19080" windowHeight="6855" tabRatio="759" firstSheet="1"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297" i="5" l="1"/>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78" i="8"/>
  <c r="C177" i="8"/>
  <c r="C176" i="8"/>
  <c r="C175" i="8"/>
  <c r="C174" i="8"/>
  <c r="C173" i="8"/>
  <c r="C172" i="8"/>
  <c r="C171" i="8"/>
  <c r="C168" i="8" l="1"/>
  <c r="C167" i="8"/>
  <c r="C166" i="8"/>
  <c r="C165" i="8"/>
  <c r="C164" i="8"/>
  <c r="C163" i="8"/>
  <c r="C162" i="8"/>
  <c r="C161" i="8"/>
  <c r="C160" i="8"/>
  <c r="C159" i="8"/>
  <c r="C158" i="8"/>
  <c r="C157" i="8"/>
  <c r="C156" i="8"/>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C153" i="8"/>
  <c r="C152" i="8"/>
  <c r="C151" i="8"/>
  <c r="C150" i="8"/>
  <c r="C149" i="8"/>
  <c r="C148" i="8"/>
  <c r="C147" i="8"/>
  <c r="C146" i="8"/>
  <c r="C145" i="8"/>
  <c r="C144" i="8"/>
  <c r="C143" i="8"/>
  <c r="C142" i="8"/>
  <c r="C141"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43" i="5" l="1"/>
  <c r="D142" i="5"/>
  <c r="D141" i="5"/>
  <c r="D140" i="5"/>
  <c r="D139" i="5"/>
  <c r="D138" i="5"/>
  <c r="D137" i="5"/>
  <c r="D136"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C104" i="8"/>
  <c r="C103" i="8"/>
  <c r="C102" i="8"/>
  <c r="C101" i="8"/>
  <c r="C100" i="8"/>
  <c r="C99" i="8"/>
  <c r="C98" i="8"/>
  <c r="C97" i="8"/>
  <c r="C96" i="8"/>
  <c r="C95" i="8"/>
  <c r="C94" i="8"/>
  <c r="C93" i="8"/>
  <c r="C92" i="8"/>
  <c r="C91" i="8"/>
  <c r="C90" i="8"/>
  <c r="C89" i="8"/>
  <c r="C88" i="8"/>
  <c r="C87" i="8"/>
  <c r="C86" i="8"/>
  <c r="C85" i="8"/>
  <c r="C84" i="8"/>
  <c r="C83" i="8"/>
  <c r="C82" i="8"/>
  <c r="C81" i="8"/>
  <c r="C80" i="8"/>
  <c r="C79" i="8"/>
  <c r="C78" i="8"/>
  <c r="D100" i="5" l="1"/>
  <c r="D99" i="5"/>
  <c r="D98" i="5"/>
  <c r="D97" i="5"/>
  <c r="D96" i="5"/>
  <c r="D95" i="5"/>
  <c r="D94" i="5"/>
  <c r="D93" i="5"/>
  <c r="D92" i="5"/>
  <c r="D91" i="5"/>
  <c r="D90" i="5"/>
  <c r="D89" i="5"/>
  <c r="D88" i="5"/>
  <c r="D87" i="5"/>
  <c r="D86" i="5"/>
  <c r="D85" i="5"/>
  <c r="D84" i="5"/>
  <c r="D83" i="5"/>
  <c r="D82" i="5"/>
  <c r="D81" i="5"/>
  <c r="D80" i="5"/>
  <c r="D79" i="5"/>
  <c r="D78" i="5"/>
  <c r="D77" i="5"/>
  <c r="D76" i="5"/>
  <c r="D75" i="5"/>
  <c r="D74" i="5"/>
  <c r="C61" i="8"/>
  <c r="C60" i="8"/>
  <c r="C59" i="8"/>
  <c r="C58" i="8"/>
  <c r="C57" i="8"/>
  <c r="C56" i="8"/>
  <c r="C55" i="8"/>
  <c r="C54" i="8"/>
  <c r="C53" i="8"/>
  <c r="C52" i="8"/>
  <c r="C51" i="8"/>
  <c r="C50" i="8"/>
  <c r="C49" i="8"/>
  <c r="C77" i="8"/>
  <c r="C76" i="8"/>
  <c r="C75" i="8"/>
  <c r="C74" i="8"/>
  <c r="C73" i="8"/>
  <c r="C72" i="8"/>
  <c r="C71" i="8"/>
  <c r="C70" i="8"/>
  <c r="C69" i="8"/>
  <c r="C68" i="8"/>
  <c r="D68" i="5"/>
  <c r="D67" i="5"/>
  <c r="D66" i="5"/>
  <c r="D65" i="5"/>
  <c r="D64" i="5"/>
  <c r="D63" i="5"/>
  <c r="D62" i="5"/>
  <c r="D61" i="5"/>
  <c r="D60" i="5"/>
  <c r="D59" i="5"/>
  <c r="D58" i="5"/>
  <c r="D57" i="5"/>
  <c r="D56" i="5"/>
  <c r="D55" i="5"/>
  <c r="D54" i="5"/>
  <c r="D50" i="5"/>
  <c r="D49" i="5"/>
  <c r="D48" i="5"/>
  <c r="D47" i="5"/>
  <c r="D46" i="5"/>
  <c r="D45" i="5"/>
  <c r="D44" i="5"/>
  <c r="D43" i="5"/>
  <c r="D42" i="5"/>
  <c r="AA9" i="1" l="1"/>
  <c r="Z9" i="1"/>
  <c r="Y9" i="1"/>
  <c r="X9" i="1"/>
  <c r="T9" i="1"/>
  <c r="S9" i="1"/>
  <c r="R9" i="1"/>
  <c r="Q9" i="1"/>
  <c r="P9" i="1"/>
  <c r="O9" i="1"/>
  <c r="N9" i="1"/>
  <c r="M9" i="1"/>
  <c r="L9" i="1"/>
  <c r="K9" i="1"/>
  <c r="J9" i="1"/>
  <c r="I9" i="1"/>
  <c r="H9" i="1"/>
  <c r="F9" i="1"/>
  <c r="G9" i="1" s="1"/>
  <c r="X8" i="1" l="1"/>
  <c r="X7" i="1"/>
  <c r="X6" i="1"/>
  <c r="X5" i="1"/>
  <c r="X4" i="1"/>
  <c r="X3" i="1"/>
  <c r="X2" i="1"/>
  <c r="C67" i="8" l="1"/>
  <c r="C66" i="8"/>
  <c r="C65" i="8"/>
  <c r="C64" i="8"/>
  <c r="C63" i="8"/>
  <c r="C62"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family val="2"/>
          </rPr>
          <t>Jesse Abdul:</t>
        </r>
        <r>
          <rPr>
            <sz val="9"/>
            <color indexed="81"/>
            <rFont val="Tahoma"/>
            <family val="2"/>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family val="2"/>
          </rPr>
          <t>Jesse Abdul:</t>
        </r>
        <r>
          <rPr>
            <sz val="9"/>
            <color indexed="81"/>
            <rFont val="Tahoma"/>
            <family val="2"/>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sharedStrings.xml><?xml version="1.0" encoding="utf-8"?>
<sst xmlns="http://schemas.openxmlformats.org/spreadsheetml/2006/main" count="1189" uniqueCount="255">
  <si>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</si>
  <si>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</si>
  <si>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</si>
  <si>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</si>
  <si>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</si>
  <si>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</si>
  <si>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</si>
  <si>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</si>
  <si>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</si>
  <si>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</si>
  <si>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</si>
  <si>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</si>
  <si>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</si>
  <si>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</si>
  <si>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</si>
  <si>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</si>
  <si>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</si>
  <si>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</si>
  <si>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</si>
  <si>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</si>
  <si>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</si>
  <si>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</si>
  <si>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</si>
  <si>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</si>
  <si>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</si>
  <si>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</si>
  <si>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</si>
  <si>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</si>
  <si>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</si>
  <si>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</si>
  <si>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</si>
  <si>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</si>
  <si>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</si>
  <si>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</si>
  <si>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</si>
  <si>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</si>
  <si>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</si>
  <si>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</si>
  <si>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</si>
  <si>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</si>
  <si>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</si>
  <si>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</si>
  <si>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</si>
  <si>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</si>
  <si>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</si>
  <si>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</si>
  <si>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</si>
  <si>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</si>
  <si>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</si>
  <si>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</si>
  <si>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</si>
  <si>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</si>
  <si>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</si>
  <si>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</si>
  <si>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</si>
  <si>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</si>
  <si>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</si>
  <si>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</si>
  <si>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</si>
  <si>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</si>
  <si>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</si>
  <si>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</si>
  <si>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</si>
  <si>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AFF_RESPONSES</t>
  </si>
  <si>
    <t>APEX Feedback Form Responses
This table contains the different APEX feedback form responses</t>
  </si>
  <si>
    <t>APEX Feedback Form Response</t>
  </si>
  <si>
    <t>RESP</t>
  </si>
  <si>
    <t>RESP_TYPE_ID</t>
  </si>
  <si>
    <t>AFF_RESP_TYPES</t>
  </si>
  <si>
    <t>RESP_ID</t>
  </si>
  <si>
    <t>RESP_TYPE</t>
  </si>
  <si>
    <t>APEX Feedback Form Response Types</t>
  </si>
  <si>
    <t>PROJ_ID</t>
  </si>
  <si>
    <t>VC_PROJ_ID</t>
  </si>
  <si>
    <t>PROJ_NAME</t>
  </si>
  <si>
    <t>PROJ_DESC</t>
  </si>
  <si>
    <t>SSH_URL</t>
  </si>
  <si>
    <t>HTTP_URL</t>
  </si>
  <si>
    <t>README_URL</t>
  </si>
  <si>
    <t>AVATAR_URL</t>
  </si>
  <si>
    <t>PROJ_CREATE_DTM</t>
  </si>
  <si>
    <t>PROJ_UPDATE_DTM</t>
  </si>
  <si>
    <t>Primary key for the PRI_PROJ table</t>
  </si>
  <si>
    <t>Unique numeric ID of the project in the given version control system</t>
  </si>
  <si>
    <t>Name of the project</t>
  </si>
  <si>
    <t>Description of the project</t>
  </si>
  <si>
    <t>SSH URL for the project</t>
  </si>
  <si>
    <t>HTTP URL for the project</t>
  </si>
  <si>
    <t>Readme URL for the project</t>
  </si>
  <si>
    <t>Avatar URL for the project</t>
  </si>
  <si>
    <t>The date/time the project was created</t>
  </si>
  <si>
    <t>The date/time the project was last updated</t>
  </si>
  <si>
    <t>PRI_PROJ</t>
  </si>
  <si>
    <t>PRI_PROJ_TAGS</t>
  </si>
  <si>
    <t>TAG_ID</t>
  </si>
  <si>
    <t>PROJ_VISIBILITY</t>
  </si>
  <si>
    <t>PROJ_NAME_SPACE</t>
  </si>
  <si>
    <t>PROJ_SOURCE</t>
  </si>
  <si>
    <t>CREATE_DATE</t>
  </si>
  <si>
    <t>CREATED_BY</t>
  </si>
  <si>
    <t>LAST_MOD_DATE</t>
  </si>
  <si>
    <t>LAST_MOD_BY</t>
  </si>
  <si>
    <t>PRI_PROJ_TAGS_V</t>
  </si>
  <si>
    <t>TAG_NAME</t>
  </si>
  <si>
    <t>TAG_MSG</t>
  </si>
  <si>
    <t>TAG_COMMIT_AUTHOR</t>
  </si>
  <si>
    <t>TAG_COMMIT_DTM</t>
  </si>
  <si>
    <t>The visibility for the project (public, internal, private)</t>
  </si>
  <si>
    <t>project name including the namespace prefix</t>
  </si>
  <si>
    <t>the source of the project record (e.g. PIFSC GitLab, GitHub, manual entry)</t>
  </si>
  <si>
    <t>The date on which this record was created in the database</t>
  </si>
  <si>
    <t>The Oracle username of the person creating this record in the database</t>
  </si>
  <si>
    <t>The last date on which any of the data in this record was changed</t>
  </si>
  <si>
    <t>The Oracle username of the person making the most recent change to this record</t>
  </si>
  <si>
    <t>Primary key for the PRI_PROJ_TAGS table</t>
  </si>
  <si>
    <t>The name of the Git tag</t>
  </si>
  <si>
    <t>The message for the Git tag</t>
  </si>
  <si>
    <t>The author of the tagged commit</t>
  </si>
  <si>
    <t>The date/time the tagged commit was authored</t>
  </si>
  <si>
    <t>PRI_PROJ_RES</t>
  </si>
  <si>
    <t>RES_ID</t>
  </si>
  <si>
    <t>RES_CATEGORY</t>
  </si>
  <si>
    <t>RES_TAG_CONV</t>
  </si>
  <si>
    <t>RES_NAME</t>
  </si>
  <si>
    <t>RES_COLOR_CODE</t>
  </si>
  <si>
    <t>RES_URL</t>
  </si>
  <si>
    <t>Primary key for the PRI_PROJ_RES table</t>
  </si>
  <si>
    <t>Foreign key reference to the project record</t>
  </si>
  <si>
    <t>The resource category (free form text) - examples values include Development Tool, Data Management Tool, Centralized Database Applications</t>
  </si>
  <si>
    <t>Tag Naming convention used to identify the given project resource's version</t>
  </si>
  <si>
    <t>The name of the project resource</t>
  </si>
  <si>
    <t>The color code for the project resource</t>
  </si>
  <si>
    <t>The URL for the project resource (this is blank when the repository URL is the same as the resource URL)</t>
  </si>
  <si>
    <t>PRI_RES_SCOPES</t>
  </si>
  <si>
    <t>PRI_RES_TYPES</t>
  </si>
  <si>
    <t>RES_TYPE_ID</t>
  </si>
  <si>
    <t>RES_SCOPE_ID</t>
  </si>
  <si>
    <t>Resource Scopes</t>
  </si>
  <si>
    <t>Resource Types</t>
  </si>
  <si>
    <t>SCOPE</t>
  </si>
  <si>
    <t>TYPE</t>
  </si>
  <si>
    <t>Foreign key reference to the resource type</t>
  </si>
  <si>
    <t>Foreign key reference to the resource scope</t>
  </si>
  <si>
    <t>RES_SCOPE_CODE</t>
  </si>
  <si>
    <t>RES_SCOPE_NAME</t>
  </si>
  <si>
    <t>RES_SCOPE_DESC</t>
  </si>
  <si>
    <t>RES_TYPE_CODE</t>
  </si>
  <si>
    <t>RES_TYPE_NAME</t>
  </si>
  <si>
    <t>RES_TYPE_DESC</t>
  </si>
  <si>
    <t>PRI_PROJ_RES_V</t>
  </si>
  <si>
    <t>Tag Naming convention used to identify the given project resource's version.  The suffix is required to be a series of period-delimited numbers (e.g. for a naming convention of db_module_packager_v the tag value of db_module_packager_v1.13.4 is valid)</t>
  </si>
  <si>
    <t>Code for the given Resource Scope</t>
  </si>
  <si>
    <t>Name of the given Resource Scope</t>
  </si>
  <si>
    <t>Description for the given Resource Scope</t>
  </si>
  <si>
    <t>Code for the given Resource Type</t>
  </si>
  <si>
    <t>Name of the given Resource Type</t>
  </si>
  <si>
    <t>Description for the given Resource Type</t>
  </si>
  <si>
    <t>PRI_PROJ_V</t>
  </si>
  <si>
    <t>VERS_NUM</t>
  </si>
  <si>
    <t>VERS_NUM_SCORE</t>
  </si>
  <si>
    <t>PRI_RES_TAG_VERS_V</t>
  </si>
  <si>
    <t>MAX_TAG_AUTHOR</t>
  </si>
  <si>
    <t>MAX_TAG_DTM</t>
  </si>
  <si>
    <t>MAX_TAG_NAME</t>
  </si>
  <si>
    <t>MAX_VERS_NUM</t>
  </si>
  <si>
    <t>PRI_PROJ_MAX_VERS_V</t>
  </si>
  <si>
    <t>The author of the commit for the current version of the resource</t>
  </si>
  <si>
    <t>The date/time of the commit for the current version of the resource</t>
  </si>
  <si>
    <t>The tag name of the commit for the current version of the resource</t>
  </si>
  <si>
    <t>The parsed version number of the commit for the current version of the resource</t>
  </si>
  <si>
    <t>The parsed version number of the commit for the defined tag naming conventions for the corresponding resource</t>
  </si>
  <si>
    <t>The version number score for the parsed version number of the commit for the defined tag naming conventions for the corresponding resource.  This number is used to determine the maximum (current) version of the resource</t>
  </si>
  <si>
    <t>RES_MAX_VERS_NUM</t>
  </si>
  <si>
    <t>CURR_VERS_COUNT</t>
  </si>
  <si>
    <t>OLD_VERS_COUNT</t>
  </si>
  <si>
    <t>TOTAL_IMPL_PROJ</t>
  </si>
  <si>
    <t>ASSOC_PROJ_CD_LIST</t>
  </si>
  <si>
    <t>PRI_RES_PROJ_TAG_MAX_SUM_V</t>
  </si>
  <si>
    <t>RES_MAX_TAG_ID</t>
  </si>
  <si>
    <t>TAG_PROJ_MAX_TAG_ID</t>
  </si>
  <si>
    <t>TAG_PROJ_MAX_VERS_NUM</t>
  </si>
  <si>
    <t>TAG_MAX_VERS_YN</t>
  </si>
  <si>
    <t>TAG_PROJ_ID</t>
  </si>
  <si>
    <t>TAG_VC_PROJ_ID</t>
  </si>
  <si>
    <t>TAG_PROJ_NAME</t>
  </si>
  <si>
    <t>TAG_PROJ_DESC</t>
  </si>
  <si>
    <t>TAG_SSH_URL</t>
  </si>
  <si>
    <t>TAG_HTTP_URL</t>
  </si>
  <si>
    <t>TAG_README_URL</t>
  </si>
  <si>
    <t>TAG_AVATAR_URL</t>
  </si>
  <si>
    <t>TAG_PROJ_CREATE_DTM</t>
  </si>
  <si>
    <t>TAG_PROJ_UPDATE_DTM</t>
  </si>
  <si>
    <t>TAG_PROJ_VISIBILITY</t>
  </si>
  <si>
    <t>TAG_PROJ_NAME_SPACE</t>
  </si>
  <si>
    <t>TAG_PROJ_SOURCE</t>
  </si>
  <si>
    <t>PRI_RES_PROJ_TAG_MAX_V</t>
  </si>
  <si>
    <t>The TAG_ID value associated with the highest version number of the given resource</t>
  </si>
  <si>
    <t>The parsed version number for the maximum installed version of the given resource</t>
  </si>
  <si>
    <t>The TAG_ID value associated with the highest version number of the project associated with the given resource (identified by TAG_PROJ_ID)</t>
  </si>
  <si>
    <t>The parsed version number associated with the highest version number of the project associated with the given resource (identified by TAG_PROJ_ID)</t>
  </si>
  <si>
    <t>Flag to indicate if the resource's maximum version is the same as the maximum version implemented on the associated project (Y) or not (N).  This is used to identify implementations that are out of date</t>
  </si>
  <si>
    <t>Primary key for the PRI_PROJ table for the project associated with the given resource</t>
  </si>
  <si>
    <t>Unique numeric ID of the project in the given version control system for the project associated with the given resource</t>
  </si>
  <si>
    <t>Name of the project associated with the given resource</t>
  </si>
  <si>
    <t>Description of the project project associated with the given resource</t>
  </si>
  <si>
    <t>SSH URL for the project project associated with the given resource</t>
  </si>
  <si>
    <t>HTTP URL for the project project associated with the given resource</t>
  </si>
  <si>
    <t>Readme URL for the project project associated with the given resource</t>
  </si>
  <si>
    <t>Avatar URL for the project project associated with the given resource</t>
  </si>
  <si>
    <t>The date/time the project associated with the given resource was created</t>
  </si>
  <si>
    <t>The date/time the project associated with the given resource was last updated</t>
  </si>
  <si>
    <t>The visibility for the project (public, internal, private) associated with the given resource</t>
  </si>
  <si>
    <t>project name including the namespace prefix associated with the given resource</t>
  </si>
  <si>
    <t>the source of the project record (e.g. PIFSC GitLab, GitHub, manual entry) associated with the given resource</t>
  </si>
  <si>
    <t>The number of projects that have implemented the given resource that are not the same as the current version</t>
  </si>
  <si>
    <t>The number of projects that have implemented the given resource that are the same as the current version</t>
  </si>
  <si>
    <t>The total number of projects that have implemented the given resource</t>
  </si>
  <si>
    <t>A comma-delimited list of projects and associated highest version number that have implemented the given resource</t>
  </si>
  <si>
    <t>PRI_PROJ_RES_TAG_MAX_SUM_V</t>
  </si>
  <si>
    <t>ASSOC_RES_CD_LIST</t>
  </si>
  <si>
    <t>TOTAL_IMPL_RES</t>
  </si>
  <si>
    <t>PRI_PROJ_RES_TAG_MAX_V</t>
  </si>
  <si>
    <t>RES_AVATAR_URL</t>
  </si>
  <si>
    <t>RES_HTTP_URL</t>
  </si>
  <si>
    <t>RES_PROJ_CREATE_DTM</t>
  </si>
  <si>
    <t>RES_PROJ_DESC</t>
  </si>
  <si>
    <t>RES_PROJ_ID</t>
  </si>
  <si>
    <t>RES_PROJ_NAME</t>
  </si>
  <si>
    <t>RES_PROJ_NAME_SPACE</t>
  </si>
  <si>
    <t>RES_PROJ_SOURCE</t>
  </si>
  <si>
    <t>RES_PROJ_UPDATE_DTM</t>
  </si>
  <si>
    <t>RES_PROJ_VISIBILITY</t>
  </si>
  <si>
    <t>RES_README_URL</t>
  </si>
  <si>
    <t>RES_SSH_URL</t>
  </si>
  <si>
    <t>RES_VC_PROJ_ID</t>
  </si>
  <si>
    <t>RES_VERS_STATUS</t>
  </si>
  <si>
    <t>Flag to indicate if the implemented resource version for the given project is the same as the maximum resource version (Y) or not (N).  This is used to identify implementations that are out of date</t>
  </si>
  <si>
    <t>Flag to indicate if the implemented resource version for the given project is the same as the maximum resource version (Current Version) or not (Update Available).  This is used to identify implementations that are out of date</t>
  </si>
  <si>
    <t>Resource Project</t>
  </si>
  <si>
    <t>Unique numeric ID of the resource project in the given version control system</t>
  </si>
  <si>
    <t>Name of the resource project</t>
  </si>
  <si>
    <t>Description of the resource project</t>
  </si>
  <si>
    <t>SSH URL for the resource project</t>
  </si>
  <si>
    <t>HTTP URL for the resource project</t>
  </si>
  <si>
    <t>Readme URL for the resource project</t>
  </si>
  <si>
    <t>Avatar URL for the resource project</t>
  </si>
  <si>
    <t>The date/time the resource project was created</t>
  </si>
  <si>
    <t>The date/time the resource project was last updated</t>
  </si>
  <si>
    <t>The visibility for the resource project (public, internal, private)</t>
  </si>
  <si>
    <t>the source of the resource project record (e.g. PIFSC GitLab, GitHub, manual entry)</t>
  </si>
  <si>
    <t>resource project name including the namespace prefix</t>
  </si>
  <si>
    <t>The number of implemented resources that have been implemented by the project that are not the same as the current version of the resource</t>
  </si>
  <si>
    <t>The number of implemented resources that have been implemented by the project that are the same as the current version of the resource</t>
  </si>
  <si>
    <t>The total number of project resources that have been implemented in the given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</si>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</sst>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workbookViewId="0">
      <pane xSplit="8655" ySplit="900" topLeftCell="T1" activePane="bottomRight"/>
      <selection activeCell="G1" sqref="G1"/>
      <selection pane="topRight" activeCell="X1" sqref="X1"/>
      <selection pane="bottomLeft" activeCell="A8" sqref="A8"/>
      <selection pane="bottomRight" activeCell="T8" sqref="T8"/>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69</v>
      </c>
      <c r="D3" s="16" t="str">
        <f>IF(LEN(C3) &lt; 26, "Yes", "No")</f>
        <v>Yes</v>
      </c>
      <c r="E3" s="20" t="s">
        <v>64</v>
      </c>
      <c r="F3" s="16" t="str">
        <f>CONCATENATE(A3, "_SEQ")</f>
        <v>AFF_RESPONSES_SEQ</v>
      </c>
      <c r="G3" s="22" t="str">
        <f>CONCATENATE("CREATE SEQUENCE ",F3," INCREMENT BY 1 START WITH 1;")</f>
        <v>CREATE SEQUENCE AFF_RESPONSES_SEQ INCREMENT BY 1 START WITH 1;</v>
      </c>
      <c r="H3" s="22" t="str">
        <f t="shared" ref="H3:H8" si="8">CONCATENATE("ALTER TABLE ", A3, " ADD (CREATE_DATE DATE );")</f>
        <v>ALTER TABLE AFF_RESPONSES ADD (CREATE_DATE DATE );</v>
      </c>
      <c r="I3" s="22" t="str">
        <f t="shared" ref="I3:I8" si="9">CONCATENATE("ALTER TABLE ",A3, " ADD (CREATED_BY VARCHAR2(30) );")</f>
        <v>ALTER TABLE AFF_RESPONSES ADD (CREATED_BY VARCHAR2(30) );</v>
      </c>
      <c r="J3" s="22" t="str">
        <f t="shared" ref="J3:J8" si="10">CONCATENATE("ALTER TABLE ",A3, " ADD (LAST_MOD_DATE DATE );")</f>
        <v>ALTER TABLE AFF_RESPONSES ADD (LAST_MOD_DATE DATE );</v>
      </c>
      <c r="K3" s="22" t="str">
        <f t="shared" ref="K3:K8" si="11">CONCATENATE("ALTER TABLE ", A3, " ADD (LAST_MOD_BY VARCHAR2(30) );")</f>
        <v>ALTER TABLE AFF_RESPONSES ADD (LAST_MOD_BY VARCHAR2(30) );</v>
      </c>
      <c r="L3" s="22" t="str">
        <f>CONCATENATE("COMMENT ON COLUMN ",A3, ".CREATE_DATE IS 'The date on which this record was created in the database';")</f>
        <v>COMMENT ON COLUMN AFF_RESPONSES.CREATE_DATE IS 'The date on which this record was created in the database';</v>
      </c>
      <c r="M3" s="22" t="str">
        <f>CONCATENATE("COMMENT ON COLUMN ",A3,".CREATED_BY IS 'The Oracle username of the person creating this record in the database';")</f>
        <v>COMMENT ON COLUMN AFF_RESPONSES.CREATED_BY IS 'The Oracle username of the person creating this record in the database';</v>
      </c>
      <c r="N3" s="22" t="str">
        <f>CONCATENATE("COMMENT ON COLUMN ", A3, ".LAST_MOD_DATE IS 'The last date on which any of the data in this record was changed';")</f>
        <v>COMMENT ON COLUMN AFF_RESPONSES.LAST_MOD_DATE IS 'The last date on which any of the data in this record was changed';</v>
      </c>
      <c r="O3" s="22" t="str">
        <f>CONCATENATE("COMMENT ON COLUMN ", A3, ".LAST_MOD_BY IS 'The Oracle username of the person making the most recent change to this record';")</f>
        <v>COMMENT ON COLUMN AFF_RESPONSES.LAST_MOD_BY IS 'The Oracle username of the person making the most recent change to this record';</v>
      </c>
      <c r="P3" s="23" t="str">
        <f>CONCATENATE("COMMENT ON TABLE ", A3, " IS '", SUBSTITUTE(E3, "'", "''"), "';")</f>
        <v>COMMENT ON TABLE AFF_RESPONSES IS 'APEX Feedback Form Responses
This table contains the different APEX feedback form responses';</v>
      </c>
      <c r="Q3" s="22" t="str">
        <f>CONCATENATE("COMMENT ON COLUMN ", A3, ".", C3, " IS 'Primary Key for the ", A3, " table';")</f>
        <v>COMMENT ON COLUMN AFF_RESPONSES.RESP_ID IS 'Primary Key for the AFF_RESPONSES table';</v>
      </c>
      <c r="R3" s="23" t="str">
        <f>CONCATENATE("create or replace TRIGGER 
",A3, "_AUTO_BRI 
before insert on ",A3,"
for each row
begin
  select ",A3,"_SEQ.nextval into :new.",C3," from dual;
end;
/
")</f>
        <v xml:space="preserve">create or replace TRIGGER 
AFF_RESPONSES_AUTO_BRI 
before insert on AFF_RESPONSES
for each row
begin
  select AFF_RESPONSES_SEQ.nextval into :new.RESP_ID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AFF_RESPONSES_AUTO_BRI
before insert on AFF_RESPONSES
for each row
begin
  select AFF_RESPONSES_SEQ.nextval into :new.RESP_ID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AFF_RESPONSES_AUTO_BRU BEFORE
  UPDATE
    ON AFF_RESPONSES FOR EACH ROW 
    BEGIN 
      :NEW.LAST_MOD_DATE := SYSDATE;
      :NEW.LAST_MOD_BY := nvl(v('APP_USER'),user);
END;
/
</v>
      </c>
      <c r="V3" s="19" t="s">
        <v>65</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AFF_RESPONSES 
(
  RESP_ID NUMBER NOT NULL 
, RESP_CODE VARCHAR2(50) 
, RESP_NAME VARCHAR2(200) NOT NULL 
, RESP_DESC VARCHAR2(500) 
, CONSTRAINT AFF_RESPONSES_PK PRIMARY KEY 
  (
    RESP_ID 
  )
  ENABLE 
);
COMMENT ON COLUMN AFF_RESPONSES.RESP_ID IS 'Primary key for the APEX Feedback Form Response table';
COMMENT ON COLUMN AFF_RESPONSES.RESP_CODE IS 'Code for the given APEX Feedback Form Response';
COMMENT ON COLUMN AFF_RESPONSES.RESP_NAME IS 'Name of the given APEX Feedback Form Response';
COMMENT ON COLUMN AFF_RESPONSES.RESP_DESC IS 'Description for the given APEX Feedback Form Response';
COMMENT ON TABLE AFF_RESPONSES IS 'Reference Table for storing APEX Feedback Form Response information';
ALTER TABLE AFF_RESPONSES ADD CONSTRAINT AFF_RESPONSES_U1 UNIQUE 
(
  RESP_CODE 
)
ENABLE;
ALTER TABLE AFF_RESPONSES ADD CONSTRAINT AFF_RESPONSES_U2 UNIQUE 
(
  RESP_NAME 
)
ENABLE;
</v>
      </c>
      <c r="Y3" s="27" t="str">
        <f t="shared" si="7"/>
        <v>insert into AFF_RESPONSES (RESP_NAME) SELECT distinct [FIELDNAME] from [TABLENAME] where [FIELDNAME] IS NOT NULL AND [FIELDNAME] &lt;&gt; 'NA';</v>
      </c>
      <c r="Z3" s="16" t="str">
        <f t="shared" ref="Z3:Z8" si="13">CONCATENATE("DROP TRIGGER ""bi_", A3, """;")</f>
        <v>DROP TRIGGER "bi_AFF_RESPONSES";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AFF_RESPONSES and associate the reference records appropriately
--Populate the foreign key reference on [TABLENAME] to the reference table AFF_RESPONSES
UPDATE [TABLENAME] SET TEMP_DATA = RESP_ID, RESP_ID = NULL;
--modify the existing column
ALTER TABLE [TABLENAME]  
MODIFY (RESP_ID NUMBER );
--create the foreign key reference index:
CREATE INDEX [INDEXNAME] ON [TABLENAME] (RESP_ID);
--create the foreign key constraint:
ALTER TABLE [TABLENAME]
ADD CONSTRAINT [FKNAME] FOREIGN KEY
(
  RESP_ID
)
REFERENCES AFF_RESPONSES
(
  RESP_ID
)
ENABLE;
--populate the foreign key field with the reference table relationship:
UPDATE [TABLENAME] SET RESP_ID = (SELECT RESP_ID FROM AFF_RESPONSES WHERE RESP_NAME = [TABLENAME].TEMP_DATA);
</v>
      </c>
    </row>
    <row r="4" spans="1:27" s="16" customFormat="1" ht="27.75" customHeight="1" x14ac:dyDescent="0.25">
      <c r="A4" s="19" t="s">
        <v>68</v>
      </c>
      <c r="B4" s="16" t="str">
        <f>IF(LEN(A4) &lt; 22, "Yes", "No")</f>
        <v>Yes</v>
      </c>
      <c r="C4" s="19" t="s">
        <v>67</v>
      </c>
      <c r="D4" s="16" t="str">
        <f>IF(LEN(C4) &lt; 26, "Yes", "No")</f>
        <v>Yes</v>
      </c>
      <c r="E4" s="20"/>
      <c r="F4" s="16" t="str">
        <f t="shared" ref="F4:F32" si="15">CONCATENATE(A4, "_SEQ")</f>
        <v>AFF_RESP_TYPES_SEQ</v>
      </c>
      <c r="G4" s="22" t="str">
        <f>CONCATENATE("CREATE SEQUENCE ",F4," INCREMENT BY 1 START WITH 1;")</f>
        <v>CREATE SEQUENCE AFF_RESP_TYPES_SEQ INCREMENT BY 1 START WITH 1;</v>
      </c>
      <c r="H4" s="22" t="str">
        <f t="shared" si="8"/>
        <v>ALTER TABLE AFF_RESP_TYPES ADD (CREATE_DATE DATE );</v>
      </c>
      <c r="I4" s="22" t="str">
        <f t="shared" si="9"/>
        <v>ALTER TABLE AFF_RESP_TYPES ADD (CREATED_BY VARCHAR2(30) );</v>
      </c>
      <c r="J4" s="22" t="str">
        <f t="shared" si="10"/>
        <v>ALTER TABLE AFF_RESP_TYPES ADD (LAST_MOD_DATE DATE );</v>
      </c>
      <c r="K4" s="22" t="str">
        <f t="shared" si="11"/>
        <v>ALTER TABLE AFF_RESP_TYPES ADD (LAST_MOD_BY VARCHAR2(30) );</v>
      </c>
      <c r="L4" s="22" t="str">
        <f t="shared" ref="L4:L8" si="16">CONCATENATE("COMMENT ON COLUMN ",A4, ".CREATE_DATE IS 'The date on which this record was created in the database';")</f>
        <v>COMMENT ON COLUMN AFF_RESP_TYPES.CREATE_DATE IS 'The date on which this record was created in the database';</v>
      </c>
      <c r="M4" s="22" t="str">
        <f t="shared" ref="M4:M8" si="17">CONCATENATE("COMMENT ON COLUMN ",A4,".CREATED_BY IS 'The Oracle username of the person creating this record in the database';")</f>
        <v>COMMENT ON COLUMN AFF_RESP_TYPES.CREATED_BY IS 'The Oracle username of the person creating this record in the database';</v>
      </c>
      <c r="N4" s="22" t="str">
        <f t="shared" ref="N4:N8" si="18">CONCATENATE("COMMENT ON COLUMN ", A4, ".LAST_MOD_DATE IS 'The last date on which any of the data in this record was changed';")</f>
        <v>COMMENT ON COLUMN AFF_RESP_TYPES.LAST_MOD_DATE IS 'The last date on which any of the data in this record was changed';</v>
      </c>
      <c r="O4" s="22" t="str">
        <f t="shared" ref="O4:O8" si="19">CONCATENATE("COMMENT ON COLUMN ", A4, ".LAST_MOD_BY IS 'The Oracle username of the person making the most recent change to this record';")</f>
        <v>COMMENT ON COLUMN AFF_RESP_TYPES.LAST_MOD_BY IS 'The Oracle username of the person making the most recent change to this record';</v>
      </c>
      <c r="P4" s="23" t="str">
        <f t="shared" ref="P4:P8" si="20">CONCATENATE("COMMENT ON TABLE ", A4, " IS '", SUBSTITUTE(E4, "'", "''"), "';")</f>
        <v>COMMENT ON TABLE AFF_RESP_TYPES IS '';</v>
      </c>
      <c r="Q4" s="22" t="str">
        <f t="shared" ref="Q4:Q8" si="21">CONCATENATE("COMMENT ON COLUMN ", A4, ".", C4, " IS 'Primary Key for the ", A4, " table';")</f>
        <v>COMMENT ON COLUMN AFF_RESP_TYPES.RESP_TYPE_ID IS 'Primary Key for the AFF_RESP_TYPES table';</v>
      </c>
      <c r="R4" s="23" t="str">
        <f t="shared" ref="R4:R8" si="22">CONCATENATE("create or replace TRIGGER 
",A4, "_AUTO_BRI 
before insert on ",A4,"
for each row
begin
  select ",A4,"_SEQ.nextval into :new.",C4," from dual;
end;
/
")</f>
        <v xml:space="preserve">create or replace TRIGGER 
AFF_RESP_TYPES_AUTO_BRI 
before insert on AFF_RESP_TYPES
for each row
begin
  select AFF_RESP_TYPES_SEQ.nextval into :new.RESP_TYPE_ID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AFF_RESP_TYPES_AUTO_BRI
before insert on AFF_RESP_TYPES
for each row
begin
  select AFF_RESP_TYPES_SEQ.nextval into :new.RESP_TYPE_ID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AFF_RESP_TYPES_AUTO_BRU BEFORE
  UPDATE
    ON AFF_RESP_TYPES FOR EACH ROW 
    BEGIN 
      :NEW.LAST_MOD_DATE := SYSDATE;
      :NEW.LAST_MOD_BY := nvl(v('APP_USER'),user);
END;
/
</v>
      </c>
      <c r="U4" s="16" t="str">
        <f>CONCATENATE("SELECT MAX(", C4, ") FROM ", A4, ";")</f>
        <v>SELECT MAX(RESP_TYPE_ID) FROM AFF_RESP_TYPES;</v>
      </c>
      <c r="V4" s="19" t="s">
        <v>71</v>
      </c>
      <c r="W4" s="19" t="s">
        <v>70</v>
      </c>
      <c r="X4" s="27" t="str">
        <f t="shared" si="12"/>
        <v xml:space="preserve">CREATE TABLE AFF_RESP_TYPES 
(
  RESP_TYPE_ID NUMBER NOT NULL 
, RESP_TYPE_CODE VARCHAR2(50) 
, RESP_TYPE_NAME VARCHAR2(200) NOT NULL 
, RESP_TYPE_DESC VARCHAR2(500) 
, CONSTRAINT AFF_RESP_TYPES_PK PRIMARY KEY 
  (
    RESP_TYPE_ID 
  )
  ENABLE 
);
COMMENT ON COLUMN AFF_RESP_TYPES.RESP_TYPE_ID IS 'Primary key for the APEX Feedback Form Response Types table';
COMMENT ON COLUMN AFF_RESP_TYPES.RESP_TYPE_CODE IS 'Code for the given APEX Feedback Form Response Types';
COMMENT ON COLUMN AFF_RESP_TYPES.RESP_TYPE_NAME IS 'Name of the given APEX Feedback Form Response Types';
COMMENT ON COLUMN AFF_RESP_TYPES.RESP_TYPE_DESC IS 'Description for the given APEX Feedback Form Response Types';
COMMENT ON TABLE AFF_RESP_TYPES IS 'Reference Table for storing APEX Feedback Form Response Types information';
ALTER TABLE AFF_RESP_TYPES ADD CONSTRAINT AFF_RESP_TYPES_U1 UNIQUE 
(
  RESP_TYPE_CODE 
)
ENABLE;
ALTER TABLE AFF_RESP_TYPES ADD CONSTRAINT AFF_RESP_TYPES_U2 UNIQUE 
(
  RESP_TYPE_NAME 
)
ENABLE;
</v>
      </c>
      <c r="Y4" s="27" t="str">
        <f t="shared" si="7"/>
        <v>insert into AFF_RESP_TYPES (RESP_TYPE_NAME) SELECT distinct [FIELDNAME] from [TABLENAME] where [FIELDNAME] IS NOT NULL AND [FIELDNAME] &lt;&gt; 'NA';</v>
      </c>
      <c r="Z4" s="16" t="str">
        <f t="shared" si="13"/>
        <v>DROP TRIGGER "bi_AFF_RESP_TYPES";</v>
      </c>
      <c r="AA4" s="28" t="str">
        <f t="shared" si="14"/>
        <v xml:space="preserve">--Define the foreign key reference from [TABLENAME] to AFF_RESP_TYPES and associate the reference records appropriately
--Populate the foreign key reference on [TABLENAME] to the reference table AFF_RESP_TYPES
UPDATE [TABLENAME] SET TEMP_DATA = RESP_TYPE_ID, RESP_TYPE_ID = NULL;
--modify the existing column
ALTER TABLE [TABLENAME]  
MODIFY (RESP_TYPE_ID NUMBER );
--create the foreign key reference index:
CREATE INDEX [INDEXNAME] ON [TABLENAME] (RESP_TYPE_ID);
--create the foreign key constraint:
ALTER TABLE [TABLENAME]
ADD CONSTRAINT [FKNAME] FOREIGN KEY
(
  RESP_TYPE_ID
)
REFERENCES AFF_RESP_TYPES
(
  RESP_TYPE_ID
)
ENABLE;
--populate the foreign key field with the reference table relationship:
UPDATE [TABLENAME] SET RESP_TYPE_ID = (SELECT RESP_TYPE_ID FROM AFF_RESP_TYPES WHERE RESP_TYPE_NAME = [TABLENAME].TEMP_DATA);
</v>
      </c>
    </row>
    <row r="5" spans="1:27" ht="27.75" customHeight="1" x14ac:dyDescent="0.25">
      <c r="A5" s="19" t="s">
        <v>92</v>
      </c>
      <c r="B5" s="16" t="str">
        <f t="shared" ref="B5:B32" si="25">IF(LEN(A5) &lt; 22, "Yes", "No")</f>
        <v>Yes</v>
      </c>
      <c r="C5" s="19" t="s">
        <v>72</v>
      </c>
      <c r="D5" s="16" t="str">
        <f t="shared" ref="D5:D32" si="26">IF(LEN(C5) &lt; 26, "Yes", "No")</f>
        <v>Yes</v>
      </c>
      <c r="E5" s="19"/>
      <c r="F5" s="16" t="str">
        <f t="shared" si="15"/>
        <v>PRI_PROJ_SEQ</v>
      </c>
      <c r="G5" s="22" t="str">
        <f>CONCATENATE("CREATE SEQUENCE ",F5," INCREMENT BY 1 START WITH 1;")</f>
        <v>CREATE SEQUENCE PRI_PROJ_SEQ INCREMENT BY 1 START WITH 1;</v>
      </c>
      <c r="H5" s="22" t="str">
        <f t="shared" si="8"/>
        <v>ALTER TABLE PRI_PROJ ADD (CREATE_DATE DATE );</v>
      </c>
      <c r="I5" s="22" t="str">
        <f t="shared" si="9"/>
        <v>ALTER TABLE PRI_PROJ ADD (CREATED_BY VARCHAR2(30) );</v>
      </c>
      <c r="J5" s="22" t="str">
        <f t="shared" si="10"/>
        <v>ALTER TABLE PRI_PROJ ADD (LAST_MOD_DATE DATE );</v>
      </c>
      <c r="K5" s="22" t="str">
        <f t="shared" si="11"/>
        <v>ALTER TABLE PRI_PROJ ADD (LAST_MOD_BY VARCHAR2(30) );</v>
      </c>
      <c r="L5" s="22" t="str">
        <f t="shared" si="16"/>
        <v>COMMENT ON COLUMN PRI_PROJ.CREATE_DATE IS 'The date on which this record was created in the database';</v>
      </c>
      <c r="M5" s="22" t="str">
        <f t="shared" si="17"/>
        <v>COMMENT ON COLUMN PRI_PROJ.CREATED_BY IS 'The Oracle username of the person creating this record in the database';</v>
      </c>
      <c r="N5" s="22" t="str">
        <f t="shared" si="18"/>
        <v>COMMENT ON COLUMN PRI_PROJ.LAST_MOD_DATE IS 'The last date on which any of the data in this record was changed';</v>
      </c>
      <c r="O5" s="22" t="str">
        <f t="shared" si="19"/>
        <v>COMMENT ON COLUMN PRI_PROJ.LAST_MOD_BY IS 'The Oracle username of the person making the most recent change to this record';</v>
      </c>
      <c r="P5" s="23" t="str">
        <f t="shared" si="20"/>
        <v>COMMENT ON TABLE PRI_PROJ IS '';</v>
      </c>
      <c r="Q5" s="22" t="str">
        <f t="shared" si="21"/>
        <v>COMMENT ON COLUMN PRI_PROJ.PROJ_ID IS 'Primary Key for the PRI_PROJ table';</v>
      </c>
      <c r="R5" s="23" t="str">
        <f t="shared" si="22"/>
        <v xml:space="preserve">create or replace TRIGGER 
PRI_PROJ_AUTO_BRI 
before insert on PRI_PROJ
for each row
begin
  select PRI_PROJ_SEQ.nextval into :new.PROJ_ID from dual;
end;
/
</v>
      </c>
      <c r="S5" s="23" t="str">
        <f t="shared" si="23"/>
        <v xml:space="preserve">create or replace TRIGGER PRI_PROJ_AUTO_BRI
before insert on PRI_PROJ
for each row
begin
  select PRI_PROJ_SEQ.nextval into :new.PROJ_ID from dual;
  :NEW.CREATE_DATE := SYSDATE;
  :NEW.CREATED_BY := nvl(v('APP_USER'),user);
end;
/
</v>
      </c>
      <c r="T5" s="23" t="str">
        <f t="shared" si="24"/>
        <v xml:space="preserve">CREATE OR REPLACE TRIGGER PRI_PROJ_AUTO_BRU BEFORE
  UPDATE
    ON PRI_PROJ FOR EACH ROW 
    BEGIN 
      :NEW.LAST_MOD_DATE := SYSDATE;
      :NEW.LAST_MOD_BY := nvl(v('APP_USER'),user);
END;
/
</v>
      </c>
      <c r="V5" s="19"/>
      <c r="W5" s="19"/>
      <c r="X5" s="27" t="str">
        <f t="shared" si="12"/>
        <v xml:space="preserve">CREATE TABLE PRI_PROJ 
(
  PROJ_ID NUMBER NOT NULL 
, _CODE VARCHAR2(50) 
, _NAME VARCHAR2(200) NOT NULL 
, _DESC VARCHAR2(500) 
, CONSTRAINT PRI_PROJ_PK PRIMARY KEY 
  (
    PROJ_ID 
  )
  ENABLE 
);
COMMENT ON COLUMN PRI_PROJ.PROJ_ID IS 'Primary key for the  table';
COMMENT ON COLUMN PRI_PROJ._CODE IS 'Code for the given ';
COMMENT ON COLUMN PRI_PROJ._NAME IS 'Name of the given ';
COMMENT ON COLUMN PRI_PROJ._DESC IS 'Description for the given ';
COMMENT ON TABLE PRI_PROJ IS 'Reference Table for storing  information';
ALTER TABLE PRI_PROJ ADD CONSTRAINT PRI_PROJ_U1 UNIQUE 
(
  _CODE 
)
ENABLE;
ALTER TABLE PRI_PROJ ADD CONSTRAINT PRI_PROJ_U2 UNIQUE 
(
  _NAME 
)
ENABLE;
</v>
      </c>
      <c r="Y5" s="27" t="str">
        <f t="shared" si="7"/>
        <v>insert into PRI_PROJ (_NAME) SELECT distinct [FIELDNAME] from [TABLENAME] where [FIELDNAME] IS NOT NULL AND [FIELDNAME] &lt;&gt; 'NA';</v>
      </c>
      <c r="Z5" s="16" t="str">
        <f t="shared" si="13"/>
        <v>DROP TRIGGER "bi_PRI_PROJ";</v>
      </c>
      <c r="AA5" s="28" t="str">
        <f t="shared" si="14"/>
        <v xml:space="preserve">--Define the foreign key reference from [TABLENAME] to PRI_PROJ and associate the reference records appropriately
--Populate the foreign key reference on [TABLENAME] to the reference table PRI_PROJ
UPDATE [TABLENAME] SET TEMP_DATA = PROJ_ID, PROJ_ID = NULL;
--modify the existing column
ALTER TABLE [TABLENAME]  
MODIFY (PROJ_ID NUMBER );
--create the foreign key reference index:
CREATE INDEX [INDEXNAME] ON [TABLENAME] (PROJ_ID);
--create the foreign key constraint:
ALTER TABLE [TABLENAME]
ADD CONSTRAINT [FKNAME] FOREIGN KEY
(
  PROJ_ID
)
REFERENCES PRI_PROJ
(
  PROJ_ID
)
ENABLE;
--populate the foreign key field with the reference table relationship:
UPDATE [TABLENAME] SET PROJ_ID = (SELECT PROJ_ID FROM PRI_PROJ WHERE _NAME = [TABLENAME].TEMP_DATA);
</v>
      </c>
    </row>
    <row r="6" spans="1:27" ht="27.75" customHeight="1" x14ac:dyDescent="0.25">
      <c r="A6" s="19" t="s">
        <v>93</v>
      </c>
      <c r="B6" s="16" t="str">
        <f t="shared" si="25"/>
        <v>Yes</v>
      </c>
      <c r="C6" s="19" t="s">
        <v>94</v>
      </c>
      <c r="D6" s="16" t="str">
        <f t="shared" si="26"/>
        <v>Yes</v>
      </c>
      <c r="E6" s="19"/>
      <c r="F6" s="16" t="str">
        <f t="shared" si="15"/>
        <v>PRI_PROJ_TAGS_SEQ</v>
      </c>
      <c r="G6" s="22" t="str">
        <f t="shared" ref="G6:G8" si="27">CONCATENATE("CREATE SEQUENCE ",F6," INCREMENT BY 1 START WITH 1;")</f>
        <v>CREATE SEQUENCE PRI_PROJ_TAGS_SEQ INCREMENT BY 1 START WITH 1;</v>
      </c>
      <c r="H6" s="22" t="str">
        <f t="shared" si="8"/>
        <v>ALTER TABLE PRI_PROJ_TAGS ADD (CREATE_DATE DATE );</v>
      </c>
      <c r="I6" s="22" t="str">
        <f t="shared" si="9"/>
        <v>ALTER TABLE PRI_PROJ_TAGS ADD (CREATED_BY VARCHAR2(30) );</v>
      </c>
      <c r="J6" s="22" t="str">
        <f t="shared" si="10"/>
        <v>ALTER TABLE PRI_PROJ_TAGS ADD (LAST_MOD_DATE DATE );</v>
      </c>
      <c r="K6" s="22" t="str">
        <f t="shared" si="11"/>
        <v>ALTER TABLE PRI_PROJ_TAGS ADD (LAST_MOD_BY VARCHAR2(30) );</v>
      </c>
      <c r="L6" s="22" t="str">
        <f t="shared" si="16"/>
        <v>COMMENT ON COLUMN PRI_PROJ_TAGS.CREATE_DATE IS 'The date on which this record was created in the database';</v>
      </c>
      <c r="M6" s="22" t="str">
        <f t="shared" si="17"/>
        <v>COMMENT ON COLUMN PRI_PROJ_TAGS.CREATED_BY IS 'The Oracle username of the person creating this record in the database';</v>
      </c>
      <c r="N6" s="22" t="str">
        <f t="shared" si="18"/>
        <v>COMMENT ON COLUMN PRI_PROJ_TAGS.LAST_MOD_DATE IS 'The last date on which any of the data in this record was changed';</v>
      </c>
      <c r="O6" s="22" t="str">
        <f t="shared" si="19"/>
        <v>COMMENT ON COLUMN PRI_PROJ_TAGS.LAST_MOD_BY IS 'The Oracle username of the person making the most recent change to this record';</v>
      </c>
      <c r="P6" s="23" t="str">
        <f t="shared" si="20"/>
        <v>COMMENT ON TABLE PRI_PROJ_TAGS IS '';</v>
      </c>
      <c r="Q6" s="22" t="str">
        <f t="shared" si="21"/>
        <v>COMMENT ON COLUMN PRI_PROJ_TAGS.TAG_ID IS 'Primary Key for the PRI_PROJ_TAGS table';</v>
      </c>
      <c r="R6" s="23" t="str">
        <f t="shared" si="22"/>
        <v xml:space="preserve">create or replace TRIGGER 
PRI_PROJ_TAGS_AUTO_BRI 
before insert on PRI_PROJ_TAGS
for each row
begin
  select PRI_PROJ_TAGS_SEQ.nextval into :new.TAG_ID from dual;
end;
/
</v>
      </c>
      <c r="S6" s="23" t="str">
        <f t="shared" si="23"/>
        <v xml:space="preserve">create or replace TRIGGER PRI_PROJ_TAGS_AUTO_BRI
before insert on PRI_PROJ_TAGS
for each row
begin
  select PRI_PROJ_TAGS_SEQ.nextval into :new.TAG_ID from dual;
  :NEW.CREATE_DATE := SYSDATE;
  :NEW.CREATED_BY := nvl(v('APP_USER'),user);
end;
/
</v>
      </c>
      <c r="T6" s="23" t="str">
        <f t="shared" si="24"/>
        <v xml:space="preserve">CREATE OR REPLACE TRIGGER PRI_PROJ_TAGS_AUTO_BRU BEFORE
  UPDATE
    ON PRI_PROJ_TAGS FOR EACH ROW 
    BEGIN 
      :NEW.LAST_MOD_DATE := SYSDATE;
      :NEW.LAST_MOD_BY := nvl(v('APP_USER'),user);
END;
/
</v>
      </c>
      <c r="V6" s="19"/>
      <c r="W6" s="19"/>
      <c r="X6" s="27" t="str">
        <f t="shared" si="12"/>
        <v xml:space="preserve">CREATE TABLE PRI_PROJ_TAGS 
(
  TAG_ID NUMBER NOT NULL 
, _CODE VARCHAR2(50) 
, _NAME VARCHAR2(200) NOT NULL 
, _DESC VARCHAR2(500) 
, CONSTRAINT PRI_PROJ_TAGS_PK PRIMARY KEY 
  (
    TAG_ID 
  )
  ENABLE 
);
COMMENT ON COLUMN PRI_PROJ_TAGS.TAG_ID IS 'Primary key for the  table';
COMMENT ON COLUMN PRI_PROJ_TAGS._CODE IS 'Code for the given ';
COMMENT ON COLUMN PRI_PROJ_TAGS._NAME IS 'Name of the given ';
COMMENT ON COLUMN PRI_PROJ_TAGS._DESC IS 'Description for the given ';
COMMENT ON TABLE PRI_PROJ_TAGS IS 'Reference Table for storing  information';
ALTER TABLE PRI_PROJ_TAGS ADD CONSTRAINT PRI_PROJ_TAGS_U1 UNIQUE 
(
  _CODE 
)
ENABLE;
ALTER TABLE PRI_PROJ_TAGS ADD CONSTRAINT PRI_PROJ_TAGS_U2 UNIQUE 
(
  _NAME 
)
ENABLE;
</v>
      </c>
      <c r="Y6" s="27" t="str">
        <f t="shared" si="7"/>
        <v>insert into PRI_PROJ_TAGS (_NAME) SELECT distinct [FIELDNAME] from [TABLENAME] where [FIELDNAME] IS NOT NULL AND [FIELDNAME] &lt;&gt; 'NA';</v>
      </c>
      <c r="Z6" s="16" t="str">
        <f t="shared" si="13"/>
        <v>DROP TRIGGER "bi_PRI_PROJ_TAGS";</v>
      </c>
      <c r="AA6" s="28" t="str">
        <f t="shared" si="14"/>
        <v xml:space="preserve">--Define the foreign key reference from [TABLENAME] to PRI_PROJ_TAGS and associate the reference records appropriately
--Populate the foreign key reference on [TABLENAME] to the reference table PRI_PROJ_TAGS
UPDATE [TABLENAME] SET TEMP_DATA = TAG_ID, TAG_ID = NULL;
--modify the existing column
ALTER TABLE [TABLENAME]  
MODIFY (TAG_ID NUMBER );
--create the foreign key reference index:
CREATE INDEX [INDEXNAME] ON [TABLENAME] (TAG_ID);
--create the foreign key constraint:
ALTER TABLE [TABLENAME]
ADD CONSTRAINT [FKNAME] FOREIGN KEY
(
  TAG_ID
)
REFERENCES PRI_PROJ_TAGS
(
  TAG_ID
)
ENABLE;
--populate the foreign key field with the reference table relationship:
UPDATE [TABLENAME] SET TAG_ID = (SELECT TAG_ID FROM PRI_PROJ_TAGS WHERE _NAME = [TABLENAME].TEMP_DATA);
</v>
      </c>
    </row>
    <row r="7" spans="1:27" ht="27.75" customHeight="1" x14ac:dyDescent="0.25">
      <c r="A7" s="19" t="s">
        <v>119</v>
      </c>
      <c r="B7" s="16" t="str">
        <f t="shared" si="25"/>
        <v>Yes</v>
      </c>
      <c r="C7" s="19" t="s">
        <v>120</v>
      </c>
      <c r="D7" s="16" t="str">
        <f t="shared" si="26"/>
        <v>Yes</v>
      </c>
      <c r="E7" s="19"/>
      <c r="F7" s="16" t="str">
        <f t="shared" si="15"/>
        <v>PRI_PROJ_RES_SEQ</v>
      </c>
      <c r="G7" s="22" t="str">
        <f t="shared" si="27"/>
        <v>CREATE SEQUENCE PRI_PROJ_RES_SEQ INCREMENT BY 1 START WITH 1;</v>
      </c>
      <c r="H7" s="22" t="str">
        <f t="shared" si="8"/>
        <v>ALTER TABLE PRI_PROJ_RES ADD (CREATE_DATE DATE );</v>
      </c>
      <c r="I7" s="22" t="str">
        <f t="shared" si="9"/>
        <v>ALTER TABLE PRI_PROJ_RES ADD (CREATED_BY VARCHAR2(30) );</v>
      </c>
      <c r="J7" s="22" t="str">
        <f t="shared" si="10"/>
        <v>ALTER TABLE PRI_PROJ_RES ADD (LAST_MOD_DATE DATE );</v>
      </c>
      <c r="K7" s="22" t="str">
        <f t="shared" si="11"/>
        <v>ALTER TABLE PRI_PROJ_RES ADD (LAST_MOD_BY VARCHAR2(30) );</v>
      </c>
      <c r="L7" s="22" t="str">
        <f t="shared" si="16"/>
        <v>COMMENT ON COLUMN PRI_PROJ_RES.CREATE_DATE IS 'The date on which this record was created in the database';</v>
      </c>
      <c r="M7" s="22" t="str">
        <f t="shared" si="17"/>
        <v>COMMENT ON COLUMN PRI_PROJ_RES.CREATED_BY IS 'The Oracle username of the person creating this record in the database';</v>
      </c>
      <c r="N7" s="22" t="str">
        <f t="shared" si="18"/>
        <v>COMMENT ON COLUMN PRI_PROJ_RES.LAST_MOD_DATE IS 'The last date on which any of the data in this record was changed';</v>
      </c>
      <c r="O7" s="22" t="str">
        <f t="shared" si="19"/>
        <v>COMMENT ON COLUMN PRI_PROJ_RES.LAST_MOD_BY IS 'The Oracle username of the person making the most recent change to this record';</v>
      </c>
      <c r="P7" s="23" t="str">
        <f t="shared" si="20"/>
        <v>COMMENT ON TABLE PRI_PROJ_RES IS '';</v>
      </c>
      <c r="Q7" s="22" t="str">
        <f t="shared" si="21"/>
        <v>COMMENT ON COLUMN PRI_PROJ_RES.RES_ID IS 'Primary Key for the PRI_PROJ_RES table';</v>
      </c>
      <c r="R7" s="23" t="str">
        <f t="shared" si="22"/>
        <v xml:space="preserve">create or replace TRIGGER 
PRI_PROJ_RES_AUTO_BRI 
before insert on PRI_PROJ_RES
for each row
begin
  select PRI_PROJ_RES_SEQ.nextval into :new.RES_ID from dual;
end;
/
</v>
      </c>
      <c r="S7" s="23" t="str">
        <f t="shared" si="23"/>
        <v xml:space="preserve">create or replace TRIGGER PRI_PROJ_RES_AUTO_BRI
before insert on PRI_PROJ_RES
for each row
begin
  select PRI_PROJ_RES_SEQ.nextval into :new.RES_ID from dual;
  :NEW.CREATE_DATE := SYSDATE;
  :NEW.CREATED_BY := nvl(v('APP_USER'),user);
end;
/
</v>
      </c>
      <c r="T7" s="23" t="str">
        <f t="shared" si="24"/>
        <v xml:space="preserve">CREATE OR REPLACE TRIGGER PRI_PROJ_RES_AUTO_BRU BEFORE
  UPDATE
    ON PRI_PROJ_RES FOR EACH ROW 
    BEGIN 
      :NEW.LAST_MOD_DATE := SYSDATE;
      :NEW.LAST_MOD_BY := nvl(v('APP_USER'),user);
END;
/
</v>
      </c>
      <c r="V7" s="19"/>
      <c r="W7" s="19"/>
      <c r="X7" s="27" t="str">
        <f t="shared" si="12"/>
        <v xml:space="preserve">CREATE TABLE PRI_PROJ_RES 
(
  RES_ID NUMBER NOT NULL 
, _CODE VARCHAR2(50) 
, _NAME VARCHAR2(200) NOT NULL 
, _DESC VARCHAR2(500) 
, CONSTRAINT PRI_PROJ_RES_PK PRIMARY KEY 
  (
    RES_ID 
  )
  ENABLE 
);
COMMENT ON COLUMN PRI_PROJ_RES.RES_ID IS 'Primary key for the  table';
COMMENT ON COLUMN PRI_PROJ_RES._CODE IS 'Code for the given ';
COMMENT ON COLUMN PRI_PROJ_RES._NAME IS 'Name of the given ';
COMMENT ON COLUMN PRI_PROJ_RES._DESC IS 'Description for the given ';
COMMENT ON TABLE PRI_PROJ_RES IS 'Reference Table for storing  information';
ALTER TABLE PRI_PROJ_RES ADD CONSTRAINT PRI_PROJ_RES_U1 UNIQUE 
(
  _CODE 
)
ENABLE;
ALTER TABLE PRI_PROJ_RES ADD CONSTRAINT PRI_PROJ_RES_U2 UNIQUE 
(
  _NAME 
)
ENABLE;
</v>
      </c>
      <c r="Y7" s="27" t="str">
        <f t="shared" si="7"/>
        <v>insert into PRI_PROJ_RES (_NAME) SELECT distinct [FIELDNAME] from [TABLENAME] where [FIELDNAME] IS NOT NULL AND [FIELDNAME] &lt;&gt; 'NA';</v>
      </c>
      <c r="Z7" s="16" t="str">
        <f t="shared" si="13"/>
        <v>DROP TRIGGER "bi_PRI_PROJ_RES";</v>
      </c>
      <c r="AA7" s="28" t="str">
        <f t="shared" si="14"/>
        <v xml:space="preserve">--Define the foreign key reference from [TABLENAME] to PRI_PROJ_RES and associate the reference records appropriately
--Populate the foreign key reference on [TABLENAME] to the reference table PRI_PROJ_RES
UPDATE [TABLENAME] SET TEMP_DATA = RES_ID, RES_ID = NULL;
--modify the existing column
ALTER TABLE [TABLENAME]  
MODIFY (RES_ID NUMBER );
--create the foreign key reference index:
CREATE INDEX [INDEXNAME] ON [TABLENAME] (RES_ID);
--create the foreign key constraint:
ALTER TABLE [TABLENAME]
ADD CONSTRAINT [FKNAME] FOREIGN KEY
(
  RES_ID
)
REFERENCES PRI_PROJ_RES
(
  RES_ID
)
ENABLE;
--populate the foreign key field with the reference table relationship:
UPDATE [TABLENAME] SET RES_ID = (SELECT RES_ID FROM PRI_PROJ_RES WHERE _NAME = [TABLENAME].TEMP_DATA);
</v>
      </c>
    </row>
    <row r="8" spans="1:27" ht="27.75" customHeight="1" x14ac:dyDescent="0.25">
      <c r="A8" s="19" t="s">
        <v>133</v>
      </c>
      <c r="B8" s="16" t="str">
        <f t="shared" si="25"/>
        <v>Yes</v>
      </c>
      <c r="C8" s="19" t="s">
        <v>136</v>
      </c>
      <c r="D8" s="16" t="str">
        <f t="shared" si="26"/>
        <v>Yes</v>
      </c>
      <c r="E8" s="19"/>
      <c r="F8" s="16" t="str">
        <f t="shared" si="15"/>
        <v>PRI_RES_SCOPES_SEQ</v>
      </c>
      <c r="G8" s="22" t="str">
        <f t="shared" si="27"/>
        <v>CREATE SEQUENCE PRI_RES_SCOPES_SEQ INCREMENT BY 1 START WITH 1;</v>
      </c>
      <c r="H8" s="22" t="str">
        <f t="shared" si="8"/>
        <v>ALTER TABLE PRI_RES_SCOPES ADD (CREATE_DATE DATE );</v>
      </c>
      <c r="I8" s="22" t="str">
        <f t="shared" si="9"/>
        <v>ALTER TABLE PRI_RES_SCOPES ADD (CREATED_BY VARCHAR2(30) );</v>
      </c>
      <c r="J8" s="22" t="str">
        <f t="shared" si="10"/>
        <v>ALTER TABLE PRI_RES_SCOPES ADD (LAST_MOD_DATE DATE );</v>
      </c>
      <c r="K8" s="22" t="str">
        <f t="shared" si="11"/>
        <v>ALTER TABLE PRI_RES_SCOPES ADD (LAST_MOD_BY VARCHAR2(30) );</v>
      </c>
      <c r="L8" s="22" t="str">
        <f t="shared" si="16"/>
        <v>COMMENT ON COLUMN PRI_RES_SCOPES.CREATE_DATE IS 'The date on which this record was created in the database';</v>
      </c>
      <c r="M8" s="22" t="str">
        <f t="shared" si="17"/>
        <v>COMMENT ON COLUMN PRI_RES_SCOPES.CREATED_BY IS 'The Oracle username of the person creating this record in the database';</v>
      </c>
      <c r="N8" s="22" t="str">
        <f t="shared" si="18"/>
        <v>COMMENT ON COLUMN PRI_RES_SCOPES.LAST_MOD_DATE IS 'The last date on which any of the data in this record was changed';</v>
      </c>
      <c r="O8" s="22" t="str">
        <f t="shared" si="19"/>
        <v>COMMENT ON COLUMN PRI_RES_SCOPES.LAST_MOD_BY IS 'The Oracle username of the person making the most recent change to this record';</v>
      </c>
      <c r="P8" s="23" t="str">
        <f t="shared" si="20"/>
        <v>COMMENT ON TABLE PRI_RES_SCOPES IS '';</v>
      </c>
      <c r="Q8" s="22" t="str">
        <f t="shared" si="21"/>
        <v>COMMENT ON COLUMN PRI_RES_SCOPES.RES_SCOPE_ID IS 'Primary Key for the PRI_RES_SCOPES table';</v>
      </c>
      <c r="R8" s="23" t="str">
        <f t="shared" si="22"/>
        <v xml:space="preserve">create or replace TRIGGER 
PRI_RES_SCOPES_AUTO_BRI 
before insert on PRI_RES_SCOPES
for each row
begin
  select PRI_RES_SCOPES_SEQ.nextval into :new.RES_SCOPE_ID from dual;
end;
/
</v>
      </c>
      <c r="S8" s="23" t="str">
        <f t="shared" si="23"/>
        <v xml:space="preserve">create or replace TRIGGER PRI_RES_SCOPES_AUTO_BRI
before insert on PRI_RES_SCOPES
for each row
begin
  select PRI_RES_SCOPES_SEQ.nextval into :new.RES_SCOPE_ID from dual;
  :NEW.CREATE_DATE := SYSDATE;
  :NEW.CREATED_BY := nvl(v('APP_USER'),user);
end;
/
</v>
      </c>
      <c r="T8" s="23" t="str">
        <f t="shared" si="24"/>
        <v xml:space="preserve">CREATE OR REPLACE TRIGGER PRI_RES_SCOPES_AUTO_BRU BEFORE
  UPDATE
    ON PRI_RES_SCOPES FOR EACH ROW 
    BEGIN 
      :NEW.LAST_MOD_DATE := SYSDATE;
      :NEW.LAST_MOD_BY := nvl(v('APP_USER'),user);
END;
/
</v>
      </c>
      <c r="V8" s="19" t="s">
        <v>137</v>
      </c>
      <c r="W8" s="19" t="s">
        <v>139</v>
      </c>
      <c r="X8" s="27" t="str">
        <f t="shared" si="12"/>
        <v xml:space="preserve">CREATE TABLE PRI_RES_SCOPES 
(
  RES_SCOPE_ID NUMBER NOT NULL 
, SCOPE_CODE VARCHAR2(50) 
, SCOPE_NAME VARCHAR2(200) NOT NULL 
, SCOPE_DESC VARCHAR2(500) 
, CONSTRAINT PRI_RES_SCOPES_PK PRIMARY KEY 
  (
    RES_SCOPE_ID 
  )
  ENABLE 
);
COMMENT ON COLUMN PRI_RES_SCOPES.RES_SCOPE_ID IS 'Primary key for the Resource Scopes table';
COMMENT ON COLUMN PRI_RES_SCOPES.SCOPE_CODE IS 'Code for the given Resource Scopes';
COMMENT ON COLUMN PRI_RES_SCOPES.SCOPE_NAME IS 'Name of the given Resource Scopes';
COMMENT ON COLUMN PRI_RES_SCOPES.SCOPE_DESC IS 'Description for the given Resource Scopes';
COMMENT ON TABLE PRI_RES_SCOPES IS 'Reference Table for storing Resource Scopes information';
ALTER TABLE PRI_RES_SCOPES ADD CONSTRAINT PRI_RES_SCOPES_U1 UNIQUE 
(
  SCOPE_CODE 
)
ENABLE;
ALTER TABLE PRI_RES_SCOPES ADD CONSTRAINT PRI_RES_SCOPES_U2 UNIQUE 
(
  SCOPE_NAME 
)
ENABLE;
</v>
      </c>
      <c r="Y8" s="27" t="str">
        <f>CONCATENATE("insert into ", A8, " (", W8, "_NAME) SELECT distinct [FIELDNAME] from [TABLENAME] where [FIELDNAME] IS NOT NULL AND [FIELDNAME] &lt;&gt; 'NA';")</f>
        <v>insert into PRI_RES_SCOPES (SCOPE_NAME) SELECT distinct [FIELDNAME] from [TABLENAME] where [FIELDNAME] IS NOT NULL AND [FIELDNAME] &lt;&gt; 'NA';</v>
      </c>
      <c r="Z8" s="16" t="str">
        <f t="shared" si="13"/>
        <v>DROP TRIGGER "bi_PRI_RES_SCOPES";</v>
      </c>
      <c r="AA8" s="28" t="str">
        <f t="shared" si="14"/>
        <v xml:space="preserve">--Define the foreign key reference from [TABLENAME] to PRI_RES_SCOPES and associate the reference records appropriately
--Populate the foreign key reference on [TABLENAME] to the reference table PRI_RES_SCOPES
UPDATE [TABLENAME] SET TEMP_DATA = RES_SCOPE_ID, RES_SCOPE_ID = NULL;
--modify the existing column
ALTER TABLE [TABLENAME]  
MODIFY (RES_SCOPE_ID NUMBER );
--create the foreign key reference index:
CREATE INDEX [INDEXNAME] ON [TABLENAME] (RES_SCOPE_ID);
--create the foreign key constraint:
ALTER TABLE [TABLENAME]
ADD CONSTRAINT [FKNAME] FOREIGN KEY
(
  RES_SCOPE_ID
)
REFERENCES PRI_RES_SCOPES
(
  RES_SCOPE_ID
)
ENABLE;
--populate the foreign key field with the reference table relationship:
UPDATE [TABLENAME] SET RES_SCOPE_ID = (SELECT RES_SCOPE_ID FROM PRI_RES_SCOPES WHERE SCOPE_NAME = [TABLENAME].TEMP_DATA);
</v>
      </c>
    </row>
    <row r="9" spans="1:27" ht="27.75" customHeight="1" x14ac:dyDescent="0.25">
      <c r="A9" s="19" t="s">
        <v>134</v>
      </c>
      <c r="B9" s="16" t="str">
        <f t="shared" si="25"/>
        <v>Yes</v>
      </c>
      <c r="C9" s="19" t="s">
        <v>135</v>
      </c>
      <c r="D9" s="16" t="str">
        <f t="shared" si="26"/>
        <v>Yes</v>
      </c>
      <c r="E9" s="20"/>
      <c r="F9" s="16" t="str">
        <f t="shared" ref="F9" si="28">CONCATENATE(A9, "_SEQ")</f>
        <v>PRI_RES_TYPES_SEQ</v>
      </c>
      <c r="G9" s="22" t="str">
        <f t="shared" ref="G9" si="29">CONCATENATE("CREATE SEQUENCE ",F9," INCREMENT BY 1 START WITH 1;")</f>
        <v>CREATE SEQUENCE PRI_RES_TYPES_SEQ INCREMENT BY 1 START WITH 1;</v>
      </c>
      <c r="H9" s="22" t="str">
        <f t="shared" ref="H9" si="30">CONCATENATE("ALTER TABLE ", A9, " ADD (CREATE_DATE DATE );")</f>
        <v>ALTER TABLE PRI_RES_TYPES ADD (CREATE_DATE DATE );</v>
      </c>
      <c r="I9" s="22" t="str">
        <f t="shared" ref="I9" si="31">CONCATENATE("ALTER TABLE ",A9, " ADD (CREATED_BY VARCHAR2(30) );")</f>
        <v>ALTER TABLE PRI_RES_TYPES ADD (CREATED_BY VARCHAR2(30) );</v>
      </c>
      <c r="J9" s="22" t="str">
        <f t="shared" ref="J9" si="32">CONCATENATE("ALTER TABLE ",A9, " ADD (LAST_MOD_DATE DATE );")</f>
        <v>ALTER TABLE PRI_RES_TYPES ADD (LAST_MOD_DATE DATE );</v>
      </c>
      <c r="K9" s="22" t="str">
        <f t="shared" ref="K9" si="33">CONCATENATE("ALTER TABLE ", A9, " ADD (LAST_MOD_BY VARCHAR2(30) );")</f>
        <v>ALTER TABLE PRI_RES_TYPES ADD (LAST_MOD_BY VARCHAR2(30) );</v>
      </c>
      <c r="L9" s="22" t="str">
        <f t="shared" ref="L9" si="34">CONCATENATE("COMMENT ON COLUMN ",A9, ".CREATE_DATE IS 'The date on which this record was created in the database';")</f>
        <v>COMMENT ON COLUMN PRI_RES_TYPES.CREATE_DATE IS 'The date on which this record was created in the database';</v>
      </c>
      <c r="M9" s="22" t="str">
        <f t="shared" ref="M9" si="35">CONCATENATE("COMMENT ON COLUMN ",A9,".CREATED_BY IS 'The Oracle username of the person creating this record in the database';")</f>
        <v>COMMENT ON COLUMN PRI_RES_TYPES.CREATED_BY IS 'The Oracle username of the person creating this record in the database';</v>
      </c>
      <c r="N9" s="22" t="str">
        <f t="shared" ref="N9" si="36">CONCATENATE("COMMENT ON COLUMN ", A9, ".LAST_MOD_DATE IS 'The last date on which any of the data in this record was changed';")</f>
        <v>COMMENT ON COLUMN PRI_RES_TYPES.LAST_MOD_DATE IS 'The last date on which any of the data in this record was changed';</v>
      </c>
      <c r="O9" s="22" t="str">
        <f t="shared" ref="O9" si="37">CONCATENATE("COMMENT ON COLUMN ", A9, ".LAST_MOD_BY IS 'The Oracle username of the person making the most recent change to this record';")</f>
        <v>COMMENT ON COLUMN PRI_RES_TYPES.LAST_MOD_BY IS 'The Oracle username of the person making the most recent change to this record';</v>
      </c>
      <c r="P9" s="23" t="str">
        <f t="shared" ref="P9" si="38">CONCATENATE("COMMENT ON TABLE ", A9, " IS '", SUBSTITUTE(E9, "'", "''"), "';")</f>
        <v>COMMENT ON TABLE PRI_RES_TYPES IS '';</v>
      </c>
      <c r="Q9" s="22" t="str">
        <f t="shared" ref="Q9" si="39">CONCATENATE("COMMENT ON COLUMN ", A9, ".", C9, " IS 'Primary Key for the ", A9, " table';")</f>
        <v>COMMENT ON COLUMN PRI_RES_TYPES.RES_TYPE_ID IS 'Primary Key for the PRI_RES_TYPES table';</v>
      </c>
      <c r="R9" s="23" t="str">
        <f t="shared" ref="R9" si="40">CONCATENATE("create or replace TRIGGER 
",A9, "_AUTO_BRI 
before insert on ",A9,"
for each row
begin
  select ",A9,"_SEQ.nextval into :new.",C9," from dual;
end;
/
")</f>
        <v xml:space="preserve">create or replace TRIGGER 
PRI_RES_TYPES_AUTO_BRI 
before insert on PRI_RES_TYPES
for each row
begin
  select PRI_RES_TYPES_SEQ.nextval into :new.RES_TYPE_ID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PRI_RES_TYPES_AUTO_BRI
before insert on PRI_RES_TYPES
for each row
begin
  select PRI_RES_TYPES_SEQ.nextval into :new.RES_TYPE_ID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PRI_RES_TYPES_AUTO_BRU BEFORE
  UPDATE
    ON PRI_RES_TYPES FOR EACH ROW 
    BEGIN 
      :NEW.LAST_MOD_DATE := SYSDATE;
      :NEW.LAST_MOD_BY := nvl(v('APP_USER'),user);
END;
/
</v>
      </c>
      <c r="V9" s="19" t="s">
        <v>138</v>
      </c>
      <c r="W9" s="19" t="s">
        <v>140</v>
      </c>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PRI_RES_TYPES 
(
  RES_TYPE_ID NUMBER NOT NULL 
, TYPE_CODE VARCHAR2(50) 
, TYPE_NAME VARCHAR2(200) NOT NULL 
, TYPE_DESC VARCHAR2(500) 
, CONSTRAINT PRI_RES_TYPES_PK PRIMARY KEY 
  (
    RES_TYPE_ID 
  )
  ENABLE 
);
COMMENT ON COLUMN PRI_RES_TYPES.RES_TYPE_ID IS 'Primary key for the Resource Types table';
COMMENT ON COLUMN PRI_RES_TYPES.TYPE_CODE IS 'Code for the given Resource Types';
COMMENT ON COLUMN PRI_RES_TYPES.TYPE_NAME IS 'Name of the given Resource Types';
COMMENT ON COLUMN PRI_RES_TYPES.TYPE_DESC IS 'Description for the given Resource Types';
COMMENT ON TABLE PRI_RES_TYPES IS 'Reference Table for storing Resource Types information';
ALTER TABLE PRI_RES_TYPES ADD CONSTRAINT PRI_RES_TYPES_U1 UNIQUE 
(
  TYPE_CODE 
)
ENABLE;
ALTER TABLE PRI_RES_TYPES ADD CONSTRAINT PRI_RES_TYPES_U2 UNIQUE 
(
  TYPE_NAME 
)
ENABLE;
</v>
      </c>
      <c r="Y9" s="27" t="str">
        <f>CONCATENATE("insert into ", A9, " (", W9, "_NAME) SELECT distinct [FIELDNAME] from [TABLENAME] where [FIELDNAME] IS NOT NULL AND [FIELDNAME] &lt;&gt; 'NA';")</f>
        <v>insert into PRI_RES_TYPES (TYPE_NAME) SELECT distinct [FIELDNAME] from [TABLENAME] where [FIELDNAME] IS NOT NULL AND [FIELDNAME] &lt;&gt; 'NA';</v>
      </c>
      <c r="Z9" s="16" t="str">
        <f t="shared" ref="Z9" si="44">CONCATENATE("DROP TRIGGER ""bi_", A9, """;")</f>
        <v>DROP TRIGGER "bi_PRI_RES_TYPES";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PRI_RES_TYPES and associate the reference records appropriately
--Populate the foreign key reference on [TABLENAME] to the reference table PRI_RES_TYPES
UPDATE [TABLENAME] SET TEMP_DATA = RES_TYPE_ID, RES_TYPE_ID = NULL;
--modify the existing column
ALTER TABLE [TABLENAME]  
MODIFY (RES_TYPE_ID NUMBER );
--create the foreign key reference index:
CREATE INDEX [INDEXNAME] ON [TABLENAME] (RES_TYPE_ID);
--create the foreign key constraint:
ALTER TABLE [TABLENAME]
ADD CONSTRAINT [FKNAME] FOREIGN KEY
(
  RES_TYPE_ID
)
REFERENCES PRI_RES_TYPES
(
  RES_TYPE_ID
)
ENABLE;
--populate the foreign key field with the reference table relationship:
UPDATE [TABLENAME] SET RES_TYPE_ID = (SELECT RES_TYPE_ID FROM PRI_RES_TYPES WHERE TYPE_NAME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topLeftCell="A239" zoomScaleNormal="100" workbookViewId="0">
      <selection activeCell="C253" sqref="C253"/>
    </sheetView>
  </sheetViews>
  <sheetFormatPr defaultRowHeight="15" x14ac:dyDescent="0.25"/>
  <cols>
    <col min="1" max="1" width="32" style="19" customWidth="1"/>
    <col min="2" max="2" width="37" style="19" bestFit="1" customWidth="1"/>
    <col min="3" max="3" width="134.42578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5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A6" s="19" t="s">
        <v>92</v>
      </c>
      <c r="B6" s="19" t="s">
        <v>72</v>
      </c>
      <c r="C6" s="11" t="s">
        <v>82</v>
      </c>
      <c r="D6" s="22" t="str">
        <f t="shared" si="0"/>
        <v>COMMENT ON COLUMN PRI_PROJ.PROJ_ID IS 'Primary key for the PRI_PROJ table';</v>
      </c>
    </row>
    <row r="7" spans="1:4" x14ac:dyDescent="0.25">
      <c r="A7" s="19" t="s">
        <v>92</v>
      </c>
      <c r="B7" s="19" t="s">
        <v>73</v>
      </c>
      <c r="C7" s="19" t="s">
        <v>83</v>
      </c>
      <c r="D7" s="22" t="str">
        <f t="shared" si="0"/>
        <v>COMMENT ON COLUMN PRI_PROJ.VC_PROJ_ID IS 'Unique numeric ID of the project in the given version control system';</v>
      </c>
    </row>
    <row r="8" spans="1:4" x14ac:dyDescent="0.25">
      <c r="A8" s="19" t="s">
        <v>92</v>
      </c>
      <c r="B8" s="19" t="s">
        <v>74</v>
      </c>
      <c r="C8" s="19" t="s">
        <v>84</v>
      </c>
      <c r="D8" s="22" t="str">
        <f t="shared" si="0"/>
        <v>COMMENT ON COLUMN PRI_PROJ.PROJ_NAME IS 'Name of the project';</v>
      </c>
    </row>
    <row r="9" spans="1:4" x14ac:dyDescent="0.25">
      <c r="A9" s="19" t="s">
        <v>92</v>
      </c>
      <c r="B9" s="19" t="s">
        <v>75</v>
      </c>
      <c r="C9" s="19" t="s">
        <v>85</v>
      </c>
      <c r="D9" s="22" t="str">
        <f t="shared" si="0"/>
        <v>COMMENT ON COLUMN PRI_PROJ.PROJ_DESC IS 'Description of the project';</v>
      </c>
    </row>
    <row r="10" spans="1:4" x14ac:dyDescent="0.25">
      <c r="A10" s="19" t="s">
        <v>92</v>
      </c>
      <c r="B10" s="19" t="s">
        <v>76</v>
      </c>
      <c r="C10" s="19" t="s">
        <v>86</v>
      </c>
      <c r="D10" s="22" t="str">
        <f t="shared" si="0"/>
        <v>COMMENT ON COLUMN PRI_PROJ.SSH_URL IS 'SSH URL for the project';</v>
      </c>
    </row>
    <row r="11" spans="1:4" x14ac:dyDescent="0.25">
      <c r="A11" s="19" t="s">
        <v>92</v>
      </c>
      <c r="B11" s="19" t="s">
        <v>77</v>
      </c>
      <c r="C11" s="19" t="s">
        <v>87</v>
      </c>
      <c r="D11" s="22" t="str">
        <f t="shared" si="0"/>
        <v>COMMENT ON COLUMN PRI_PROJ.HTTP_URL IS 'HTTP URL for the project';</v>
      </c>
    </row>
    <row r="12" spans="1:4" x14ac:dyDescent="0.25">
      <c r="A12" s="19" t="s">
        <v>92</v>
      </c>
      <c r="B12" s="19" t="s">
        <v>78</v>
      </c>
      <c r="C12" s="19" t="s">
        <v>88</v>
      </c>
      <c r="D12" s="22" t="str">
        <f t="shared" si="0"/>
        <v>COMMENT ON COLUMN PRI_PROJ.README_URL IS 'Readme URL for the project';</v>
      </c>
    </row>
    <row r="13" spans="1:4" x14ac:dyDescent="0.25">
      <c r="A13" s="19" t="s">
        <v>92</v>
      </c>
      <c r="B13" s="19" t="s">
        <v>79</v>
      </c>
      <c r="C13" s="19" t="s">
        <v>89</v>
      </c>
      <c r="D13" s="22" t="str">
        <f t="shared" si="0"/>
        <v>COMMENT ON COLUMN PRI_PROJ.AVATAR_URL IS 'Avatar URL for the project';</v>
      </c>
    </row>
    <row r="14" spans="1:4" x14ac:dyDescent="0.25">
      <c r="A14" s="19" t="s">
        <v>92</v>
      </c>
      <c r="B14" s="19" t="s">
        <v>80</v>
      </c>
      <c r="C14" s="19" t="s">
        <v>90</v>
      </c>
      <c r="D14" s="22" t="str">
        <f t="shared" si="0"/>
        <v>COMMENT ON COLUMN PRI_PROJ.PROJ_CREATE_DTM IS 'The date/time the project was created';</v>
      </c>
    </row>
    <row r="15" spans="1:4" s="13" customFormat="1" x14ac:dyDescent="0.25">
      <c r="A15" s="19" t="s">
        <v>92</v>
      </c>
      <c r="B15" s="19" t="s">
        <v>81</v>
      </c>
      <c r="C15" s="19" t="s">
        <v>91</v>
      </c>
      <c r="D15" s="22" t="str">
        <f t="shared" si="0"/>
        <v>COMMENT ON COLUMN PRI_PROJ.PROJ_UPDATE_DTM IS 'The date/time the project was last updated';</v>
      </c>
    </row>
    <row r="16" spans="1:4" s="18" customFormat="1" x14ac:dyDescent="0.25">
      <c r="A16" s="19"/>
      <c r="B16" s="19"/>
      <c r="C16" s="19"/>
      <c r="D16" s="22" t="str">
        <f t="shared" si="0"/>
        <v>COMMENT ON COLUMN . IS '';</v>
      </c>
    </row>
    <row r="17" spans="1:4" x14ac:dyDescent="0.25">
      <c r="D17" s="22" t="str">
        <f t="shared" si="0"/>
        <v>COMMENT ON COLUMN . IS '';</v>
      </c>
    </row>
    <row r="18" spans="1:4" x14ac:dyDescent="0.25">
      <c r="A18" s="19" t="s">
        <v>102</v>
      </c>
      <c r="B18" s="19" t="s">
        <v>72</v>
      </c>
      <c r="C18" s="19" t="s">
        <v>82</v>
      </c>
      <c r="D18" s="22" t="str">
        <f t="shared" si="0"/>
        <v>COMMENT ON COLUMN PRI_PROJ_TAGS_V.PROJ_ID IS 'Primary key for the PRI_PROJ table';</v>
      </c>
    </row>
    <row r="19" spans="1:4" x14ac:dyDescent="0.25">
      <c r="A19" s="19" t="s">
        <v>102</v>
      </c>
      <c r="B19" s="19" t="s">
        <v>73</v>
      </c>
      <c r="C19" s="19" t="s">
        <v>83</v>
      </c>
      <c r="D19" s="22" t="str">
        <f t="shared" si="0"/>
        <v>COMMENT ON COLUMN PRI_PROJ_TAGS_V.VC_PROJ_ID IS 'Unique numeric ID of the project in the given version control system';</v>
      </c>
    </row>
    <row r="20" spans="1:4" x14ac:dyDescent="0.25">
      <c r="A20" s="19" t="s">
        <v>102</v>
      </c>
      <c r="B20" s="19" t="s">
        <v>74</v>
      </c>
      <c r="C20" s="19" t="s">
        <v>84</v>
      </c>
      <c r="D20" s="22" t="str">
        <f t="shared" si="0"/>
        <v>COMMENT ON COLUMN PRI_PROJ_TAGS_V.PROJ_NAME IS 'Name of the project';</v>
      </c>
    </row>
    <row r="21" spans="1:4" x14ac:dyDescent="0.25">
      <c r="A21" s="19" t="s">
        <v>102</v>
      </c>
      <c r="B21" s="19" t="s">
        <v>75</v>
      </c>
      <c r="C21" s="19" t="s">
        <v>85</v>
      </c>
      <c r="D21" s="22" t="str">
        <f t="shared" si="0"/>
        <v>COMMENT ON COLUMN PRI_PROJ_TAGS_V.PROJ_DESC IS 'Description of the project';</v>
      </c>
    </row>
    <row r="22" spans="1:4" x14ac:dyDescent="0.25">
      <c r="A22" s="19" t="s">
        <v>102</v>
      </c>
      <c r="B22" s="19" t="s">
        <v>76</v>
      </c>
      <c r="C22" s="19" t="s">
        <v>86</v>
      </c>
      <c r="D22" s="22" t="str">
        <f t="shared" si="0"/>
        <v>COMMENT ON COLUMN PRI_PROJ_TAGS_V.SSH_URL IS 'SSH URL for the project';</v>
      </c>
    </row>
    <row r="23" spans="1:4" x14ac:dyDescent="0.25">
      <c r="A23" s="19" t="s">
        <v>102</v>
      </c>
      <c r="B23" s="19" t="s">
        <v>77</v>
      </c>
      <c r="C23" s="19" t="s">
        <v>87</v>
      </c>
      <c r="D23" s="22" t="str">
        <f t="shared" si="0"/>
        <v>COMMENT ON COLUMN PRI_PROJ_TAGS_V.HTTP_URL IS 'HTTP URL for the project';</v>
      </c>
    </row>
    <row r="24" spans="1:4" x14ac:dyDescent="0.25">
      <c r="A24" s="19" t="s">
        <v>102</v>
      </c>
      <c r="B24" s="19" t="s">
        <v>78</v>
      </c>
      <c r="C24" s="19" t="s">
        <v>88</v>
      </c>
      <c r="D24" s="22" t="str">
        <f t="shared" si="0"/>
        <v>COMMENT ON COLUMN PRI_PROJ_TAGS_V.README_URL IS 'Readme URL for the project';</v>
      </c>
    </row>
    <row r="25" spans="1:4" x14ac:dyDescent="0.25">
      <c r="A25" s="19" t="s">
        <v>102</v>
      </c>
      <c r="B25" s="19" t="s">
        <v>79</v>
      </c>
      <c r="C25" s="19" t="s">
        <v>89</v>
      </c>
      <c r="D25" s="22" t="str">
        <f t="shared" si="0"/>
        <v>COMMENT ON COLUMN PRI_PROJ_TAGS_V.AVATAR_URL IS 'Avatar URL for the project';</v>
      </c>
    </row>
    <row r="26" spans="1:4" x14ac:dyDescent="0.25">
      <c r="A26" s="19" t="s">
        <v>102</v>
      </c>
      <c r="B26" s="19" t="s">
        <v>80</v>
      </c>
      <c r="C26" s="19" t="s">
        <v>90</v>
      </c>
      <c r="D26" s="22" t="str">
        <f t="shared" si="0"/>
        <v>COMMENT ON COLUMN PRI_PROJ_TAGS_V.PROJ_CREATE_DTM IS 'The date/time the project was created';</v>
      </c>
    </row>
    <row r="27" spans="1:4" x14ac:dyDescent="0.25">
      <c r="A27" s="19" t="s">
        <v>102</v>
      </c>
      <c r="B27" s="19" t="s">
        <v>81</v>
      </c>
      <c r="C27" s="19" t="s">
        <v>91</v>
      </c>
      <c r="D27" s="22" t="str">
        <f t="shared" si="0"/>
        <v>COMMENT ON COLUMN PRI_PROJ_TAGS_V.PROJ_UPDATE_DTM IS 'The date/time the project was last updated';</v>
      </c>
    </row>
    <row r="28" spans="1:4" x14ac:dyDescent="0.25">
      <c r="A28" s="19" t="s">
        <v>102</v>
      </c>
      <c r="B28" s="19" t="s">
        <v>95</v>
      </c>
      <c r="C28" s="19" t="s">
        <v>107</v>
      </c>
      <c r="D28" s="22" t="str">
        <f t="shared" si="0"/>
        <v>COMMENT ON COLUMN PRI_PROJ_TAGS_V.PROJ_VISIBILITY IS 'The visibility for the project (public, internal, private)';</v>
      </c>
    </row>
    <row r="29" spans="1:4" x14ac:dyDescent="0.25">
      <c r="A29" s="19" t="s">
        <v>102</v>
      </c>
      <c r="B29" s="19" t="s">
        <v>96</v>
      </c>
      <c r="C29" s="19" t="s">
        <v>108</v>
      </c>
      <c r="D29" s="22" t="str">
        <f t="shared" si="0"/>
        <v>COMMENT ON COLUMN PRI_PROJ_TAGS_V.PROJ_NAME_SPACE IS 'project name including the namespace prefix';</v>
      </c>
    </row>
    <row r="30" spans="1:4" x14ac:dyDescent="0.25">
      <c r="A30" s="19" t="s">
        <v>102</v>
      </c>
      <c r="B30" s="19" t="s">
        <v>97</v>
      </c>
      <c r="C30" s="19" t="s">
        <v>109</v>
      </c>
      <c r="D30" s="22" t="str">
        <f t="shared" si="0"/>
        <v>COMMENT ON COLUMN PRI_PROJ_TAGS_V.PROJ_SOURCE IS 'the source of the project record (e.g. PIFSC GitLab, GitHub, manual entry)';</v>
      </c>
    </row>
    <row r="31" spans="1:4" x14ac:dyDescent="0.25">
      <c r="A31" s="19" t="s">
        <v>102</v>
      </c>
      <c r="B31" s="19" t="s">
        <v>98</v>
      </c>
      <c r="C31" s="19" t="s">
        <v>110</v>
      </c>
      <c r="D31" s="22" t="str">
        <f t="shared" si="0"/>
        <v>COMMENT ON COLUMN PRI_PROJ_TAGS_V.CREATE_DATE IS 'The date on which this record was created in the database';</v>
      </c>
    </row>
    <row r="32" spans="1:4" x14ac:dyDescent="0.25">
      <c r="A32" s="19" t="s">
        <v>102</v>
      </c>
      <c r="B32" s="19" t="s">
        <v>99</v>
      </c>
      <c r="C32" s="19" t="s">
        <v>111</v>
      </c>
      <c r="D32" s="22" t="str">
        <f t="shared" si="0"/>
        <v>COMMENT ON COLUMN PRI_PROJ_TAGS_V.CREATED_BY IS 'The Oracle username of the person creating this record in the database';</v>
      </c>
    </row>
    <row r="33" spans="1:4" x14ac:dyDescent="0.25">
      <c r="A33" s="19" t="s">
        <v>102</v>
      </c>
      <c r="B33" s="19" t="s">
        <v>100</v>
      </c>
      <c r="C33" s="19" t="s">
        <v>112</v>
      </c>
      <c r="D33" s="22" t="str">
        <f t="shared" si="0"/>
        <v>COMMENT ON COLUMN PRI_PROJ_TAGS_V.LAST_MOD_DATE IS 'The last date on which any of the data in this record was changed';</v>
      </c>
    </row>
    <row r="34" spans="1:4" x14ac:dyDescent="0.25">
      <c r="A34" s="19" t="s">
        <v>102</v>
      </c>
      <c r="B34" s="19" t="s">
        <v>101</v>
      </c>
      <c r="C34" s="19" t="s">
        <v>113</v>
      </c>
      <c r="D34" s="22" t="str">
        <f t="shared" si="0"/>
        <v>COMMENT ON COLUMN PRI_PROJ_TAGS_V.LAST_MOD_BY IS 'The Oracle username of the person making the most recent change to this record';</v>
      </c>
    </row>
    <row r="35" spans="1:4" x14ac:dyDescent="0.25">
      <c r="A35" s="19" t="s">
        <v>102</v>
      </c>
      <c r="B35" s="19" t="s">
        <v>94</v>
      </c>
      <c r="C35" s="19" t="s">
        <v>114</v>
      </c>
      <c r="D35" s="22" t="str">
        <f t="shared" si="0"/>
        <v>COMMENT ON COLUMN PRI_PROJ_TAGS_V.TAG_ID IS 'Primary key for the PRI_PROJ_TAGS table';</v>
      </c>
    </row>
    <row r="36" spans="1:4" x14ac:dyDescent="0.25">
      <c r="A36" s="19" t="s">
        <v>102</v>
      </c>
      <c r="B36" s="19" t="s">
        <v>103</v>
      </c>
      <c r="C36" s="19" t="s">
        <v>115</v>
      </c>
      <c r="D36" s="22" t="str">
        <f t="shared" si="0"/>
        <v>COMMENT ON COLUMN PRI_PROJ_TAGS_V.TAG_NAME IS 'The name of the Git tag';</v>
      </c>
    </row>
    <row r="37" spans="1:4" x14ac:dyDescent="0.25">
      <c r="A37" s="19" t="s">
        <v>102</v>
      </c>
      <c r="B37" s="19" t="s">
        <v>104</v>
      </c>
      <c r="C37" s="19" t="s">
        <v>116</v>
      </c>
      <c r="D37" s="22" t="str">
        <f t="shared" si="0"/>
        <v>COMMENT ON COLUMN PRI_PROJ_TAGS_V.TAG_MSG IS 'The message for the Git tag';</v>
      </c>
    </row>
    <row r="38" spans="1:4" x14ac:dyDescent="0.25">
      <c r="A38" s="19" t="s">
        <v>102</v>
      </c>
      <c r="B38" s="19" t="s">
        <v>105</v>
      </c>
      <c r="C38" s="19" t="s">
        <v>117</v>
      </c>
      <c r="D38" s="22" t="str">
        <f t="shared" si="0"/>
        <v>COMMENT ON COLUMN PRI_PROJ_TAGS_V.TAG_COMMIT_AUTHOR IS 'The author of the tagged commit';</v>
      </c>
    </row>
    <row r="39" spans="1:4" x14ac:dyDescent="0.25">
      <c r="A39" s="19" t="s">
        <v>102</v>
      </c>
      <c r="B39" s="19" t="s">
        <v>106</v>
      </c>
      <c r="C39" s="19" t="s">
        <v>118</v>
      </c>
      <c r="D39" s="22" t="str">
        <f t="shared" si="0"/>
        <v>COMMENT ON COLUMN PRI_PROJ_TAGS_V.TAG_COMMIT_DTM IS 'The date/time the tagged commit was authored';</v>
      </c>
    </row>
    <row r="40" spans="1:4" x14ac:dyDescent="0.25">
      <c r="D40" s="22" t="str">
        <f t="shared" si="0"/>
        <v>COMMENT ON COLUMN . IS '';</v>
      </c>
    </row>
    <row r="42" spans="1:4" s="18" customFormat="1" x14ac:dyDescent="0.25">
      <c r="A42" s="19" t="s">
        <v>119</v>
      </c>
      <c r="B42" s="19" t="s">
        <v>120</v>
      </c>
      <c r="C42" s="19" t="s">
        <v>126</v>
      </c>
      <c r="D42" s="22" t="str">
        <f t="shared" si="0"/>
        <v>COMMENT ON COLUMN PRI_PROJ_RES.RES_ID IS 'Primary key for the PRI_PROJ_RES table';</v>
      </c>
    </row>
    <row r="43" spans="1:4" x14ac:dyDescent="0.25">
      <c r="A43" s="19" t="s">
        <v>119</v>
      </c>
      <c r="B43" s="19" t="s">
        <v>72</v>
      </c>
      <c r="C43" s="19" t="s">
        <v>127</v>
      </c>
      <c r="D43" s="22" t="str">
        <f t="shared" si="0"/>
        <v>COMMENT ON COLUMN PRI_PROJ_RES.PROJ_ID IS 'Foreign key reference to the project record';</v>
      </c>
    </row>
    <row r="44" spans="1:4" x14ac:dyDescent="0.25">
      <c r="A44" s="19" t="s">
        <v>119</v>
      </c>
      <c r="B44" s="19" t="s">
        <v>121</v>
      </c>
      <c r="C44" s="19" t="s">
        <v>128</v>
      </c>
      <c r="D44" s="22" t="str">
        <f t="shared" si="0"/>
        <v>COMMENT ON COLUMN PRI_PROJ_RES.RES_CATEGORY IS 'The resource category (free form text) - examples values include Development Tool, Data Management Tool, Centralized Database Applications';</v>
      </c>
    </row>
    <row r="45" spans="1:4" x14ac:dyDescent="0.25">
      <c r="A45" s="19" t="s">
        <v>119</v>
      </c>
      <c r="B45" s="19" t="s">
        <v>136</v>
      </c>
      <c r="C45" s="19" t="s">
        <v>142</v>
      </c>
      <c r="D45" s="22" t="str">
        <f t="shared" si="0"/>
        <v>COMMENT ON COLUMN PRI_PROJ_RES.RES_SCOPE_ID IS 'Foreign key reference to the resource scope';</v>
      </c>
    </row>
    <row r="46" spans="1:4" x14ac:dyDescent="0.25">
      <c r="A46" s="19" t="s">
        <v>119</v>
      </c>
      <c r="B46" s="19" t="s">
        <v>135</v>
      </c>
      <c r="C46" s="19" t="s">
        <v>141</v>
      </c>
      <c r="D46" s="22" t="str">
        <f t="shared" si="0"/>
        <v>COMMENT ON COLUMN PRI_PROJ_RES.RES_TYPE_ID IS 'Foreign key reference to the resource type';</v>
      </c>
    </row>
    <row r="47" spans="1:4" x14ac:dyDescent="0.25">
      <c r="A47" s="19" t="s">
        <v>119</v>
      </c>
      <c r="B47" s="19" t="s">
        <v>122</v>
      </c>
      <c r="C47" s="19" t="s">
        <v>129</v>
      </c>
      <c r="D47" s="22" t="str">
        <f t="shared" si="0"/>
        <v>COMMENT ON COLUMN PRI_PROJ_RES.RES_TAG_CONV IS 'Tag Naming convention used to identify the given project resource''s version';</v>
      </c>
    </row>
    <row r="48" spans="1:4" x14ac:dyDescent="0.25">
      <c r="A48" s="19" t="s">
        <v>119</v>
      </c>
      <c r="B48" s="19" t="s">
        <v>123</v>
      </c>
      <c r="C48" s="19" t="s">
        <v>130</v>
      </c>
      <c r="D48" s="22" t="str">
        <f t="shared" si="0"/>
        <v>COMMENT ON COLUMN PRI_PROJ_RES.RES_NAME IS 'The name of the project resource';</v>
      </c>
    </row>
    <row r="49" spans="1:4" x14ac:dyDescent="0.25">
      <c r="A49" s="19" t="s">
        <v>119</v>
      </c>
      <c r="B49" s="19" t="s">
        <v>124</v>
      </c>
      <c r="C49" s="19" t="s">
        <v>131</v>
      </c>
      <c r="D49" s="22" t="str">
        <f t="shared" si="0"/>
        <v>COMMENT ON COLUMN PRI_PROJ_RES.RES_COLOR_CODE IS 'The color code for the project resource';</v>
      </c>
    </row>
    <row r="50" spans="1:4" x14ac:dyDescent="0.25">
      <c r="A50" s="19" t="s">
        <v>119</v>
      </c>
      <c r="B50" s="19" t="s">
        <v>125</v>
      </c>
      <c r="C50" s="19" t="s">
        <v>132</v>
      </c>
      <c r="D50" s="22" t="str">
        <f t="shared" si="0"/>
        <v>COMMENT ON COLUMN PRI_PROJ_RES.RES_URL IS 'The URL for the project resource (this is blank when the repository URL is the same as the resource URL)';</v>
      </c>
    </row>
    <row r="54" spans="1:4" x14ac:dyDescent="0.25">
      <c r="A54" s="19" t="s">
        <v>149</v>
      </c>
      <c r="B54" s="19" t="s">
        <v>120</v>
      </c>
      <c r="C54" s="19" t="s">
        <v>126</v>
      </c>
      <c r="D54" s="22" t="str">
        <f t="shared" ref="D54:D68" si="1">CONCATENATE("COMMENT ON COLUMN ",A54, ".", B54, " IS '", SUBSTITUTE(C54, "'", "''"), "';")</f>
        <v>COMMENT ON COLUMN PRI_PROJ_RES_V.RES_ID IS 'Primary key for the PRI_PROJ_RES table';</v>
      </c>
    </row>
    <row r="55" spans="1:4" x14ac:dyDescent="0.25">
      <c r="A55" s="19" t="s">
        <v>149</v>
      </c>
      <c r="B55" s="19" t="s">
        <v>72</v>
      </c>
      <c r="C55" s="19" t="s">
        <v>127</v>
      </c>
      <c r="D55" s="22" t="str">
        <f t="shared" si="1"/>
        <v>COMMENT ON COLUMN PRI_PROJ_RES_V.PROJ_ID IS 'Foreign key reference to the project record';</v>
      </c>
    </row>
    <row r="56" spans="1:4" x14ac:dyDescent="0.25">
      <c r="A56" s="19" t="s">
        <v>149</v>
      </c>
      <c r="B56" s="19" t="s">
        <v>121</v>
      </c>
      <c r="C56" s="19" t="s">
        <v>128</v>
      </c>
      <c r="D56" s="22" t="str">
        <f t="shared" si="1"/>
        <v>COMMENT ON COLUMN PRI_PROJ_RES_V.RES_CATEGORY IS 'The resource category (free form text) - examples values include Development Tool, Data Management Tool, Centralized Database Applications';</v>
      </c>
    </row>
    <row r="57" spans="1:4" x14ac:dyDescent="0.25">
      <c r="A57" s="19" t="s">
        <v>149</v>
      </c>
      <c r="B57" s="19" t="s">
        <v>136</v>
      </c>
      <c r="C57" s="19" t="s">
        <v>142</v>
      </c>
      <c r="D57" s="22" t="str">
        <f t="shared" si="1"/>
        <v>COMMENT ON COLUMN PRI_PROJ_RES_V.RES_SCOPE_ID IS 'Foreign key reference to the resource scope';</v>
      </c>
    </row>
    <row r="58" spans="1:4" x14ac:dyDescent="0.25">
      <c r="A58" s="19" t="s">
        <v>149</v>
      </c>
      <c r="B58" s="19" t="s">
        <v>135</v>
      </c>
      <c r="C58" s="19" t="s">
        <v>141</v>
      </c>
      <c r="D58" s="22" t="str">
        <f t="shared" si="1"/>
        <v>COMMENT ON COLUMN PRI_PROJ_RES_V.RES_TYPE_ID IS 'Foreign key reference to the resource type';</v>
      </c>
    </row>
    <row r="59" spans="1:4" x14ac:dyDescent="0.25">
      <c r="A59" s="19" t="s">
        <v>149</v>
      </c>
      <c r="B59" s="19" t="s">
        <v>122</v>
      </c>
      <c r="C59" s="19" t="s">
        <v>150</v>
      </c>
      <c r="D59" s="22" t="str">
        <f t="shared" si="1"/>
        <v>COMMENT ON COLUMN PRI_PROJ_RES_V.RES_TAG_CONV IS 'Tag Naming convention used to identify the given project resource''s version.  The suffix is required to be a series of period-delimited numbers (e.g. for a naming convention of db_module_packager_v the tag value of db_module_packager_v1.13.4 is valid)';</v>
      </c>
    </row>
    <row r="60" spans="1:4" x14ac:dyDescent="0.25">
      <c r="A60" s="19" t="s">
        <v>149</v>
      </c>
      <c r="B60" s="19" t="s">
        <v>123</v>
      </c>
      <c r="C60" s="19" t="s">
        <v>130</v>
      </c>
      <c r="D60" s="22" t="str">
        <f t="shared" si="1"/>
        <v>COMMENT ON COLUMN PRI_PROJ_RES_V.RES_NAME IS 'The name of the project resource';</v>
      </c>
    </row>
    <row r="61" spans="1:4" x14ac:dyDescent="0.25">
      <c r="A61" s="19" t="s">
        <v>149</v>
      </c>
      <c r="B61" s="19" t="s">
        <v>124</v>
      </c>
      <c r="C61" s="19" t="s">
        <v>131</v>
      </c>
      <c r="D61" s="22" t="str">
        <f t="shared" si="1"/>
        <v>COMMENT ON COLUMN PRI_PROJ_RES_V.RES_COLOR_CODE IS 'The color code for the project resource';</v>
      </c>
    </row>
    <row r="62" spans="1:4" x14ac:dyDescent="0.25">
      <c r="A62" s="19" t="s">
        <v>149</v>
      </c>
      <c r="B62" s="19" t="s">
        <v>125</v>
      </c>
      <c r="C62" s="19" t="s">
        <v>132</v>
      </c>
      <c r="D62" s="22" t="str">
        <f t="shared" si="1"/>
        <v>COMMENT ON COLUMN PRI_PROJ_RES_V.RES_URL IS 'The URL for the project resource (this is blank when the repository URL is the same as the resource URL)';</v>
      </c>
    </row>
    <row r="63" spans="1:4" x14ac:dyDescent="0.25">
      <c r="A63" s="19" t="s">
        <v>149</v>
      </c>
      <c r="B63" s="19" t="s">
        <v>143</v>
      </c>
      <c r="C63" s="19" t="s">
        <v>151</v>
      </c>
      <c r="D63" s="22" t="str">
        <f t="shared" si="1"/>
        <v>COMMENT ON COLUMN PRI_PROJ_RES_V.RES_SCOPE_CODE IS 'Code for the given Resource Scope';</v>
      </c>
    </row>
    <row r="64" spans="1:4" x14ac:dyDescent="0.25">
      <c r="A64" s="19" t="s">
        <v>149</v>
      </c>
      <c r="B64" s="19" t="s">
        <v>144</v>
      </c>
      <c r="C64" s="19" t="s">
        <v>152</v>
      </c>
      <c r="D64" s="22" t="str">
        <f t="shared" si="1"/>
        <v>COMMENT ON COLUMN PRI_PROJ_RES_V.RES_SCOPE_NAME IS 'Name of the given Resource Scope';</v>
      </c>
    </row>
    <row r="65" spans="1:4" x14ac:dyDescent="0.25">
      <c r="A65" s="19" t="s">
        <v>149</v>
      </c>
      <c r="B65" s="19" t="s">
        <v>145</v>
      </c>
      <c r="C65" s="19" t="s">
        <v>153</v>
      </c>
      <c r="D65" s="22" t="str">
        <f t="shared" si="1"/>
        <v>COMMENT ON COLUMN PRI_PROJ_RES_V.RES_SCOPE_DESC IS 'Description for the given Resource Scope';</v>
      </c>
    </row>
    <row r="66" spans="1:4" x14ac:dyDescent="0.25">
      <c r="A66" s="19" t="s">
        <v>149</v>
      </c>
      <c r="B66" s="19" t="s">
        <v>146</v>
      </c>
      <c r="C66" s="19" t="s">
        <v>154</v>
      </c>
      <c r="D66" s="22" t="str">
        <f t="shared" si="1"/>
        <v>COMMENT ON COLUMN PRI_PROJ_RES_V.RES_TYPE_CODE IS 'Code for the given Resource Type';</v>
      </c>
    </row>
    <row r="67" spans="1:4" x14ac:dyDescent="0.25">
      <c r="A67" s="19" t="s">
        <v>149</v>
      </c>
      <c r="B67" s="19" t="s">
        <v>147</v>
      </c>
      <c r="C67" s="19" t="s">
        <v>155</v>
      </c>
      <c r="D67" s="22" t="str">
        <f t="shared" si="1"/>
        <v>COMMENT ON COLUMN PRI_PROJ_RES_V.RES_TYPE_NAME IS 'Name of the given Resource Type';</v>
      </c>
    </row>
    <row r="68" spans="1:4" x14ac:dyDescent="0.25">
      <c r="A68" s="19" t="s">
        <v>149</v>
      </c>
      <c r="B68" s="19" t="s">
        <v>148</v>
      </c>
      <c r="C68" s="19" t="s">
        <v>156</v>
      </c>
      <c r="D68" s="22" t="str">
        <f t="shared" si="1"/>
        <v>COMMENT ON COLUMN PRI_PROJ_RES_V.RES_TYPE_DESC IS 'Description for the given Resource Type';</v>
      </c>
    </row>
    <row r="74" spans="1:4" x14ac:dyDescent="0.25">
      <c r="A74" s="19" t="s">
        <v>157</v>
      </c>
      <c r="B74" s="19" t="s">
        <v>72</v>
      </c>
      <c r="C74" s="19" t="s">
        <v>82</v>
      </c>
      <c r="D74" s="22" t="str">
        <f t="shared" ref="D74:D100" si="2">CONCATENATE("COMMENT ON COLUMN ",A74, ".", B74, " IS '", SUBSTITUTE(C74, "'", "''"), "';")</f>
        <v>COMMENT ON COLUMN PRI_PROJ_V.PROJ_ID IS 'Primary key for the PRI_PROJ table';</v>
      </c>
    </row>
    <row r="75" spans="1:4" x14ac:dyDescent="0.25">
      <c r="A75" s="19" t="s">
        <v>157</v>
      </c>
      <c r="B75" s="19" t="s">
        <v>73</v>
      </c>
      <c r="C75" s="19" t="s">
        <v>83</v>
      </c>
      <c r="D75" s="22" t="str">
        <f t="shared" si="2"/>
        <v>COMMENT ON COLUMN PRI_PROJ_V.VC_PROJ_ID IS 'Unique numeric ID of the project in the given version control system';</v>
      </c>
    </row>
    <row r="76" spans="1:4" x14ac:dyDescent="0.25">
      <c r="A76" s="19" t="s">
        <v>157</v>
      </c>
      <c r="B76" s="19" t="s">
        <v>74</v>
      </c>
      <c r="C76" s="19" t="s">
        <v>84</v>
      </c>
      <c r="D76" s="22" t="str">
        <f t="shared" si="2"/>
        <v>COMMENT ON COLUMN PRI_PROJ_V.PROJ_NAME IS 'Name of the project';</v>
      </c>
    </row>
    <row r="77" spans="1:4" x14ac:dyDescent="0.25">
      <c r="A77" s="19" t="s">
        <v>157</v>
      </c>
      <c r="B77" s="19" t="s">
        <v>75</v>
      </c>
      <c r="C77" s="19" t="s">
        <v>85</v>
      </c>
      <c r="D77" s="22" t="str">
        <f t="shared" si="2"/>
        <v>COMMENT ON COLUMN PRI_PROJ_V.PROJ_DESC IS 'Description of the project';</v>
      </c>
    </row>
    <row r="78" spans="1:4" x14ac:dyDescent="0.25">
      <c r="A78" s="19" t="s">
        <v>157</v>
      </c>
      <c r="B78" s="19" t="s">
        <v>76</v>
      </c>
      <c r="C78" s="19" t="s">
        <v>86</v>
      </c>
      <c r="D78" s="22" t="str">
        <f t="shared" si="2"/>
        <v>COMMENT ON COLUMN PRI_PROJ_V.SSH_URL IS 'SSH URL for the project';</v>
      </c>
    </row>
    <row r="79" spans="1:4" x14ac:dyDescent="0.25">
      <c r="A79" s="19" t="s">
        <v>157</v>
      </c>
      <c r="B79" s="19" t="s">
        <v>77</v>
      </c>
      <c r="C79" s="19" t="s">
        <v>87</v>
      </c>
      <c r="D79" s="22" t="str">
        <f t="shared" si="2"/>
        <v>COMMENT ON COLUMN PRI_PROJ_V.HTTP_URL IS 'HTTP URL for the project';</v>
      </c>
    </row>
    <row r="80" spans="1:4" x14ac:dyDescent="0.25">
      <c r="A80" s="19" t="s">
        <v>157</v>
      </c>
      <c r="B80" s="19" t="s">
        <v>78</v>
      </c>
      <c r="C80" s="19" t="s">
        <v>88</v>
      </c>
      <c r="D80" s="22" t="str">
        <f t="shared" si="2"/>
        <v>COMMENT ON COLUMN PRI_PROJ_V.README_URL IS 'Readme URL for the project';</v>
      </c>
    </row>
    <row r="81" spans="1:4" s="12" customFormat="1" x14ac:dyDescent="0.25">
      <c r="A81" s="19" t="s">
        <v>157</v>
      </c>
      <c r="B81" s="19" t="s">
        <v>79</v>
      </c>
      <c r="C81" s="19" t="s">
        <v>89</v>
      </c>
      <c r="D81" s="22" t="str">
        <f t="shared" si="2"/>
        <v>COMMENT ON COLUMN PRI_PROJ_V.AVATAR_URL IS 'Avatar URL for the project';</v>
      </c>
    </row>
    <row r="82" spans="1:4" s="15" customFormat="1" x14ac:dyDescent="0.25">
      <c r="A82" s="19" t="s">
        <v>157</v>
      </c>
      <c r="B82" s="19" t="s">
        <v>80</v>
      </c>
      <c r="C82" s="19" t="s">
        <v>90</v>
      </c>
      <c r="D82" s="22" t="str">
        <f t="shared" si="2"/>
        <v>COMMENT ON COLUMN PRI_PROJ_V.PROJ_CREATE_DTM IS 'The date/time the project was created';</v>
      </c>
    </row>
    <row r="83" spans="1:4" s="18" customFormat="1" x14ac:dyDescent="0.25">
      <c r="A83" s="19" t="s">
        <v>157</v>
      </c>
      <c r="B83" s="19" t="s">
        <v>81</v>
      </c>
      <c r="C83" s="19" t="s">
        <v>91</v>
      </c>
      <c r="D83" s="22" t="str">
        <f t="shared" si="2"/>
        <v>COMMENT ON COLUMN PRI_PROJ_V.PROJ_UPDATE_DTM IS 'The date/time the project was last updated';</v>
      </c>
    </row>
    <row r="84" spans="1:4" x14ac:dyDescent="0.25">
      <c r="A84" s="19" t="s">
        <v>157</v>
      </c>
      <c r="B84" s="19" t="s">
        <v>95</v>
      </c>
      <c r="C84" s="19" t="s">
        <v>107</v>
      </c>
      <c r="D84" s="22" t="str">
        <f t="shared" si="2"/>
        <v>COMMENT ON COLUMN PRI_PROJ_V.PROJ_VISIBILITY IS 'The visibility for the project (public, internal, private)';</v>
      </c>
    </row>
    <row r="85" spans="1:4" x14ac:dyDescent="0.25">
      <c r="A85" s="19" t="s">
        <v>157</v>
      </c>
      <c r="B85" s="19" t="s">
        <v>96</v>
      </c>
      <c r="C85" s="19" t="s">
        <v>108</v>
      </c>
      <c r="D85" s="22" t="str">
        <f t="shared" si="2"/>
        <v>COMMENT ON COLUMN PRI_PROJ_V.PROJ_NAME_SPACE IS 'project name including the namespace prefix';</v>
      </c>
    </row>
    <row r="86" spans="1:4" x14ac:dyDescent="0.25">
      <c r="A86" s="19" t="s">
        <v>157</v>
      </c>
      <c r="B86" s="19" t="s">
        <v>97</v>
      </c>
      <c r="C86" s="19" t="s">
        <v>109</v>
      </c>
      <c r="D86" s="22" t="str">
        <f t="shared" si="2"/>
        <v>COMMENT ON COLUMN PRI_PROJ_V.PROJ_SOURCE IS 'the source of the project record (e.g. PIFSC GitLab, GitHub, manual entry)';</v>
      </c>
    </row>
    <row r="87" spans="1:4" x14ac:dyDescent="0.25">
      <c r="A87" s="19" t="s">
        <v>157</v>
      </c>
      <c r="B87" s="19" t="s">
        <v>120</v>
      </c>
      <c r="C87" s="19" t="s">
        <v>126</v>
      </c>
      <c r="D87" s="22" t="str">
        <f t="shared" si="2"/>
        <v>COMMENT ON COLUMN PRI_PROJ_V.RES_ID IS 'Primary key for the PRI_PROJ_RES table';</v>
      </c>
    </row>
    <row r="88" spans="1:4" x14ac:dyDescent="0.25">
      <c r="A88" s="19" t="s">
        <v>157</v>
      </c>
      <c r="B88" s="19" t="s">
        <v>121</v>
      </c>
      <c r="C88" s="19" t="s">
        <v>128</v>
      </c>
      <c r="D88" s="22" t="str">
        <f t="shared" si="2"/>
        <v>COMMENT ON COLUMN PRI_PROJ_V.RES_CATEGORY IS 'The resource category (free form text) - examples values include Development Tool, Data Management Tool, Centralized Database Applications';</v>
      </c>
    </row>
    <row r="89" spans="1:4" x14ac:dyDescent="0.25">
      <c r="A89" s="19" t="s">
        <v>157</v>
      </c>
      <c r="B89" s="19" t="s">
        <v>122</v>
      </c>
      <c r="C89" s="19" t="s">
        <v>150</v>
      </c>
      <c r="D89" s="22" t="str">
        <f t="shared" si="2"/>
        <v>COMMENT ON COLUMN PRI_PROJ_V.RES_TAG_CONV IS 'Tag Naming convention used to identify the given project resource''s version.  The suffix is required to be a series of period-delimited numbers (e.g. for a naming convention of db_module_packager_v the tag value of db_module_packager_v1.13.4 is valid)';</v>
      </c>
    </row>
    <row r="90" spans="1:4" x14ac:dyDescent="0.25">
      <c r="A90" s="19" t="s">
        <v>157</v>
      </c>
      <c r="B90" s="19" t="s">
        <v>123</v>
      </c>
      <c r="C90" s="19" t="s">
        <v>130</v>
      </c>
      <c r="D90" s="22" t="str">
        <f t="shared" si="2"/>
        <v>COMMENT ON COLUMN PRI_PROJ_V.RES_NAME IS 'The name of the project resource';</v>
      </c>
    </row>
    <row r="91" spans="1:4" x14ac:dyDescent="0.25">
      <c r="A91" s="19" t="s">
        <v>157</v>
      </c>
      <c r="B91" s="19" t="s">
        <v>124</v>
      </c>
      <c r="C91" s="19" t="s">
        <v>131</v>
      </c>
      <c r="D91" s="22" t="str">
        <f t="shared" si="2"/>
        <v>COMMENT ON COLUMN PRI_PROJ_V.RES_COLOR_CODE IS 'The color code for the project resource';</v>
      </c>
    </row>
    <row r="92" spans="1:4" x14ac:dyDescent="0.25">
      <c r="A92" s="19" t="s">
        <v>157</v>
      </c>
      <c r="B92" s="19" t="s">
        <v>125</v>
      </c>
      <c r="C92" s="19" t="s">
        <v>132</v>
      </c>
      <c r="D92" s="22" t="str">
        <f t="shared" si="2"/>
        <v>COMMENT ON COLUMN PRI_PROJ_V.RES_URL IS 'The URL for the project resource (this is blank when the repository URL is the same as the resource URL)';</v>
      </c>
    </row>
    <row r="93" spans="1:4" x14ac:dyDescent="0.25">
      <c r="A93" s="19" t="s">
        <v>157</v>
      </c>
      <c r="B93" s="19" t="s">
        <v>136</v>
      </c>
      <c r="C93" s="19" t="s">
        <v>142</v>
      </c>
      <c r="D93" s="22" t="str">
        <f t="shared" si="2"/>
        <v>COMMENT ON COLUMN PRI_PROJ_V.RES_SCOPE_ID IS 'Foreign key reference to the resource scope';</v>
      </c>
    </row>
    <row r="94" spans="1:4" x14ac:dyDescent="0.25">
      <c r="A94" s="19" t="s">
        <v>157</v>
      </c>
      <c r="B94" s="19" t="s">
        <v>143</v>
      </c>
      <c r="C94" s="19" t="s">
        <v>151</v>
      </c>
      <c r="D94" s="22" t="str">
        <f t="shared" si="2"/>
        <v>COMMENT ON COLUMN PRI_PROJ_V.RES_SCOPE_CODE IS 'Code for the given Resource Scope';</v>
      </c>
    </row>
    <row r="95" spans="1:4" x14ac:dyDescent="0.25">
      <c r="A95" s="19" t="s">
        <v>157</v>
      </c>
      <c r="B95" s="19" t="s">
        <v>144</v>
      </c>
      <c r="C95" s="19" t="s">
        <v>152</v>
      </c>
      <c r="D95" s="22" t="str">
        <f t="shared" si="2"/>
        <v>COMMENT ON COLUMN PRI_PROJ_V.RES_SCOPE_NAME IS 'Name of the given Resource Scope';</v>
      </c>
    </row>
    <row r="96" spans="1:4" x14ac:dyDescent="0.25">
      <c r="A96" s="19" t="s">
        <v>157</v>
      </c>
      <c r="B96" s="19" t="s">
        <v>145</v>
      </c>
      <c r="C96" s="19" t="s">
        <v>153</v>
      </c>
      <c r="D96" s="22" t="str">
        <f t="shared" si="2"/>
        <v>COMMENT ON COLUMN PRI_PROJ_V.RES_SCOPE_DESC IS 'Description for the given Resource Scope';</v>
      </c>
    </row>
    <row r="97" spans="1:4" x14ac:dyDescent="0.25">
      <c r="A97" s="19" t="s">
        <v>157</v>
      </c>
      <c r="B97" s="19" t="s">
        <v>135</v>
      </c>
      <c r="C97" s="19" t="s">
        <v>141</v>
      </c>
      <c r="D97" s="22" t="str">
        <f t="shared" si="2"/>
        <v>COMMENT ON COLUMN PRI_PROJ_V.RES_TYPE_ID IS 'Foreign key reference to the resource type';</v>
      </c>
    </row>
    <row r="98" spans="1:4" s="15" customFormat="1" x14ac:dyDescent="0.25">
      <c r="A98" s="19" t="s">
        <v>157</v>
      </c>
      <c r="B98" s="19" t="s">
        <v>146</v>
      </c>
      <c r="C98" s="19" t="s">
        <v>154</v>
      </c>
      <c r="D98" s="22" t="str">
        <f t="shared" si="2"/>
        <v>COMMENT ON COLUMN PRI_PROJ_V.RES_TYPE_CODE IS 'Code for the given Resource Type';</v>
      </c>
    </row>
    <row r="99" spans="1:4" x14ac:dyDescent="0.25">
      <c r="A99" s="19" t="s">
        <v>157</v>
      </c>
      <c r="B99" s="19" t="s">
        <v>147</v>
      </c>
      <c r="C99" s="19" t="s">
        <v>155</v>
      </c>
      <c r="D99" s="22" t="str">
        <f t="shared" si="2"/>
        <v>COMMENT ON COLUMN PRI_PROJ_V.RES_TYPE_NAME IS 'Name of the given Resource Type';</v>
      </c>
    </row>
    <row r="100" spans="1:4" x14ac:dyDescent="0.25">
      <c r="A100" s="19" t="s">
        <v>157</v>
      </c>
      <c r="B100" s="19" t="s">
        <v>148</v>
      </c>
      <c r="C100" s="19" t="s">
        <v>156</v>
      </c>
      <c r="D100" s="22" t="str">
        <f t="shared" si="2"/>
        <v>COMMENT ON COLUMN PRI_PROJ_V.RES_TYPE_DESC IS 'Description for the given Resource Type';</v>
      </c>
    </row>
    <row r="103" spans="1:4" x14ac:dyDescent="0.25">
      <c r="A103" s="19" t="s">
        <v>165</v>
      </c>
      <c r="B103" s="19" t="s">
        <v>72</v>
      </c>
      <c r="C103" s="19" t="s">
        <v>82</v>
      </c>
      <c r="D103" s="22" t="str">
        <f t="shared" ref="D103:D143" si="3">CONCATENATE("COMMENT ON COLUMN ",A103, ".", B103, " IS '", SUBSTITUTE(C103, "'", "''"), "';")</f>
        <v>COMMENT ON COLUMN PRI_PROJ_MAX_VERS_V.PROJ_ID IS 'Primary key for the PRI_PROJ table';</v>
      </c>
    </row>
    <row r="104" spans="1:4" x14ac:dyDescent="0.25">
      <c r="A104" s="19" t="s">
        <v>165</v>
      </c>
      <c r="B104" s="19" t="s">
        <v>73</v>
      </c>
      <c r="C104" s="19" t="s">
        <v>83</v>
      </c>
      <c r="D104" s="22" t="str">
        <f t="shared" si="3"/>
        <v>COMMENT ON COLUMN PRI_PROJ_MAX_VERS_V.VC_PROJ_ID IS 'Unique numeric ID of the project in the given version control system';</v>
      </c>
    </row>
    <row r="105" spans="1:4" x14ac:dyDescent="0.25">
      <c r="A105" s="19" t="s">
        <v>165</v>
      </c>
      <c r="B105" s="19" t="s">
        <v>74</v>
      </c>
      <c r="C105" s="19" t="s">
        <v>84</v>
      </c>
      <c r="D105" s="22" t="str">
        <f t="shared" si="3"/>
        <v>COMMENT ON COLUMN PRI_PROJ_MAX_VERS_V.PROJ_NAME IS 'Name of the project';</v>
      </c>
    </row>
    <row r="106" spans="1:4" x14ac:dyDescent="0.25">
      <c r="A106" s="19" t="s">
        <v>165</v>
      </c>
      <c r="B106" s="19" t="s">
        <v>75</v>
      </c>
      <c r="C106" s="19" t="s">
        <v>85</v>
      </c>
      <c r="D106" s="22" t="str">
        <f t="shared" si="3"/>
        <v>COMMENT ON COLUMN PRI_PROJ_MAX_VERS_V.PROJ_DESC IS 'Description of the project';</v>
      </c>
    </row>
    <row r="107" spans="1:4" x14ac:dyDescent="0.25">
      <c r="A107" s="19" t="s">
        <v>165</v>
      </c>
      <c r="B107" s="19" t="s">
        <v>76</v>
      </c>
      <c r="C107" s="19" t="s">
        <v>86</v>
      </c>
      <c r="D107" s="22" t="str">
        <f t="shared" si="3"/>
        <v>COMMENT ON COLUMN PRI_PROJ_MAX_VERS_V.SSH_URL IS 'SSH URL for the project';</v>
      </c>
    </row>
    <row r="108" spans="1:4" x14ac:dyDescent="0.25">
      <c r="A108" s="19" t="s">
        <v>165</v>
      </c>
      <c r="B108" s="19" t="s">
        <v>77</v>
      </c>
      <c r="C108" s="19" t="s">
        <v>87</v>
      </c>
      <c r="D108" s="22" t="str">
        <f t="shared" si="3"/>
        <v>COMMENT ON COLUMN PRI_PROJ_MAX_VERS_V.HTTP_URL IS 'HTTP URL for the project';</v>
      </c>
    </row>
    <row r="109" spans="1:4" x14ac:dyDescent="0.25">
      <c r="A109" s="19" t="s">
        <v>165</v>
      </c>
      <c r="B109" s="19" t="s">
        <v>78</v>
      </c>
      <c r="C109" s="19" t="s">
        <v>88</v>
      </c>
      <c r="D109" s="22" t="str">
        <f t="shared" si="3"/>
        <v>COMMENT ON COLUMN PRI_PROJ_MAX_VERS_V.README_URL IS 'Readme URL for the project';</v>
      </c>
    </row>
    <row r="110" spans="1:4" x14ac:dyDescent="0.25">
      <c r="A110" s="19" t="s">
        <v>165</v>
      </c>
      <c r="B110" s="19" t="s">
        <v>79</v>
      </c>
      <c r="C110" s="19" t="s">
        <v>89</v>
      </c>
      <c r="D110" s="22" t="str">
        <f t="shared" si="3"/>
        <v>COMMENT ON COLUMN PRI_PROJ_MAX_VERS_V.AVATAR_URL IS 'Avatar URL for the project';</v>
      </c>
    </row>
    <row r="111" spans="1:4" x14ac:dyDescent="0.25">
      <c r="A111" s="19" t="s">
        <v>165</v>
      </c>
      <c r="B111" s="19" t="s">
        <v>80</v>
      </c>
      <c r="C111" s="19" t="s">
        <v>90</v>
      </c>
      <c r="D111" s="22" t="str">
        <f t="shared" si="3"/>
        <v>COMMENT ON COLUMN PRI_PROJ_MAX_VERS_V.PROJ_CREATE_DTM IS 'The date/time the project was created';</v>
      </c>
    </row>
    <row r="112" spans="1:4" x14ac:dyDescent="0.25">
      <c r="A112" s="19" t="s">
        <v>165</v>
      </c>
      <c r="B112" s="19" t="s">
        <v>81</v>
      </c>
      <c r="C112" s="19" t="s">
        <v>91</v>
      </c>
      <c r="D112" s="22" t="str">
        <f t="shared" si="3"/>
        <v>COMMENT ON COLUMN PRI_PROJ_MAX_VERS_V.PROJ_UPDATE_DTM IS 'The date/time the project was last updated';</v>
      </c>
    </row>
    <row r="113" spans="1:4" x14ac:dyDescent="0.25">
      <c r="A113" s="19" t="s">
        <v>165</v>
      </c>
      <c r="B113" s="19" t="s">
        <v>95</v>
      </c>
      <c r="C113" s="19" t="s">
        <v>107</v>
      </c>
      <c r="D113" s="22" t="str">
        <f t="shared" si="3"/>
        <v>COMMENT ON COLUMN PRI_PROJ_MAX_VERS_V.PROJ_VISIBILITY IS 'The visibility for the project (public, internal, private)';</v>
      </c>
    </row>
    <row r="114" spans="1:4" x14ac:dyDescent="0.25">
      <c r="A114" s="19" t="s">
        <v>165</v>
      </c>
      <c r="B114" s="19" t="s">
        <v>96</v>
      </c>
      <c r="C114" s="19" t="s">
        <v>108</v>
      </c>
      <c r="D114" s="22" t="str">
        <f t="shared" si="3"/>
        <v>COMMENT ON COLUMN PRI_PROJ_MAX_VERS_V.PROJ_NAME_SPACE IS 'project name including the namespace prefix';</v>
      </c>
    </row>
    <row r="115" spans="1:4" x14ac:dyDescent="0.25">
      <c r="A115" s="19" t="s">
        <v>165</v>
      </c>
      <c r="B115" s="19" t="s">
        <v>97</v>
      </c>
      <c r="C115" s="19" t="s">
        <v>109</v>
      </c>
      <c r="D115" s="22" t="str">
        <f t="shared" si="3"/>
        <v>COMMENT ON COLUMN PRI_PROJ_MAX_VERS_V.PROJ_SOURCE IS 'the source of the project record (e.g. PIFSC GitLab, GitHub, manual entry)';</v>
      </c>
    </row>
    <row r="116" spans="1:4" x14ac:dyDescent="0.25">
      <c r="A116" s="19" t="s">
        <v>165</v>
      </c>
      <c r="B116" s="19" t="s">
        <v>120</v>
      </c>
      <c r="C116" s="19" t="s">
        <v>126</v>
      </c>
      <c r="D116" s="22" t="str">
        <f t="shared" si="3"/>
        <v>COMMENT ON COLUMN PRI_PROJ_MAX_VERS_V.RES_ID IS 'Primary key for the PRI_PROJ_RES table';</v>
      </c>
    </row>
    <row r="117" spans="1:4" x14ac:dyDescent="0.25">
      <c r="A117" s="19" t="s">
        <v>165</v>
      </c>
      <c r="B117" s="19" t="s">
        <v>121</v>
      </c>
      <c r="C117" s="19" t="s">
        <v>128</v>
      </c>
      <c r="D117" s="22" t="str">
        <f t="shared" si="3"/>
        <v>COMMENT ON COLUMN PRI_PROJ_MAX_VERS_V.RES_CATEGORY IS 'The resource category (free form text) - examples values include Development Tool, Data Management Tool, Centralized Database Applications';</v>
      </c>
    </row>
    <row r="118" spans="1:4" x14ac:dyDescent="0.25">
      <c r="A118" s="19" t="s">
        <v>165</v>
      </c>
      <c r="B118" s="19" t="s">
        <v>122</v>
      </c>
      <c r="C118" s="19" t="s">
        <v>150</v>
      </c>
      <c r="D118" s="22" t="str">
        <f t="shared" si="3"/>
        <v>COMMENT ON COLUMN PRI_PROJ_MAX_VERS_V.RES_TAG_CONV IS 'Tag Naming convention used to identify the given project resource''s version.  The suffix is required to be a series of period-delimited numbers (e.g. for a naming convention of db_module_packager_v the tag value of db_module_packager_v1.13.4 is valid)';</v>
      </c>
    </row>
    <row r="119" spans="1:4" x14ac:dyDescent="0.25">
      <c r="A119" s="19" t="s">
        <v>165</v>
      </c>
      <c r="B119" s="19" t="s">
        <v>123</v>
      </c>
      <c r="C119" s="19" t="s">
        <v>130</v>
      </c>
      <c r="D119" s="22" t="str">
        <f t="shared" si="3"/>
        <v>COMMENT ON COLUMN PRI_PROJ_MAX_VERS_V.RES_NAME IS 'The name of the project resource';</v>
      </c>
    </row>
    <row r="120" spans="1:4" x14ac:dyDescent="0.25">
      <c r="A120" s="19" t="s">
        <v>165</v>
      </c>
      <c r="B120" s="19" t="s">
        <v>124</v>
      </c>
      <c r="C120" s="19" t="s">
        <v>131</v>
      </c>
      <c r="D120" s="22" t="str">
        <f t="shared" si="3"/>
        <v>COMMENT ON COLUMN PRI_PROJ_MAX_VERS_V.RES_COLOR_CODE IS 'The color code for the project resource';</v>
      </c>
    </row>
    <row r="121" spans="1:4" x14ac:dyDescent="0.25">
      <c r="A121" s="19" t="s">
        <v>165</v>
      </c>
      <c r="B121" s="19" t="s">
        <v>125</v>
      </c>
      <c r="C121" s="19" t="s">
        <v>132</v>
      </c>
      <c r="D121" s="22" t="str">
        <f t="shared" si="3"/>
        <v>COMMENT ON COLUMN PRI_PROJ_MAX_VERS_V.RES_URL IS 'The URL for the project resource (this is blank when the repository URL is the same as the resource URL)';</v>
      </c>
    </row>
    <row r="122" spans="1:4" x14ac:dyDescent="0.25">
      <c r="A122" s="19" t="s">
        <v>165</v>
      </c>
      <c r="B122" s="19" t="s">
        <v>136</v>
      </c>
      <c r="C122" s="19" t="s">
        <v>142</v>
      </c>
      <c r="D122" s="22" t="str">
        <f t="shared" si="3"/>
        <v>COMMENT ON COLUMN PRI_PROJ_MAX_VERS_V.RES_SCOPE_ID IS 'Foreign key reference to the resource scope';</v>
      </c>
    </row>
    <row r="123" spans="1:4" x14ac:dyDescent="0.25">
      <c r="A123" s="19" t="s">
        <v>165</v>
      </c>
      <c r="B123" s="19" t="s">
        <v>143</v>
      </c>
      <c r="C123" s="19" t="s">
        <v>151</v>
      </c>
      <c r="D123" s="22" t="str">
        <f t="shared" si="3"/>
        <v>COMMENT ON COLUMN PRI_PROJ_MAX_VERS_V.RES_SCOPE_CODE IS 'Code for the given Resource Scope';</v>
      </c>
    </row>
    <row r="124" spans="1:4" x14ac:dyDescent="0.25">
      <c r="A124" s="19" t="s">
        <v>165</v>
      </c>
      <c r="B124" s="19" t="s">
        <v>144</v>
      </c>
      <c r="C124" s="19" t="s">
        <v>152</v>
      </c>
      <c r="D124" s="22" t="str">
        <f t="shared" si="3"/>
        <v>COMMENT ON COLUMN PRI_PROJ_MAX_VERS_V.RES_SCOPE_NAME IS 'Name of the given Resource Scope';</v>
      </c>
    </row>
    <row r="125" spans="1:4" x14ac:dyDescent="0.25">
      <c r="A125" s="19" t="s">
        <v>165</v>
      </c>
      <c r="B125" s="19" t="s">
        <v>145</v>
      </c>
      <c r="C125" s="19" t="s">
        <v>153</v>
      </c>
      <c r="D125" s="22" t="str">
        <f t="shared" si="3"/>
        <v>COMMENT ON COLUMN PRI_PROJ_MAX_VERS_V.RES_SCOPE_DESC IS 'Description for the given Resource Scope';</v>
      </c>
    </row>
    <row r="126" spans="1:4" x14ac:dyDescent="0.25">
      <c r="A126" s="19" t="s">
        <v>165</v>
      </c>
      <c r="B126" s="19" t="s">
        <v>135</v>
      </c>
      <c r="C126" s="19" t="s">
        <v>141</v>
      </c>
      <c r="D126" s="22" t="str">
        <f t="shared" si="3"/>
        <v>COMMENT ON COLUMN PRI_PROJ_MAX_VERS_V.RES_TYPE_ID IS 'Foreign key reference to the resource type';</v>
      </c>
    </row>
    <row r="127" spans="1:4" x14ac:dyDescent="0.25">
      <c r="A127" s="19" t="s">
        <v>165</v>
      </c>
      <c r="B127" s="19" t="s">
        <v>146</v>
      </c>
      <c r="C127" s="19" t="s">
        <v>154</v>
      </c>
      <c r="D127" s="22" t="str">
        <f t="shared" si="3"/>
        <v>COMMENT ON COLUMN PRI_PROJ_MAX_VERS_V.RES_TYPE_CODE IS 'Code for the given Resource Type';</v>
      </c>
    </row>
    <row r="128" spans="1:4" x14ac:dyDescent="0.25">
      <c r="A128" s="19" t="s">
        <v>165</v>
      </c>
      <c r="B128" s="19" t="s">
        <v>147</v>
      </c>
      <c r="C128" s="19" t="s">
        <v>155</v>
      </c>
      <c r="D128" s="22" t="str">
        <f t="shared" si="3"/>
        <v>COMMENT ON COLUMN PRI_PROJ_MAX_VERS_V.RES_TYPE_NAME IS 'Name of the given Resource Type';</v>
      </c>
    </row>
    <row r="129" spans="1:4" x14ac:dyDescent="0.25">
      <c r="A129" s="19" t="s">
        <v>165</v>
      </c>
      <c r="B129" s="19" t="s">
        <v>148</v>
      </c>
      <c r="C129" s="19" t="s">
        <v>156</v>
      </c>
      <c r="D129" s="22" t="str">
        <f t="shared" si="3"/>
        <v>COMMENT ON COLUMN PRI_PROJ_MAX_VERS_V.RES_TYPE_DESC IS 'Description for the given Resource Type';</v>
      </c>
    </row>
    <row r="130" spans="1:4" x14ac:dyDescent="0.25">
      <c r="A130" s="19" t="s">
        <v>165</v>
      </c>
      <c r="B130" s="19" t="s">
        <v>161</v>
      </c>
      <c r="C130" s="19" t="s">
        <v>166</v>
      </c>
      <c r="D130" s="22" t="str">
        <f t="shared" si="3"/>
        <v>COMMENT ON COLUMN PRI_PROJ_MAX_VERS_V.MAX_TAG_AUTHOR IS 'The author of the commit for the current version of the resource';</v>
      </c>
    </row>
    <row r="131" spans="1:4" x14ac:dyDescent="0.25">
      <c r="A131" s="19" t="s">
        <v>165</v>
      </c>
      <c r="B131" s="19" t="s">
        <v>162</v>
      </c>
      <c r="C131" s="19" t="s">
        <v>167</v>
      </c>
      <c r="D131" s="22" t="str">
        <f t="shared" si="3"/>
        <v>COMMENT ON COLUMN PRI_PROJ_MAX_VERS_V.MAX_TAG_DTM IS 'The date/time of the commit for the current version of the resource';</v>
      </c>
    </row>
    <row r="132" spans="1:4" x14ac:dyDescent="0.25">
      <c r="A132" s="19" t="s">
        <v>165</v>
      </c>
      <c r="B132" s="19" t="s">
        <v>163</v>
      </c>
      <c r="C132" s="19" t="s">
        <v>168</v>
      </c>
      <c r="D132" s="22" t="str">
        <f t="shared" si="3"/>
        <v>COMMENT ON COLUMN PRI_PROJ_MAX_VERS_V.MAX_TAG_NAME IS 'The tag name of the commit for the current version of the resource';</v>
      </c>
    </row>
    <row r="133" spans="1:4" x14ac:dyDescent="0.25">
      <c r="A133" s="19" t="s">
        <v>165</v>
      </c>
      <c r="B133" s="19" t="s">
        <v>164</v>
      </c>
      <c r="C133" s="19" t="s">
        <v>169</v>
      </c>
      <c r="D133" s="22" t="str">
        <f t="shared" si="3"/>
        <v>COMMENT ON COLUMN PRI_PROJ_MAX_VERS_V.MAX_VERS_NUM IS 'The parsed version number of the commit for the current version of the resource';</v>
      </c>
    </row>
    <row r="136" spans="1:4" x14ac:dyDescent="0.25">
      <c r="A136" s="19" t="s">
        <v>160</v>
      </c>
      <c r="B136" s="19" t="s">
        <v>72</v>
      </c>
      <c r="C136" s="19" t="s">
        <v>82</v>
      </c>
      <c r="D136" s="22" t="str">
        <f t="shared" si="3"/>
        <v>COMMENT ON COLUMN PRI_RES_TAG_VERS_V.PROJ_ID IS 'Primary key for the PRI_PROJ table';</v>
      </c>
    </row>
    <row r="137" spans="1:4" x14ac:dyDescent="0.25">
      <c r="A137" s="19" t="s">
        <v>160</v>
      </c>
      <c r="B137" s="19" t="s">
        <v>120</v>
      </c>
      <c r="C137" s="19" t="s">
        <v>126</v>
      </c>
      <c r="D137" s="22" t="str">
        <f t="shared" si="3"/>
        <v>COMMENT ON COLUMN PRI_RES_TAG_VERS_V.RES_ID IS 'Primary key for the PRI_PROJ_RES table';</v>
      </c>
    </row>
    <row r="138" spans="1:4" x14ac:dyDescent="0.25">
      <c r="A138" s="19" t="s">
        <v>160</v>
      </c>
      <c r="B138" s="19" t="s">
        <v>123</v>
      </c>
      <c r="C138" s="19" t="s">
        <v>130</v>
      </c>
      <c r="D138" s="22" t="str">
        <f t="shared" si="3"/>
        <v>COMMENT ON COLUMN PRI_RES_TAG_VERS_V.RES_NAME IS 'The name of the project resource';</v>
      </c>
    </row>
    <row r="139" spans="1:4" x14ac:dyDescent="0.25">
      <c r="A139" s="19" t="s">
        <v>160</v>
      </c>
      <c r="B139" s="19" t="s">
        <v>122</v>
      </c>
      <c r="C139" s="19" t="s">
        <v>150</v>
      </c>
      <c r="D139" s="22" t="str">
        <f t="shared" si="3"/>
        <v>COMMENT ON COLUMN PRI_RES_TAG_VERS_V.RES_TAG_CONV IS 'Tag Naming convention used to identify the given project resource''s version.  The suffix is required to be a series of period-delimited numbers (e.g. for a naming convention of db_module_packager_v the tag value of db_module_packager_v1.13.4 is valid)';</v>
      </c>
    </row>
    <row r="140" spans="1:4" x14ac:dyDescent="0.25">
      <c r="A140" s="19" t="s">
        <v>160</v>
      </c>
      <c r="B140" s="19" t="s">
        <v>94</v>
      </c>
      <c r="C140" s="19" t="s">
        <v>114</v>
      </c>
      <c r="D140" s="22" t="str">
        <f t="shared" si="3"/>
        <v>COMMENT ON COLUMN PRI_RES_TAG_VERS_V.TAG_ID IS 'Primary key for the PRI_PROJ_TAGS table';</v>
      </c>
    </row>
    <row r="141" spans="1:4" x14ac:dyDescent="0.25">
      <c r="A141" s="19" t="s">
        <v>160</v>
      </c>
      <c r="B141" s="19" t="s">
        <v>103</v>
      </c>
      <c r="C141" s="19" t="s">
        <v>115</v>
      </c>
      <c r="D141" s="22" t="str">
        <f t="shared" si="3"/>
        <v>COMMENT ON COLUMN PRI_RES_TAG_VERS_V.TAG_NAME IS 'The name of the Git tag';</v>
      </c>
    </row>
    <row r="142" spans="1:4" s="12" customFormat="1" x14ac:dyDescent="0.25">
      <c r="A142" s="19" t="s">
        <v>160</v>
      </c>
      <c r="B142" s="19" t="s">
        <v>158</v>
      </c>
      <c r="C142" s="19" t="s">
        <v>170</v>
      </c>
      <c r="D142" s="22" t="str">
        <f t="shared" si="3"/>
        <v>COMMENT ON COLUMN PRI_RES_TAG_VERS_V.VERS_NUM IS 'The parsed version number of the commit for the defined tag naming conventions for the corresponding resource';</v>
      </c>
    </row>
    <row r="143" spans="1:4" s="13" customFormat="1" x14ac:dyDescent="0.25">
      <c r="A143" s="19" t="s">
        <v>160</v>
      </c>
      <c r="B143" s="19" t="s">
        <v>159</v>
      </c>
      <c r="C143" s="19" t="s">
        <v>171</v>
      </c>
      <c r="D143" s="22" t="str">
        <f t="shared" si="3"/>
        <v>COMMENT ON COLUMN PRI_RES_TAG_VERS_V.VERS_NUM_SCORE IS 'The version number score for the parsed version number of the commit for the defined tag naming conventions for the corresponding resource.  This number is used to determine the maximum (current) version of the resource';</v>
      </c>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t="s">
        <v>157</v>
      </c>
      <c r="B151" s="19" t="s">
        <v>72</v>
      </c>
      <c r="C151" s="19"/>
      <c r="D151" s="22" t="str">
        <f t="shared" ref="D151:D177" si="4">CONCATENATE("COMMENT ON COLUMN ",A151, ".", B151, " IS '", SUBSTITUTE(C151, "'", "''"), "';")</f>
        <v>COMMENT ON COLUMN PRI_PROJ_V.PROJ_ID IS '';</v>
      </c>
    </row>
    <row r="152" spans="1:4" s="13" customFormat="1" x14ac:dyDescent="0.25">
      <c r="A152" s="19" t="s">
        <v>157</v>
      </c>
      <c r="B152" s="19" t="s">
        <v>73</v>
      </c>
      <c r="C152" s="19"/>
      <c r="D152" s="22" t="str">
        <f t="shared" si="4"/>
        <v>COMMENT ON COLUMN PRI_PROJ_V.VC_PROJ_ID IS '';</v>
      </c>
    </row>
    <row r="153" spans="1:4" s="15" customFormat="1" x14ac:dyDescent="0.25">
      <c r="A153" s="19" t="s">
        <v>157</v>
      </c>
      <c r="B153" s="19" t="s">
        <v>74</v>
      </c>
      <c r="C153" s="19"/>
      <c r="D153" s="22" t="str">
        <f t="shared" si="4"/>
        <v>COMMENT ON COLUMN PRI_PROJ_V.PROJ_NAME IS '';</v>
      </c>
    </row>
    <row r="154" spans="1:4" s="18" customFormat="1" x14ac:dyDescent="0.25">
      <c r="A154" s="19" t="s">
        <v>157</v>
      </c>
      <c r="B154" s="19" t="s">
        <v>75</v>
      </c>
      <c r="C154" s="19"/>
      <c r="D154" s="22" t="str">
        <f t="shared" si="4"/>
        <v>COMMENT ON COLUMN PRI_PROJ_V.PROJ_DESC IS '';</v>
      </c>
    </row>
    <row r="155" spans="1:4" s="18" customFormat="1" x14ac:dyDescent="0.25">
      <c r="A155" s="19" t="s">
        <v>157</v>
      </c>
      <c r="B155" s="19" t="s">
        <v>76</v>
      </c>
      <c r="C155" s="19"/>
      <c r="D155" s="22" t="str">
        <f t="shared" si="4"/>
        <v>COMMENT ON COLUMN PRI_PROJ_V.SSH_URL IS '';</v>
      </c>
    </row>
    <row r="156" spans="1:4" s="13" customFormat="1" x14ac:dyDescent="0.25">
      <c r="A156" s="19" t="s">
        <v>157</v>
      </c>
      <c r="B156" s="19" t="s">
        <v>77</v>
      </c>
      <c r="C156" s="19"/>
      <c r="D156" s="22" t="str">
        <f t="shared" si="4"/>
        <v>COMMENT ON COLUMN PRI_PROJ_V.HTTP_URL IS '';</v>
      </c>
    </row>
    <row r="157" spans="1:4" x14ac:dyDescent="0.25">
      <c r="A157" s="19" t="s">
        <v>157</v>
      </c>
      <c r="B157" s="19" t="s">
        <v>78</v>
      </c>
      <c r="D157" s="22" t="str">
        <f t="shared" si="4"/>
        <v>COMMENT ON COLUMN PRI_PROJ_V.README_URL IS '';</v>
      </c>
    </row>
    <row r="158" spans="1:4" x14ac:dyDescent="0.25">
      <c r="A158" s="19" t="s">
        <v>157</v>
      </c>
      <c r="B158" s="19" t="s">
        <v>79</v>
      </c>
      <c r="D158" s="22" t="str">
        <f t="shared" si="4"/>
        <v>COMMENT ON COLUMN PRI_PROJ_V.AVATAR_URL IS '';</v>
      </c>
    </row>
    <row r="159" spans="1:4" x14ac:dyDescent="0.25">
      <c r="A159" s="19" t="s">
        <v>157</v>
      </c>
      <c r="B159" s="19" t="s">
        <v>80</v>
      </c>
      <c r="D159" s="22" t="str">
        <f t="shared" si="4"/>
        <v>COMMENT ON COLUMN PRI_PROJ_V.PROJ_CREATE_DTM IS '';</v>
      </c>
    </row>
    <row r="160" spans="1:4" x14ac:dyDescent="0.25">
      <c r="A160" s="19" t="s">
        <v>157</v>
      </c>
      <c r="B160" s="19" t="s">
        <v>81</v>
      </c>
      <c r="D160" s="22" t="str">
        <f t="shared" si="4"/>
        <v>COMMENT ON COLUMN PRI_PROJ_V.PROJ_UPDATE_DTM IS '';</v>
      </c>
    </row>
    <row r="161" spans="1:4" x14ac:dyDescent="0.25">
      <c r="A161" s="19" t="s">
        <v>157</v>
      </c>
      <c r="B161" s="19" t="s">
        <v>95</v>
      </c>
      <c r="D161" s="22" t="str">
        <f t="shared" si="4"/>
        <v>COMMENT ON COLUMN PRI_PROJ_V.PROJ_VISIBILITY IS '';</v>
      </c>
    </row>
    <row r="162" spans="1:4" x14ac:dyDescent="0.25">
      <c r="A162" s="19" t="s">
        <v>157</v>
      </c>
      <c r="B162" s="19" t="s">
        <v>96</v>
      </c>
      <c r="D162" s="22" t="str">
        <f t="shared" si="4"/>
        <v>COMMENT ON COLUMN PRI_PROJ_V.PROJ_NAME_SPACE IS '';</v>
      </c>
    </row>
    <row r="163" spans="1:4" x14ac:dyDescent="0.25">
      <c r="A163" s="19" t="s">
        <v>157</v>
      </c>
      <c r="B163" s="19" t="s">
        <v>97</v>
      </c>
      <c r="D163" s="22" t="str">
        <f t="shared" si="4"/>
        <v>COMMENT ON COLUMN PRI_PROJ_V.PROJ_SOURCE IS '';</v>
      </c>
    </row>
    <row r="164" spans="1:4" x14ac:dyDescent="0.25">
      <c r="A164" s="19" t="s">
        <v>157</v>
      </c>
      <c r="B164" s="19" t="s">
        <v>120</v>
      </c>
      <c r="D164" s="22" t="str">
        <f t="shared" si="4"/>
        <v>COMMENT ON COLUMN PRI_PROJ_V.RES_ID IS '';</v>
      </c>
    </row>
    <row r="165" spans="1:4" x14ac:dyDescent="0.25">
      <c r="A165" s="19" t="s">
        <v>157</v>
      </c>
      <c r="B165" s="19" t="s">
        <v>121</v>
      </c>
      <c r="D165" s="22" t="str">
        <f t="shared" si="4"/>
        <v>COMMENT ON COLUMN PRI_PROJ_V.RES_CATEGORY IS '';</v>
      </c>
    </row>
    <row r="166" spans="1:4" x14ac:dyDescent="0.25">
      <c r="A166" s="19" t="s">
        <v>157</v>
      </c>
      <c r="B166" s="19" t="s">
        <v>122</v>
      </c>
      <c r="D166" s="22" t="str">
        <f t="shared" si="4"/>
        <v>COMMENT ON COLUMN PRI_PROJ_V.RES_TAG_CONV IS '';</v>
      </c>
    </row>
    <row r="167" spans="1:4" s="12" customFormat="1" x14ac:dyDescent="0.25">
      <c r="A167" s="19" t="s">
        <v>157</v>
      </c>
      <c r="B167" s="19" t="s">
        <v>123</v>
      </c>
      <c r="C167" s="19"/>
      <c r="D167" s="22" t="str">
        <f t="shared" si="4"/>
        <v>COMMENT ON COLUMN PRI_PROJ_V.RES_NAME IS '';</v>
      </c>
    </row>
    <row r="168" spans="1:4" s="12" customFormat="1" x14ac:dyDescent="0.25">
      <c r="A168" s="19" t="s">
        <v>157</v>
      </c>
      <c r="B168" s="19" t="s">
        <v>124</v>
      </c>
      <c r="C168" s="19"/>
      <c r="D168" s="22" t="str">
        <f t="shared" si="4"/>
        <v>COMMENT ON COLUMN PRI_PROJ_V.RES_COLOR_CODE IS '';</v>
      </c>
    </row>
    <row r="169" spans="1:4" x14ac:dyDescent="0.25">
      <c r="A169" s="19" t="s">
        <v>157</v>
      </c>
      <c r="B169" s="19" t="s">
        <v>125</v>
      </c>
      <c r="D169" s="22" t="str">
        <f t="shared" si="4"/>
        <v>COMMENT ON COLUMN PRI_PROJ_V.RES_URL IS '';</v>
      </c>
    </row>
    <row r="170" spans="1:4" x14ac:dyDescent="0.25">
      <c r="A170" s="19" t="s">
        <v>157</v>
      </c>
      <c r="B170" s="19" t="s">
        <v>136</v>
      </c>
      <c r="D170" s="22" t="str">
        <f t="shared" si="4"/>
        <v>COMMENT ON COLUMN PRI_PROJ_V.RES_SCOPE_ID IS '';</v>
      </c>
    </row>
    <row r="171" spans="1:4" s="12" customFormat="1" x14ac:dyDescent="0.25">
      <c r="A171" s="19" t="s">
        <v>157</v>
      </c>
      <c r="B171" s="19" t="s">
        <v>143</v>
      </c>
      <c r="C171" s="19"/>
      <c r="D171" s="22" t="str">
        <f t="shared" si="4"/>
        <v>COMMENT ON COLUMN PRI_PROJ_V.RES_SCOPE_CODE IS '';</v>
      </c>
    </row>
    <row r="172" spans="1:4" x14ac:dyDescent="0.25">
      <c r="A172" s="19" t="s">
        <v>157</v>
      </c>
      <c r="B172" s="19" t="s">
        <v>144</v>
      </c>
      <c r="D172" s="22" t="str">
        <f t="shared" si="4"/>
        <v>COMMENT ON COLUMN PRI_PROJ_V.RES_SCOPE_NAME IS '';</v>
      </c>
    </row>
    <row r="173" spans="1:4" x14ac:dyDescent="0.25">
      <c r="A173" s="19" t="s">
        <v>157</v>
      </c>
      <c r="B173" s="19" t="s">
        <v>145</v>
      </c>
      <c r="D173" s="22" t="str">
        <f t="shared" si="4"/>
        <v>COMMENT ON COLUMN PRI_PROJ_V.RES_SCOPE_DESC IS '';</v>
      </c>
    </row>
    <row r="174" spans="1:4" x14ac:dyDescent="0.25">
      <c r="A174" s="19" t="s">
        <v>157</v>
      </c>
      <c r="B174" s="19" t="s">
        <v>135</v>
      </c>
      <c r="D174" s="22" t="str">
        <f t="shared" si="4"/>
        <v>COMMENT ON COLUMN PRI_PROJ_V.RES_TYPE_ID IS '';</v>
      </c>
    </row>
    <row r="175" spans="1:4" x14ac:dyDescent="0.25">
      <c r="A175" s="19" t="s">
        <v>157</v>
      </c>
      <c r="B175" s="19" t="s">
        <v>146</v>
      </c>
      <c r="D175" s="22" t="str">
        <f t="shared" si="4"/>
        <v>COMMENT ON COLUMN PRI_PROJ_V.RES_TYPE_CODE IS '';</v>
      </c>
    </row>
    <row r="176" spans="1:4" x14ac:dyDescent="0.25">
      <c r="A176" s="19" t="s">
        <v>157</v>
      </c>
      <c r="B176" s="19" t="s">
        <v>147</v>
      </c>
      <c r="D176" s="22" t="str">
        <f t="shared" si="4"/>
        <v>COMMENT ON COLUMN PRI_PROJ_V.RES_TYPE_NAME IS '';</v>
      </c>
    </row>
    <row r="177" spans="1:4" x14ac:dyDescent="0.25">
      <c r="A177" s="19" t="s">
        <v>157</v>
      </c>
      <c r="B177" s="19" t="s">
        <v>148</v>
      </c>
      <c r="D177" s="22" t="str">
        <f t="shared" si="4"/>
        <v>COMMENT ON COLUMN PRI_PROJ_V.RES_TYPE_DESC IS '';</v>
      </c>
    </row>
    <row r="183" spans="1:4" x14ac:dyDescent="0.25">
      <c r="A183" s="19" t="s">
        <v>177</v>
      </c>
      <c r="B183" s="19" t="s">
        <v>72</v>
      </c>
      <c r="C183" s="19" t="s">
        <v>82</v>
      </c>
      <c r="D183" s="22" t="str">
        <f t="shared" ref="D183:D235" si="5">CONCATENATE("COMMENT ON COLUMN ",A183, ".", B183, " IS '", SUBSTITUTE(C183, "'", "''"), "';")</f>
        <v>COMMENT ON COLUMN PRI_RES_PROJ_TAG_MAX_SUM_V.PROJ_ID IS 'Primary key for the PRI_PROJ table';</v>
      </c>
    </row>
    <row r="184" spans="1:4" s="13" customFormat="1" x14ac:dyDescent="0.25">
      <c r="A184" s="19" t="s">
        <v>177</v>
      </c>
      <c r="B184" s="19" t="s">
        <v>74</v>
      </c>
      <c r="C184" s="19" t="s">
        <v>84</v>
      </c>
      <c r="D184" s="22" t="str">
        <f t="shared" si="5"/>
        <v>COMMENT ON COLUMN PRI_RES_PROJ_TAG_MAX_SUM_V.PROJ_NAME IS 'Name of the project';</v>
      </c>
    </row>
    <row r="185" spans="1:4" x14ac:dyDescent="0.25">
      <c r="A185" s="19" t="s">
        <v>177</v>
      </c>
      <c r="B185" s="19" t="s">
        <v>123</v>
      </c>
      <c r="C185" s="19" t="s">
        <v>130</v>
      </c>
      <c r="D185" s="22" t="str">
        <f t="shared" si="5"/>
        <v>COMMENT ON COLUMN PRI_RES_PROJ_TAG_MAX_SUM_V.RES_NAME IS 'The name of the project resource';</v>
      </c>
    </row>
    <row r="186" spans="1:4" s="13" customFormat="1" x14ac:dyDescent="0.25">
      <c r="A186" s="19" t="s">
        <v>177</v>
      </c>
      <c r="B186" s="19" t="s">
        <v>172</v>
      </c>
      <c r="C186" s="19" t="s">
        <v>197</v>
      </c>
      <c r="D186" s="22" t="str">
        <f t="shared" si="5"/>
        <v>COMMENT ON COLUMN PRI_RES_PROJ_TAG_MAX_SUM_V.RES_MAX_VERS_NUM IS 'The parsed version number for the maximum installed version of the given resource';</v>
      </c>
    </row>
    <row r="187" spans="1:4" x14ac:dyDescent="0.25">
      <c r="A187" s="19" t="s">
        <v>177</v>
      </c>
      <c r="B187" s="19" t="s">
        <v>173</v>
      </c>
      <c r="C187" s="19" t="s">
        <v>215</v>
      </c>
      <c r="D187" s="22" t="str">
        <f t="shared" si="5"/>
        <v>COMMENT ON COLUMN PRI_RES_PROJ_TAG_MAX_SUM_V.CURR_VERS_COUNT IS 'The number of projects that have implemented the given resource that are the same as the current version';</v>
      </c>
    </row>
    <row r="188" spans="1:4" x14ac:dyDescent="0.25">
      <c r="A188" s="19" t="s">
        <v>177</v>
      </c>
      <c r="B188" s="19" t="s">
        <v>174</v>
      </c>
      <c r="C188" s="19" t="s">
        <v>214</v>
      </c>
      <c r="D188" s="22" t="str">
        <f t="shared" si="5"/>
        <v>COMMENT ON COLUMN PRI_RES_PROJ_TAG_MAX_SUM_V.OLD_VERS_COUNT IS 'The number of projects that have implemented the given resource that are not the same as the current version';</v>
      </c>
    </row>
    <row r="189" spans="1:4" x14ac:dyDescent="0.25">
      <c r="A189" s="19" t="s">
        <v>177</v>
      </c>
      <c r="B189" s="19" t="s">
        <v>175</v>
      </c>
      <c r="C189" s="19" t="s">
        <v>216</v>
      </c>
      <c r="D189" s="22" t="str">
        <f t="shared" si="5"/>
        <v>COMMENT ON COLUMN PRI_RES_PROJ_TAG_MAX_SUM_V.TOTAL_IMPL_PROJ IS 'The total number of projects that have implemented the given resource';</v>
      </c>
    </row>
    <row r="190" spans="1:4" x14ac:dyDescent="0.25">
      <c r="A190" s="19" t="s">
        <v>177</v>
      </c>
      <c r="B190" s="19" t="s">
        <v>176</v>
      </c>
      <c r="C190" s="19" t="s">
        <v>217</v>
      </c>
      <c r="D190" s="22" t="str">
        <f t="shared" si="5"/>
        <v>COMMENT ON COLUMN PRI_RES_PROJ_TAG_MAX_SUM_V.ASSOC_PROJ_CD_LIST IS 'A comma-delimited list of projects and associated highest version number that have implemented the given resource';</v>
      </c>
    </row>
    <row r="191" spans="1:4" x14ac:dyDescent="0.25">
      <c r="A191" s="19" t="s">
        <v>195</v>
      </c>
      <c r="B191" s="19" t="s">
        <v>72</v>
      </c>
      <c r="C191" s="19" t="s">
        <v>82</v>
      </c>
      <c r="D191" s="22" t="str">
        <f t="shared" si="5"/>
        <v>COMMENT ON COLUMN PRI_RES_PROJ_TAG_MAX_V.PROJ_ID IS 'Primary key for the PRI_PROJ table';</v>
      </c>
    </row>
    <row r="192" spans="1:4" x14ac:dyDescent="0.25">
      <c r="A192" s="19" t="s">
        <v>195</v>
      </c>
      <c r="B192" s="19" t="s">
        <v>73</v>
      </c>
      <c r="C192" s="19" t="s">
        <v>83</v>
      </c>
      <c r="D192" s="22" t="str">
        <f t="shared" si="5"/>
        <v>COMMENT ON COLUMN PRI_RES_PROJ_TAG_MAX_V.VC_PROJ_ID IS 'Unique numeric ID of the project in the given version control system';</v>
      </c>
    </row>
    <row r="193" spans="1:4" x14ac:dyDescent="0.25">
      <c r="A193" s="19" t="s">
        <v>195</v>
      </c>
      <c r="B193" s="19" t="s">
        <v>74</v>
      </c>
      <c r="C193" s="19" t="s">
        <v>84</v>
      </c>
      <c r="D193" s="22" t="str">
        <f t="shared" si="5"/>
        <v>COMMENT ON COLUMN PRI_RES_PROJ_TAG_MAX_V.PROJ_NAME IS 'Name of the project';</v>
      </c>
    </row>
    <row r="194" spans="1:4" x14ac:dyDescent="0.25">
      <c r="A194" s="19" t="s">
        <v>195</v>
      </c>
      <c r="B194" s="19" t="s">
        <v>75</v>
      </c>
      <c r="C194" s="19" t="s">
        <v>85</v>
      </c>
      <c r="D194" s="22" t="str">
        <f t="shared" si="5"/>
        <v>COMMENT ON COLUMN PRI_RES_PROJ_TAG_MAX_V.PROJ_DESC IS 'Description of the project';</v>
      </c>
    </row>
    <row r="195" spans="1:4" s="12" customFormat="1" x14ac:dyDescent="0.25">
      <c r="A195" s="19" t="s">
        <v>195</v>
      </c>
      <c r="B195" s="19" t="s">
        <v>76</v>
      </c>
      <c r="C195" s="19" t="s">
        <v>86</v>
      </c>
      <c r="D195" s="22" t="str">
        <f t="shared" si="5"/>
        <v>COMMENT ON COLUMN PRI_RES_PROJ_TAG_MAX_V.SSH_URL IS 'SSH URL for the project';</v>
      </c>
    </row>
    <row r="196" spans="1:4" s="12" customFormat="1" x14ac:dyDescent="0.25">
      <c r="A196" s="19" t="s">
        <v>195</v>
      </c>
      <c r="B196" s="19" t="s">
        <v>77</v>
      </c>
      <c r="C196" s="19" t="s">
        <v>87</v>
      </c>
      <c r="D196" s="22" t="str">
        <f t="shared" si="5"/>
        <v>COMMENT ON COLUMN PRI_RES_PROJ_TAG_MAX_V.HTTP_URL IS 'HTTP URL for the project';</v>
      </c>
    </row>
    <row r="197" spans="1:4" s="12" customFormat="1" x14ac:dyDescent="0.25">
      <c r="A197" s="19" t="s">
        <v>195</v>
      </c>
      <c r="B197" s="19" t="s">
        <v>78</v>
      </c>
      <c r="C197" s="19" t="s">
        <v>88</v>
      </c>
      <c r="D197" s="22" t="str">
        <f t="shared" si="5"/>
        <v>COMMENT ON COLUMN PRI_RES_PROJ_TAG_MAX_V.README_URL IS 'Readme URL for the project';</v>
      </c>
    </row>
    <row r="198" spans="1:4" s="12" customFormat="1" x14ac:dyDescent="0.25">
      <c r="A198" s="19" t="s">
        <v>195</v>
      </c>
      <c r="B198" s="19" t="s">
        <v>79</v>
      </c>
      <c r="C198" s="19" t="s">
        <v>89</v>
      </c>
      <c r="D198" s="22" t="str">
        <f t="shared" si="5"/>
        <v>COMMENT ON COLUMN PRI_RES_PROJ_TAG_MAX_V.AVATAR_URL IS 'Avatar URL for the project';</v>
      </c>
    </row>
    <row r="199" spans="1:4" s="12" customFormat="1" x14ac:dyDescent="0.25">
      <c r="A199" s="19" t="s">
        <v>195</v>
      </c>
      <c r="B199" s="19" t="s">
        <v>80</v>
      </c>
      <c r="C199" s="19" t="s">
        <v>90</v>
      </c>
      <c r="D199" s="22" t="str">
        <f t="shared" si="5"/>
        <v>COMMENT ON COLUMN PRI_RES_PROJ_TAG_MAX_V.PROJ_CREATE_DTM IS 'The date/time the project was created';</v>
      </c>
    </row>
    <row r="200" spans="1:4" s="12" customFormat="1" x14ac:dyDescent="0.25">
      <c r="A200" s="19" t="s">
        <v>195</v>
      </c>
      <c r="B200" s="19" t="s">
        <v>81</v>
      </c>
      <c r="C200" s="19" t="s">
        <v>91</v>
      </c>
      <c r="D200" s="22" t="str">
        <f t="shared" si="5"/>
        <v>COMMENT ON COLUMN PRI_RES_PROJ_TAG_MAX_V.PROJ_UPDATE_DTM IS 'The date/time the project was last updated';</v>
      </c>
    </row>
    <row r="201" spans="1:4" s="12" customFormat="1" x14ac:dyDescent="0.25">
      <c r="A201" s="19" t="s">
        <v>195</v>
      </c>
      <c r="B201" s="19" t="s">
        <v>95</v>
      </c>
      <c r="C201" s="19" t="s">
        <v>107</v>
      </c>
      <c r="D201" s="22" t="str">
        <f t="shared" si="5"/>
        <v>COMMENT ON COLUMN PRI_RES_PROJ_TAG_MAX_V.PROJ_VISIBILITY IS 'The visibility for the project (public, internal, private)';</v>
      </c>
    </row>
    <row r="202" spans="1:4" s="12" customFormat="1" x14ac:dyDescent="0.25">
      <c r="A202" s="19" t="s">
        <v>195</v>
      </c>
      <c r="B202" s="19" t="s">
        <v>96</v>
      </c>
      <c r="C202" s="19" t="s">
        <v>108</v>
      </c>
      <c r="D202" s="22" t="str">
        <f t="shared" si="5"/>
        <v>COMMENT ON COLUMN PRI_RES_PROJ_TAG_MAX_V.PROJ_NAME_SPACE IS 'project name including the namespace prefix';</v>
      </c>
    </row>
    <row r="203" spans="1:4" s="12" customFormat="1" x14ac:dyDescent="0.25">
      <c r="A203" s="19" t="s">
        <v>195</v>
      </c>
      <c r="B203" s="19" t="s">
        <v>97</v>
      </c>
      <c r="C203" s="19" t="s">
        <v>109</v>
      </c>
      <c r="D203" s="22" t="str">
        <f t="shared" si="5"/>
        <v>COMMENT ON COLUMN PRI_RES_PROJ_TAG_MAX_V.PROJ_SOURCE IS 'the source of the project record (e.g. PIFSC GitLab, GitHub, manual entry)';</v>
      </c>
    </row>
    <row r="204" spans="1:4" s="12" customFormat="1" x14ac:dyDescent="0.25">
      <c r="A204" s="19" t="s">
        <v>195</v>
      </c>
      <c r="B204" s="19" t="s">
        <v>120</v>
      </c>
      <c r="C204" s="19" t="s">
        <v>126</v>
      </c>
      <c r="D204" s="22" t="str">
        <f t="shared" si="5"/>
        <v>COMMENT ON COLUMN PRI_RES_PROJ_TAG_MAX_V.RES_ID IS 'Primary key for the PRI_PROJ_RES table';</v>
      </c>
    </row>
    <row r="205" spans="1:4" s="12" customFormat="1" x14ac:dyDescent="0.25">
      <c r="A205" s="19" t="s">
        <v>195</v>
      </c>
      <c r="B205" s="19" t="s">
        <v>121</v>
      </c>
      <c r="C205" s="19" t="s">
        <v>128</v>
      </c>
      <c r="D205" s="22" t="str">
        <f t="shared" si="5"/>
        <v>COMMENT ON COLUMN PRI_RES_PROJ_TAG_MAX_V.RES_CATEGORY IS 'The resource category (free form text) - examples values include Development Tool, Data Management Tool, Centralized Database Applications';</v>
      </c>
    </row>
    <row r="206" spans="1:4" s="12" customFormat="1" x14ac:dyDescent="0.25">
      <c r="A206" s="19" t="s">
        <v>195</v>
      </c>
      <c r="B206" s="19" t="s">
        <v>122</v>
      </c>
      <c r="C206" s="19" t="s">
        <v>150</v>
      </c>
      <c r="D206" s="22" t="str">
        <f t="shared" si="5"/>
        <v>COMMENT ON COLUMN PRI_RES_PROJ_TAG_MAX_V.RES_TAG_CONV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07" spans="1:4" s="12" customFormat="1" x14ac:dyDescent="0.25">
      <c r="A207" s="19" t="s">
        <v>195</v>
      </c>
      <c r="B207" s="19" t="s">
        <v>123</v>
      </c>
      <c r="C207" s="19" t="s">
        <v>130</v>
      </c>
      <c r="D207" s="22" t="str">
        <f t="shared" si="5"/>
        <v>COMMENT ON COLUMN PRI_RES_PROJ_TAG_MAX_V.RES_NAME IS 'The name of the project resource';</v>
      </c>
    </row>
    <row r="208" spans="1:4" s="12" customFormat="1" x14ac:dyDescent="0.25">
      <c r="A208" s="19" t="s">
        <v>195</v>
      </c>
      <c r="B208" s="19" t="s">
        <v>124</v>
      </c>
      <c r="C208" s="19" t="s">
        <v>131</v>
      </c>
      <c r="D208" s="22" t="str">
        <f t="shared" si="5"/>
        <v>COMMENT ON COLUMN PRI_RES_PROJ_TAG_MAX_V.RES_COLOR_CODE IS 'The color code for the project resource';</v>
      </c>
    </row>
    <row r="209" spans="1:4" s="12" customFormat="1" x14ac:dyDescent="0.25">
      <c r="A209" s="19" t="s">
        <v>195</v>
      </c>
      <c r="B209" s="19" t="s">
        <v>125</v>
      </c>
      <c r="C209" s="19" t="s">
        <v>132</v>
      </c>
      <c r="D209" s="22" t="str">
        <f t="shared" si="5"/>
        <v>COMMENT ON COLUMN PRI_RES_PROJ_TAG_MAX_V.RES_URL IS 'The URL for the project resource (this is blank when the repository URL is the same as the resource URL)';</v>
      </c>
    </row>
    <row r="210" spans="1:4" s="12" customFormat="1" x14ac:dyDescent="0.25">
      <c r="A210" s="19" t="s">
        <v>195</v>
      </c>
      <c r="B210" s="19" t="s">
        <v>136</v>
      </c>
      <c r="C210" s="19" t="s">
        <v>142</v>
      </c>
      <c r="D210" s="22" t="str">
        <f t="shared" si="5"/>
        <v>COMMENT ON COLUMN PRI_RES_PROJ_TAG_MAX_V.RES_SCOPE_ID IS 'Foreign key reference to the resource scope';</v>
      </c>
    </row>
    <row r="211" spans="1:4" s="12" customFormat="1" x14ac:dyDescent="0.25">
      <c r="A211" s="19" t="s">
        <v>195</v>
      </c>
      <c r="B211" s="19" t="s">
        <v>143</v>
      </c>
      <c r="C211" s="19" t="s">
        <v>151</v>
      </c>
      <c r="D211" s="22" t="str">
        <f t="shared" si="5"/>
        <v>COMMENT ON COLUMN PRI_RES_PROJ_TAG_MAX_V.RES_SCOPE_CODE IS 'Code for the given Resource Scope';</v>
      </c>
    </row>
    <row r="212" spans="1:4" s="12" customFormat="1" x14ac:dyDescent="0.25">
      <c r="A212" s="19" t="s">
        <v>195</v>
      </c>
      <c r="B212" s="19" t="s">
        <v>144</v>
      </c>
      <c r="C212" s="19" t="s">
        <v>152</v>
      </c>
      <c r="D212" s="22" t="str">
        <f t="shared" si="5"/>
        <v>COMMENT ON COLUMN PRI_RES_PROJ_TAG_MAX_V.RES_SCOPE_NAME IS 'Name of the given Resource Scope';</v>
      </c>
    </row>
    <row r="213" spans="1:4" s="18" customFormat="1" x14ac:dyDescent="0.25">
      <c r="A213" s="19" t="s">
        <v>195</v>
      </c>
      <c r="B213" s="19" t="s">
        <v>145</v>
      </c>
      <c r="C213" s="19" t="s">
        <v>153</v>
      </c>
      <c r="D213" s="22" t="str">
        <f t="shared" si="5"/>
        <v>COMMENT ON COLUMN PRI_RES_PROJ_TAG_MAX_V.RES_SCOPE_DESC IS 'Description for the given Resource Scope';</v>
      </c>
    </row>
    <row r="214" spans="1:4" x14ac:dyDescent="0.25">
      <c r="A214" s="19" t="s">
        <v>195</v>
      </c>
      <c r="B214" s="19" t="s">
        <v>135</v>
      </c>
      <c r="C214" s="19" t="s">
        <v>141</v>
      </c>
      <c r="D214" s="22" t="str">
        <f t="shared" si="5"/>
        <v>COMMENT ON COLUMN PRI_RES_PROJ_TAG_MAX_V.RES_TYPE_ID IS 'Foreign key reference to the resource type';</v>
      </c>
    </row>
    <row r="215" spans="1:4" x14ac:dyDescent="0.25">
      <c r="A215" s="19" t="s">
        <v>195</v>
      </c>
      <c r="B215" s="19" t="s">
        <v>146</v>
      </c>
      <c r="C215" s="19" t="s">
        <v>154</v>
      </c>
      <c r="D215" s="22" t="str">
        <f t="shared" si="5"/>
        <v>COMMENT ON COLUMN PRI_RES_PROJ_TAG_MAX_V.RES_TYPE_CODE IS 'Code for the given Resource Type';</v>
      </c>
    </row>
    <row r="216" spans="1:4" x14ac:dyDescent="0.25">
      <c r="A216" s="19" t="s">
        <v>195</v>
      </c>
      <c r="B216" s="19" t="s">
        <v>147</v>
      </c>
      <c r="C216" s="19" t="s">
        <v>155</v>
      </c>
      <c r="D216" s="22" t="str">
        <f t="shared" si="5"/>
        <v>COMMENT ON COLUMN PRI_RES_PROJ_TAG_MAX_V.RES_TYPE_NAME IS 'Name of the given Resource Type';</v>
      </c>
    </row>
    <row r="217" spans="1:4" x14ac:dyDescent="0.25">
      <c r="A217" s="19" t="s">
        <v>195</v>
      </c>
      <c r="B217" s="19" t="s">
        <v>148</v>
      </c>
      <c r="C217" s="19" t="s">
        <v>156</v>
      </c>
      <c r="D217" s="22" t="str">
        <f t="shared" si="5"/>
        <v>COMMENT ON COLUMN PRI_RES_PROJ_TAG_MAX_V.RES_TYPE_DESC IS 'Description for the given Resource Type';</v>
      </c>
    </row>
    <row r="218" spans="1:4" x14ac:dyDescent="0.25">
      <c r="A218" s="19" t="s">
        <v>195</v>
      </c>
      <c r="B218" s="19" t="s">
        <v>178</v>
      </c>
      <c r="C218" s="19" t="s">
        <v>196</v>
      </c>
      <c r="D218" s="22" t="str">
        <f t="shared" si="5"/>
        <v>COMMENT ON COLUMN PRI_RES_PROJ_TAG_MAX_V.RES_MAX_TAG_ID IS 'The TAG_ID value associated with the highest version number of the given resource';</v>
      </c>
    </row>
    <row r="219" spans="1:4" x14ac:dyDescent="0.25">
      <c r="A219" s="19" t="s">
        <v>195</v>
      </c>
      <c r="B219" s="19" t="s">
        <v>172</v>
      </c>
      <c r="C219" s="19" t="s">
        <v>197</v>
      </c>
      <c r="D219" s="22" t="str">
        <f t="shared" si="5"/>
        <v>COMMENT ON COLUMN PRI_RES_PROJ_TAG_MAX_V.RES_MAX_VERS_NUM IS 'The parsed version number for the maximum installed version of the given resource';</v>
      </c>
    </row>
    <row r="220" spans="1:4" ht="30" x14ac:dyDescent="0.25">
      <c r="A220" s="19" t="s">
        <v>195</v>
      </c>
      <c r="B220" s="19" t="s">
        <v>179</v>
      </c>
      <c r="C220" s="20" t="s">
        <v>198</v>
      </c>
      <c r="D220" s="22" t="str">
        <f t="shared" si="5"/>
        <v>COMMENT ON COLUMN PRI_RES_PROJ_TAG_MAX_V.TAG_PROJ_MAX_TAG_ID IS 'The TAG_ID value associated with the highest version number of the project associated with the given resource (identified by TAG_PROJ_ID)';</v>
      </c>
    </row>
    <row r="221" spans="1:4" ht="30" x14ac:dyDescent="0.25">
      <c r="A221" s="19" t="s">
        <v>195</v>
      </c>
      <c r="B221" s="19" t="s">
        <v>180</v>
      </c>
      <c r="C221" s="20" t="s">
        <v>199</v>
      </c>
      <c r="D221" s="22" t="str">
        <f t="shared" si="5"/>
        <v>COMMENT ON COLUMN PRI_RES_PROJ_TAG_MAX_V.TAG_PROJ_MAX_VERS_NUM IS 'The parsed version number associated with the highest version number of the project associated with the given resource (identified by TAG_PROJ_ID)';</v>
      </c>
    </row>
    <row r="222" spans="1:4" x14ac:dyDescent="0.25">
      <c r="A222" s="19" t="s">
        <v>195</v>
      </c>
      <c r="B222" s="19" t="s">
        <v>181</v>
      </c>
      <c r="C222" s="19" t="s">
        <v>200</v>
      </c>
      <c r="D222" s="22" t="str">
        <f t="shared" si="5"/>
        <v>COMMENT ON COLUMN PRI_RES_PROJ_TAG_MAX_V.TAG_MAX_VERS_YN IS 'Flag to indicate if the resource''s maximum version is the same as the maximum version implemented on the associated project (Y) or not (N).  This is used to identify implementations that are out of date';</v>
      </c>
    </row>
    <row r="223" spans="1:4" x14ac:dyDescent="0.25">
      <c r="A223" s="19" t="s">
        <v>195</v>
      </c>
      <c r="B223" s="19" t="s">
        <v>182</v>
      </c>
      <c r="C223" s="19" t="s">
        <v>201</v>
      </c>
      <c r="D223" s="22" t="str">
        <f t="shared" si="5"/>
        <v>COMMENT ON COLUMN PRI_RES_PROJ_TAG_MAX_V.TAG_PROJ_ID IS 'Primary key for the PRI_PROJ table for the project associated with the given resource';</v>
      </c>
    </row>
    <row r="224" spans="1:4" x14ac:dyDescent="0.25">
      <c r="A224" s="19" t="s">
        <v>195</v>
      </c>
      <c r="B224" s="19" t="s">
        <v>183</v>
      </c>
      <c r="C224" s="19" t="s">
        <v>202</v>
      </c>
      <c r="D224" s="22" t="str">
        <f t="shared" si="5"/>
        <v>COMMENT ON COLUMN PRI_RES_PROJ_TAG_MAX_V.TAG_VC_PROJ_ID IS 'Unique numeric ID of the project in the given version control system for the project associated with the given resource';</v>
      </c>
    </row>
    <row r="225" spans="1:4" x14ac:dyDescent="0.25">
      <c r="A225" s="19" t="s">
        <v>195</v>
      </c>
      <c r="B225" s="19" t="s">
        <v>184</v>
      </c>
      <c r="C225" s="19" t="s">
        <v>203</v>
      </c>
      <c r="D225" s="22" t="str">
        <f t="shared" si="5"/>
        <v>COMMENT ON COLUMN PRI_RES_PROJ_TAG_MAX_V.TAG_PROJ_NAME IS 'Name of the project associated with the given resource';</v>
      </c>
    </row>
    <row r="226" spans="1:4" x14ac:dyDescent="0.25">
      <c r="A226" s="19" t="s">
        <v>195</v>
      </c>
      <c r="B226" s="19" t="s">
        <v>185</v>
      </c>
      <c r="C226" s="19" t="s">
        <v>204</v>
      </c>
      <c r="D226" s="22" t="str">
        <f t="shared" si="5"/>
        <v>COMMENT ON COLUMN PRI_RES_PROJ_TAG_MAX_V.TAG_PROJ_DESC IS 'Description of the project project associated with the given resource';</v>
      </c>
    </row>
    <row r="227" spans="1:4" x14ac:dyDescent="0.25">
      <c r="A227" s="19" t="s">
        <v>195</v>
      </c>
      <c r="B227" s="19" t="s">
        <v>186</v>
      </c>
      <c r="C227" s="19" t="s">
        <v>205</v>
      </c>
      <c r="D227" s="22" t="str">
        <f t="shared" si="5"/>
        <v>COMMENT ON COLUMN PRI_RES_PROJ_TAG_MAX_V.TAG_SSH_URL IS 'SSH URL for the project project associated with the given resource';</v>
      </c>
    </row>
    <row r="228" spans="1:4" x14ac:dyDescent="0.25">
      <c r="A228" s="19" t="s">
        <v>195</v>
      </c>
      <c r="B228" s="19" t="s">
        <v>187</v>
      </c>
      <c r="C228" s="19" t="s">
        <v>206</v>
      </c>
      <c r="D228" s="22" t="str">
        <f t="shared" si="5"/>
        <v>COMMENT ON COLUMN PRI_RES_PROJ_TAG_MAX_V.TAG_HTTP_URL IS 'HTTP URL for the project project associated with the given resource';</v>
      </c>
    </row>
    <row r="229" spans="1:4" x14ac:dyDescent="0.25">
      <c r="A229" s="19" t="s">
        <v>195</v>
      </c>
      <c r="B229" s="19" t="s">
        <v>188</v>
      </c>
      <c r="C229" s="19" t="s">
        <v>207</v>
      </c>
      <c r="D229" s="22" t="str">
        <f t="shared" si="5"/>
        <v>COMMENT ON COLUMN PRI_RES_PROJ_TAG_MAX_V.TAG_README_URL IS 'Readme URL for the project project associated with the given resource';</v>
      </c>
    </row>
    <row r="230" spans="1:4" x14ac:dyDescent="0.25">
      <c r="A230" s="19" t="s">
        <v>195</v>
      </c>
      <c r="B230" s="19" t="s">
        <v>189</v>
      </c>
      <c r="C230" s="19" t="s">
        <v>208</v>
      </c>
      <c r="D230" s="22" t="str">
        <f t="shared" si="5"/>
        <v>COMMENT ON COLUMN PRI_RES_PROJ_TAG_MAX_V.TAG_AVATAR_URL IS 'Avatar URL for the project project associated with the given resource';</v>
      </c>
    </row>
    <row r="231" spans="1:4" x14ac:dyDescent="0.25">
      <c r="A231" s="19" t="s">
        <v>195</v>
      </c>
      <c r="B231" s="19" t="s">
        <v>190</v>
      </c>
      <c r="C231" s="19" t="s">
        <v>209</v>
      </c>
      <c r="D231" s="22" t="str">
        <f t="shared" si="5"/>
        <v>COMMENT ON COLUMN PRI_RES_PROJ_TAG_MAX_V.TAG_PROJ_CREATE_DTM IS 'The date/time the project associated with the given resource was created';</v>
      </c>
    </row>
    <row r="232" spans="1:4" x14ac:dyDescent="0.25">
      <c r="A232" s="19" t="s">
        <v>195</v>
      </c>
      <c r="B232" s="19" t="s">
        <v>191</v>
      </c>
      <c r="C232" s="19" t="s">
        <v>210</v>
      </c>
      <c r="D232" s="22" t="str">
        <f t="shared" si="5"/>
        <v>COMMENT ON COLUMN PRI_RES_PROJ_TAG_MAX_V.TAG_PROJ_UPDATE_DTM IS 'The date/time the project associated with the given resource was last updated';</v>
      </c>
    </row>
    <row r="233" spans="1:4" x14ac:dyDescent="0.25">
      <c r="A233" s="19" t="s">
        <v>195</v>
      </c>
      <c r="B233" s="19" t="s">
        <v>192</v>
      </c>
      <c r="C233" s="19" t="s">
        <v>211</v>
      </c>
      <c r="D233" s="22" t="str">
        <f t="shared" si="5"/>
        <v>COMMENT ON COLUMN PRI_RES_PROJ_TAG_MAX_V.TAG_PROJ_VISIBILITY IS 'The visibility for the project (public, internal, private) associated with the given resource';</v>
      </c>
    </row>
    <row r="234" spans="1:4" x14ac:dyDescent="0.25">
      <c r="A234" s="19" t="s">
        <v>195</v>
      </c>
      <c r="B234" s="19" t="s">
        <v>193</v>
      </c>
      <c r="C234" s="19" t="s">
        <v>212</v>
      </c>
      <c r="D234" s="22" t="str">
        <f t="shared" si="5"/>
        <v>COMMENT ON COLUMN PRI_RES_PROJ_TAG_MAX_V.TAG_PROJ_NAME_SPACE IS 'project name including the namespace prefix associated with the given resource';</v>
      </c>
    </row>
    <row r="235" spans="1:4" x14ac:dyDescent="0.25">
      <c r="A235" s="19" t="s">
        <v>195</v>
      </c>
      <c r="B235" s="19" t="s">
        <v>194</v>
      </c>
      <c r="C235" s="19" t="s">
        <v>213</v>
      </c>
      <c r="D235" s="22" t="str">
        <f t="shared" si="5"/>
        <v>COMMENT ON COLUMN PRI_RES_PROJ_TAG_MAX_V.TAG_PROJ_SOURCE IS 'the source of the project record (e.g. PIFSC GitLab, GitHub, manual entry) associated with the given resource';</v>
      </c>
    </row>
    <row r="246" spans="1:4" x14ac:dyDescent="0.25">
      <c r="A246" s="19" t="s">
        <v>218</v>
      </c>
      <c r="B246" s="19" t="s">
        <v>72</v>
      </c>
      <c r="C246" s="19" t="s">
        <v>82</v>
      </c>
      <c r="D246" s="22" t="str">
        <f t="shared" ref="D246:D297" si="6">CONCATENATE("COMMENT ON COLUMN ",A246, ".", B246, " IS '", SUBSTITUTE(C246, "'", "''"), "';")</f>
        <v>COMMENT ON COLUMN PRI_PROJ_RES_TAG_MAX_SUM_V.PROJ_ID IS 'Primary key for the PRI_PROJ table';</v>
      </c>
    </row>
    <row r="247" spans="1:4" x14ac:dyDescent="0.25">
      <c r="A247" s="19" t="s">
        <v>218</v>
      </c>
      <c r="B247" s="19" t="s">
        <v>74</v>
      </c>
      <c r="C247" s="19" t="s">
        <v>84</v>
      </c>
      <c r="D247" s="22" t="str">
        <f t="shared" si="6"/>
        <v>COMMENT ON COLUMN PRI_PROJ_RES_TAG_MAX_SUM_V.PROJ_NAME IS 'Name of the project';</v>
      </c>
    </row>
    <row r="248" spans="1:4" x14ac:dyDescent="0.25">
      <c r="A248" s="19" t="s">
        <v>218</v>
      </c>
      <c r="B248" s="19" t="s">
        <v>173</v>
      </c>
      <c r="C248" s="19" t="s">
        <v>252</v>
      </c>
      <c r="D248" s="22" t="str">
        <f t="shared" si="6"/>
        <v>COMMENT ON COLUMN PRI_PROJ_RES_TAG_MAX_SUM_V.CURR_VERS_COUNT IS 'The number of implemented resources that have been implemented by the project that are the same as the current version of the resource';</v>
      </c>
    </row>
    <row r="249" spans="1:4" x14ac:dyDescent="0.25">
      <c r="A249" s="19" t="s">
        <v>218</v>
      </c>
      <c r="B249" s="19" t="s">
        <v>174</v>
      </c>
      <c r="C249" s="19" t="s">
        <v>251</v>
      </c>
      <c r="D249" s="22" t="str">
        <f t="shared" si="6"/>
        <v>COMMENT ON COLUMN PRI_PROJ_RES_TAG_MAX_SUM_V.OLD_VERS_COUNT IS 'The number of implemented resources that have been implemented by the project that are not the same as the current version of the resource';</v>
      </c>
    </row>
    <row r="250" spans="1:4" x14ac:dyDescent="0.25">
      <c r="A250" s="19" t="s">
        <v>218</v>
      </c>
      <c r="B250" s="19" t="s">
        <v>220</v>
      </c>
      <c r="C250" s="19" t="s">
        <v>253</v>
      </c>
      <c r="D250" s="22" t="str">
        <f t="shared" si="6"/>
        <v>COMMENT ON COLUMN PRI_PROJ_RES_TAG_MAX_SUM_V.TOTAL_IMPL_RES IS 'The total number of project resources that have been implemented in the given project';</v>
      </c>
    </row>
    <row r="251" spans="1:4" s="13" customFormat="1" x14ac:dyDescent="0.25">
      <c r="A251" s="19" t="s">
        <v>218</v>
      </c>
      <c r="B251" s="19" t="s">
        <v>219</v>
      </c>
      <c r="C251" s="19" t="s">
        <v>254</v>
      </c>
      <c r="D251" s="22" t="str">
        <f t="shared" si="6"/>
        <v>COMMENT ON COLUMN PRI_PROJ_RES_TAG_MAX_SUM_V.ASSOC_RES_CD_LIST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252" spans="1:4" s="13" customFormat="1" x14ac:dyDescent="0.25">
      <c r="A252" s="19" t="s">
        <v>221</v>
      </c>
      <c r="B252" s="19" t="s">
        <v>72</v>
      </c>
      <c r="C252" s="19" t="s">
        <v>82</v>
      </c>
      <c r="D252" s="22" t="str">
        <f t="shared" si="6"/>
        <v>COMMENT ON COLUMN PRI_PROJ_RES_TAG_MAX_V.PROJ_ID IS 'Primary key for the PRI_PROJ table';</v>
      </c>
    </row>
    <row r="253" spans="1:4" s="13" customFormat="1" x14ac:dyDescent="0.25">
      <c r="A253" s="19" t="s">
        <v>221</v>
      </c>
      <c r="B253" s="19" t="s">
        <v>73</v>
      </c>
      <c r="C253" s="19" t="s">
        <v>83</v>
      </c>
      <c r="D253" s="22" t="str">
        <f t="shared" si="6"/>
        <v>COMMENT ON COLUMN PRI_PROJ_RES_TAG_MAX_V.VC_PROJ_ID IS 'Unique numeric ID of the project in the given version control system';</v>
      </c>
    </row>
    <row r="254" spans="1:4" s="13" customFormat="1" x14ac:dyDescent="0.25">
      <c r="A254" s="19" t="s">
        <v>221</v>
      </c>
      <c r="B254" s="19" t="s">
        <v>74</v>
      </c>
      <c r="C254" s="19" t="s">
        <v>84</v>
      </c>
      <c r="D254" s="22" t="str">
        <f t="shared" si="6"/>
        <v>COMMENT ON COLUMN PRI_PROJ_RES_TAG_MAX_V.PROJ_NAME IS 'Name of the project';</v>
      </c>
    </row>
    <row r="255" spans="1:4" x14ac:dyDescent="0.25">
      <c r="A255" s="19" t="s">
        <v>221</v>
      </c>
      <c r="B255" s="19" t="s">
        <v>75</v>
      </c>
      <c r="C255" s="19" t="s">
        <v>85</v>
      </c>
      <c r="D255" s="22" t="str">
        <f t="shared" si="6"/>
        <v>COMMENT ON COLUMN PRI_PROJ_RES_TAG_MAX_V.PROJ_DESC IS 'Description of the project';</v>
      </c>
    </row>
    <row r="256" spans="1:4" x14ac:dyDescent="0.25">
      <c r="A256" s="19" t="s">
        <v>221</v>
      </c>
      <c r="B256" s="19" t="s">
        <v>76</v>
      </c>
      <c r="C256" s="19" t="s">
        <v>86</v>
      </c>
      <c r="D256" s="22" t="str">
        <f t="shared" si="6"/>
        <v>COMMENT ON COLUMN PRI_PROJ_RES_TAG_MAX_V.SSH_URL IS 'SSH URL for the project';</v>
      </c>
    </row>
    <row r="257" spans="1:4" x14ac:dyDescent="0.25">
      <c r="A257" s="19" t="s">
        <v>221</v>
      </c>
      <c r="B257" s="19" t="s">
        <v>77</v>
      </c>
      <c r="C257" s="19" t="s">
        <v>87</v>
      </c>
      <c r="D257" s="22" t="str">
        <f t="shared" si="6"/>
        <v>COMMENT ON COLUMN PRI_PROJ_RES_TAG_MAX_V.HTTP_URL IS 'HTTP URL for the project';</v>
      </c>
    </row>
    <row r="258" spans="1:4" x14ac:dyDescent="0.25">
      <c r="A258" s="19" t="s">
        <v>221</v>
      </c>
      <c r="B258" s="19" t="s">
        <v>78</v>
      </c>
      <c r="C258" s="19" t="s">
        <v>88</v>
      </c>
      <c r="D258" s="22" t="str">
        <f t="shared" si="6"/>
        <v>COMMENT ON COLUMN PRI_PROJ_RES_TAG_MAX_V.README_URL IS 'Readme URL for the project';</v>
      </c>
    </row>
    <row r="259" spans="1:4" x14ac:dyDescent="0.25">
      <c r="A259" s="19" t="s">
        <v>221</v>
      </c>
      <c r="B259" s="19" t="s">
        <v>79</v>
      </c>
      <c r="C259" s="19" t="s">
        <v>89</v>
      </c>
      <c r="D259" s="22" t="str">
        <f t="shared" si="6"/>
        <v>COMMENT ON COLUMN PRI_PROJ_RES_TAG_MAX_V.AVATAR_URL IS 'Avatar URL for the project';</v>
      </c>
    </row>
    <row r="260" spans="1:4" x14ac:dyDescent="0.25">
      <c r="A260" s="19" t="s">
        <v>221</v>
      </c>
      <c r="B260" s="19" t="s">
        <v>80</v>
      </c>
      <c r="C260" s="19" t="s">
        <v>90</v>
      </c>
      <c r="D260" s="22" t="str">
        <f t="shared" si="6"/>
        <v>COMMENT ON COLUMN PRI_PROJ_RES_TAG_MAX_V.PROJ_CREATE_DTM IS 'The date/time the project was created';</v>
      </c>
    </row>
    <row r="261" spans="1:4" x14ac:dyDescent="0.25">
      <c r="A261" s="19" t="s">
        <v>221</v>
      </c>
      <c r="B261" s="19" t="s">
        <v>81</v>
      </c>
      <c r="C261" s="19" t="s">
        <v>91</v>
      </c>
      <c r="D261" s="22" t="str">
        <f t="shared" si="6"/>
        <v>COMMENT ON COLUMN PRI_PROJ_RES_TAG_MAX_V.PROJ_UPDATE_DTM IS 'The date/time the project was last updated';</v>
      </c>
    </row>
    <row r="262" spans="1:4" x14ac:dyDescent="0.25">
      <c r="A262" s="19" t="s">
        <v>221</v>
      </c>
      <c r="B262" s="19" t="s">
        <v>95</v>
      </c>
      <c r="C262" s="19" t="s">
        <v>107</v>
      </c>
      <c r="D262" s="22" t="str">
        <f t="shared" si="6"/>
        <v>COMMENT ON COLUMN PRI_PROJ_RES_TAG_MAX_V.PROJ_VISIBILITY IS 'The visibility for the project (public, internal, private)';</v>
      </c>
    </row>
    <row r="263" spans="1:4" x14ac:dyDescent="0.25">
      <c r="A263" s="19" t="s">
        <v>221</v>
      </c>
      <c r="B263" s="19" t="s">
        <v>96</v>
      </c>
      <c r="C263" s="19" t="s">
        <v>108</v>
      </c>
      <c r="D263" s="22" t="str">
        <f t="shared" si="6"/>
        <v>COMMENT ON COLUMN PRI_PROJ_RES_TAG_MAX_V.PROJ_NAME_SPACE IS 'project name including the namespace prefix';</v>
      </c>
    </row>
    <row r="264" spans="1:4" x14ac:dyDescent="0.25">
      <c r="A264" s="19" t="s">
        <v>221</v>
      </c>
      <c r="B264" s="19" t="s">
        <v>97</v>
      </c>
      <c r="C264" s="19" t="s">
        <v>109</v>
      </c>
      <c r="D264" s="22" t="str">
        <f t="shared" si="6"/>
        <v>COMMENT ON COLUMN PRI_PROJ_RES_TAG_MAX_V.PROJ_SOURCE IS 'the source of the project record (e.g. PIFSC GitLab, GitHub, manual entry)';</v>
      </c>
    </row>
    <row r="265" spans="1:4" s="13" customFormat="1" x14ac:dyDescent="0.25">
      <c r="A265" s="19" t="s">
        <v>221</v>
      </c>
      <c r="B265" s="19" t="s">
        <v>178</v>
      </c>
      <c r="C265" s="19" t="s">
        <v>196</v>
      </c>
      <c r="D265" s="22" t="str">
        <f t="shared" si="6"/>
        <v>COMMENT ON COLUMN PRI_PROJ_RES_TAG_MAX_V.RES_MAX_TAG_ID IS 'The TAG_ID value associated with the highest version number of the given resource';</v>
      </c>
    </row>
    <row r="266" spans="1:4" x14ac:dyDescent="0.25">
      <c r="A266" s="19" t="s">
        <v>221</v>
      </c>
      <c r="B266" s="19" t="s">
        <v>172</v>
      </c>
      <c r="C266" s="19" t="s">
        <v>197</v>
      </c>
      <c r="D266" s="22" t="str">
        <f t="shared" si="6"/>
        <v>COMMENT ON COLUMN PRI_PROJ_RES_TAG_MAX_V.RES_MAX_VERS_NUM IS 'The parsed version number for the maximum installed version of the given resource';</v>
      </c>
    </row>
    <row r="267" spans="1:4" x14ac:dyDescent="0.25">
      <c r="A267" s="19" t="s">
        <v>221</v>
      </c>
      <c r="B267" s="19" t="s">
        <v>179</v>
      </c>
      <c r="C267" s="19" t="s">
        <v>198</v>
      </c>
      <c r="D267" s="22" t="str">
        <f t="shared" si="6"/>
        <v>COMMENT ON COLUMN PRI_PROJ_RES_TAG_MAX_V.TAG_PROJ_MAX_TAG_ID IS 'The TAG_ID value associated with the highest version number of the project associated with the given resource (identified by TAG_PROJ_ID)';</v>
      </c>
    </row>
    <row r="268" spans="1:4" x14ac:dyDescent="0.25">
      <c r="A268" s="19" t="s">
        <v>221</v>
      </c>
      <c r="B268" s="19" t="s">
        <v>180</v>
      </c>
      <c r="C268" s="19" t="s">
        <v>199</v>
      </c>
      <c r="D268" s="22" t="str">
        <f t="shared" si="6"/>
        <v>COMMENT ON COLUMN PRI_PROJ_RES_TAG_MAX_V.TAG_PROJ_MAX_VERS_NUM IS 'The parsed version number associated with the highest version number of the project associated with the given resource (identified by TAG_PROJ_ID)';</v>
      </c>
    </row>
    <row r="269" spans="1:4" x14ac:dyDescent="0.25">
      <c r="A269" s="19" t="s">
        <v>221</v>
      </c>
      <c r="B269" s="19" t="s">
        <v>181</v>
      </c>
      <c r="C269" s="19" t="s">
        <v>236</v>
      </c>
      <c r="D269" s="22" t="str">
        <f t="shared" si="6"/>
        <v>COMMENT ON COLUMN PRI_PROJ_RES_TAG_MAX_V.TAG_MAX_VERS_YN IS 'Flag to indicate if the implemented resource version for the given project is the same as the maximum resource version (Y) or not (N).  This is used to identify implementations that are out of date';</v>
      </c>
    </row>
    <row r="270" spans="1:4" x14ac:dyDescent="0.25">
      <c r="A270" s="19" t="s">
        <v>221</v>
      </c>
      <c r="B270" s="19" t="s">
        <v>235</v>
      </c>
      <c r="C270" s="19" t="s">
        <v>237</v>
      </c>
      <c r="D270" s="22" t="str">
        <f t="shared" si="6"/>
        <v>COMMENT ON COLUMN PRI_PROJ_RES_TAG_MAX_V.RES_VERS_STATUS IS 'Flag to indicate if the implemented resource version for the given project is the same as the maximum resource version (Current Version) or not (Update Available).  This is used to identify implementations that are out of date';</v>
      </c>
    </row>
    <row r="271" spans="1:4" x14ac:dyDescent="0.25">
      <c r="A271" s="19" t="s">
        <v>221</v>
      </c>
      <c r="B271" s="19" t="s">
        <v>226</v>
      </c>
      <c r="C271" s="19" t="s">
        <v>238</v>
      </c>
      <c r="D271" s="22" t="str">
        <f t="shared" si="6"/>
        <v>COMMENT ON COLUMN PRI_PROJ_RES_TAG_MAX_V.RES_PROJ_ID IS 'Resource Project';</v>
      </c>
    </row>
    <row r="272" spans="1:4" x14ac:dyDescent="0.25">
      <c r="A272" s="19" t="s">
        <v>221</v>
      </c>
      <c r="B272" s="19" t="s">
        <v>234</v>
      </c>
      <c r="C272" s="19" t="s">
        <v>239</v>
      </c>
      <c r="D272" s="22" t="str">
        <f t="shared" si="6"/>
        <v>COMMENT ON COLUMN PRI_PROJ_RES_TAG_MAX_V.RES_VC_PROJ_ID IS 'Unique numeric ID of the resource project in the given version control system';</v>
      </c>
    </row>
    <row r="273" spans="1:4" x14ac:dyDescent="0.25">
      <c r="A273" s="19" t="s">
        <v>221</v>
      </c>
      <c r="B273" s="19" t="s">
        <v>227</v>
      </c>
      <c r="C273" s="19" t="s">
        <v>240</v>
      </c>
      <c r="D273" s="22" t="str">
        <f t="shared" si="6"/>
        <v>COMMENT ON COLUMN PRI_PROJ_RES_TAG_MAX_V.RES_PROJ_NAME IS 'Name of the resource project';</v>
      </c>
    </row>
    <row r="274" spans="1:4" x14ac:dyDescent="0.25">
      <c r="A274" s="19" t="s">
        <v>221</v>
      </c>
      <c r="B274" s="19" t="s">
        <v>225</v>
      </c>
      <c r="C274" s="19" t="s">
        <v>241</v>
      </c>
      <c r="D274" s="22" t="str">
        <f t="shared" si="6"/>
        <v>COMMENT ON COLUMN PRI_PROJ_RES_TAG_MAX_V.RES_PROJ_DESC IS 'Description of the resource project';</v>
      </c>
    </row>
    <row r="275" spans="1:4" x14ac:dyDescent="0.25">
      <c r="A275" s="19" t="s">
        <v>221</v>
      </c>
      <c r="B275" s="19" t="s">
        <v>233</v>
      </c>
      <c r="C275" s="19" t="s">
        <v>242</v>
      </c>
      <c r="D275" s="22" t="str">
        <f t="shared" si="6"/>
        <v>COMMENT ON COLUMN PRI_PROJ_RES_TAG_MAX_V.RES_SSH_URL IS 'SSH URL for the resource project';</v>
      </c>
    </row>
    <row r="276" spans="1:4" x14ac:dyDescent="0.25">
      <c r="A276" s="19" t="s">
        <v>221</v>
      </c>
      <c r="B276" s="19" t="s">
        <v>223</v>
      </c>
      <c r="C276" s="19" t="s">
        <v>243</v>
      </c>
      <c r="D276" s="22" t="str">
        <f t="shared" si="6"/>
        <v>COMMENT ON COLUMN PRI_PROJ_RES_TAG_MAX_V.RES_HTTP_URL IS 'HTTP URL for the resource project';</v>
      </c>
    </row>
    <row r="277" spans="1:4" x14ac:dyDescent="0.25">
      <c r="A277" s="19" t="s">
        <v>221</v>
      </c>
      <c r="B277" s="19" t="s">
        <v>232</v>
      </c>
      <c r="C277" s="19" t="s">
        <v>244</v>
      </c>
      <c r="D277" s="22" t="str">
        <f t="shared" si="6"/>
        <v>COMMENT ON COLUMN PRI_PROJ_RES_TAG_MAX_V.RES_README_URL IS 'Readme URL for the resource project';</v>
      </c>
    </row>
    <row r="278" spans="1:4" x14ac:dyDescent="0.25">
      <c r="A278" s="19" t="s">
        <v>221</v>
      </c>
      <c r="B278" s="19" t="s">
        <v>222</v>
      </c>
      <c r="C278" s="19" t="s">
        <v>245</v>
      </c>
      <c r="D278" s="22" t="str">
        <f t="shared" si="6"/>
        <v>COMMENT ON COLUMN PRI_PROJ_RES_TAG_MAX_V.RES_AVATAR_URL IS 'Avatar URL for the resource project';</v>
      </c>
    </row>
    <row r="279" spans="1:4" x14ac:dyDescent="0.25">
      <c r="A279" s="19" t="s">
        <v>221</v>
      </c>
      <c r="B279" s="19" t="s">
        <v>224</v>
      </c>
      <c r="C279" s="19" t="s">
        <v>246</v>
      </c>
      <c r="D279" s="22" t="str">
        <f t="shared" si="6"/>
        <v>COMMENT ON COLUMN PRI_PROJ_RES_TAG_MAX_V.RES_PROJ_CREATE_DTM IS 'The date/time the resource project was created';</v>
      </c>
    </row>
    <row r="280" spans="1:4" x14ac:dyDescent="0.25">
      <c r="A280" s="19" t="s">
        <v>221</v>
      </c>
      <c r="B280" s="19" t="s">
        <v>230</v>
      </c>
      <c r="C280" s="19" t="s">
        <v>247</v>
      </c>
      <c r="D280" s="22" t="str">
        <f t="shared" si="6"/>
        <v>COMMENT ON COLUMN PRI_PROJ_RES_TAG_MAX_V.RES_PROJ_UPDATE_DTM IS 'The date/time the resource project was last updated';</v>
      </c>
    </row>
    <row r="281" spans="1:4" x14ac:dyDescent="0.25">
      <c r="A281" s="19" t="s">
        <v>221</v>
      </c>
      <c r="B281" s="19" t="s">
        <v>231</v>
      </c>
      <c r="C281" s="19" t="s">
        <v>248</v>
      </c>
      <c r="D281" s="22" t="str">
        <f t="shared" si="6"/>
        <v>COMMENT ON COLUMN PRI_PROJ_RES_TAG_MAX_V.RES_PROJ_VISIBILITY IS 'The visibility for the resource project (public, internal, private)';</v>
      </c>
    </row>
    <row r="282" spans="1:4" x14ac:dyDescent="0.25">
      <c r="A282" s="19" t="s">
        <v>221</v>
      </c>
      <c r="B282" s="19" t="s">
        <v>228</v>
      </c>
      <c r="C282" s="19" t="s">
        <v>250</v>
      </c>
      <c r="D282" s="22" t="str">
        <f t="shared" si="6"/>
        <v>COMMENT ON COLUMN PRI_PROJ_RES_TAG_MAX_V.RES_PROJ_NAME_SPACE IS 'resource project name including the namespace prefix';</v>
      </c>
    </row>
    <row r="283" spans="1:4" x14ac:dyDescent="0.25">
      <c r="A283" s="19" t="s">
        <v>221</v>
      </c>
      <c r="B283" s="19" t="s">
        <v>229</v>
      </c>
      <c r="C283" s="19" t="s">
        <v>249</v>
      </c>
      <c r="D283" s="22" t="str">
        <f t="shared" si="6"/>
        <v>COMMENT ON COLUMN PRI_PROJ_RES_TAG_MAX_V.RES_PROJ_SOURCE IS 'the source of the resource project record (e.g. PIFSC GitLab, GitHub, manual entry)';</v>
      </c>
    </row>
    <row r="284" spans="1:4" x14ac:dyDescent="0.25">
      <c r="A284" s="19" t="s">
        <v>221</v>
      </c>
      <c r="B284" s="19" t="s">
        <v>120</v>
      </c>
      <c r="C284" s="19" t="s">
        <v>126</v>
      </c>
      <c r="D284" s="22" t="str">
        <f t="shared" si="6"/>
        <v>COMMENT ON COLUMN PRI_PROJ_RES_TAG_MAX_V.RES_ID IS 'Primary key for the PRI_PROJ_RES table';</v>
      </c>
    </row>
    <row r="285" spans="1:4" x14ac:dyDescent="0.25">
      <c r="A285" s="19" t="s">
        <v>221</v>
      </c>
      <c r="B285" s="19" t="s">
        <v>121</v>
      </c>
      <c r="C285" s="19" t="s">
        <v>128</v>
      </c>
      <c r="D285" s="22" t="str">
        <f t="shared" si="6"/>
        <v>COMMENT ON COLUMN PRI_PROJ_RES_TAG_MAX_V.RES_CATEGORY IS 'The resource category (free form text) - examples values include Development Tool, Data Management Tool, Centralized Database Applications';</v>
      </c>
    </row>
    <row r="286" spans="1:4" x14ac:dyDescent="0.25">
      <c r="A286" s="19" t="s">
        <v>221</v>
      </c>
      <c r="B286" s="19" t="s">
        <v>122</v>
      </c>
      <c r="C286" s="19" t="s">
        <v>150</v>
      </c>
      <c r="D286" s="22" t="str">
        <f t="shared" si="6"/>
        <v>COMMENT ON COLUMN PRI_PROJ_RES_TAG_MAX_V.RES_TAG_CONV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87" spans="1:4" x14ac:dyDescent="0.25">
      <c r="A287" s="19" t="s">
        <v>221</v>
      </c>
      <c r="B287" s="19" t="s">
        <v>123</v>
      </c>
      <c r="C287" s="19" t="s">
        <v>130</v>
      </c>
      <c r="D287" s="22" t="str">
        <f t="shared" si="6"/>
        <v>COMMENT ON COLUMN PRI_PROJ_RES_TAG_MAX_V.RES_NAME IS 'The name of the project resource';</v>
      </c>
    </row>
    <row r="288" spans="1:4" x14ac:dyDescent="0.25">
      <c r="A288" s="19" t="s">
        <v>221</v>
      </c>
      <c r="B288" s="19" t="s">
        <v>124</v>
      </c>
      <c r="C288" s="19" t="s">
        <v>131</v>
      </c>
      <c r="D288" s="22" t="str">
        <f t="shared" si="6"/>
        <v>COMMENT ON COLUMN PRI_PROJ_RES_TAG_MAX_V.RES_COLOR_CODE IS 'The color code for the project resource';</v>
      </c>
    </row>
    <row r="289" spans="1:4" s="13" customFormat="1" x14ac:dyDescent="0.25">
      <c r="A289" s="19" t="s">
        <v>221</v>
      </c>
      <c r="B289" s="19" t="s">
        <v>125</v>
      </c>
      <c r="C289" s="19" t="s">
        <v>132</v>
      </c>
      <c r="D289" s="22" t="str">
        <f t="shared" si="6"/>
        <v>COMMENT ON COLUMN PRI_PROJ_RES_TAG_MAX_V.RES_URL IS 'The URL for the project resource (this is blank when the repository URL is the same as the resource URL)';</v>
      </c>
    </row>
    <row r="290" spans="1:4" s="13" customFormat="1" x14ac:dyDescent="0.25">
      <c r="A290" s="19" t="s">
        <v>221</v>
      </c>
      <c r="B290" s="19" t="s">
        <v>136</v>
      </c>
      <c r="C290" s="19" t="s">
        <v>142</v>
      </c>
      <c r="D290" s="22" t="str">
        <f t="shared" si="6"/>
        <v>COMMENT ON COLUMN PRI_PROJ_RES_TAG_MAX_V.RES_SCOPE_ID IS 'Foreign key reference to the resource scope';</v>
      </c>
    </row>
    <row r="291" spans="1:4" s="13" customFormat="1" x14ac:dyDescent="0.25">
      <c r="A291" s="19" t="s">
        <v>221</v>
      </c>
      <c r="B291" s="19" t="s">
        <v>143</v>
      </c>
      <c r="C291" s="19" t="s">
        <v>151</v>
      </c>
      <c r="D291" s="22" t="str">
        <f t="shared" si="6"/>
        <v>COMMENT ON COLUMN PRI_PROJ_RES_TAG_MAX_V.RES_SCOPE_CODE IS 'Code for the given Resource Scope';</v>
      </c>
    </row>
    <row r="292" spans="1:4" s="13" customFormat="1" x14ac:dyDescent="0.25">
      <c r="A292" s="19" t="s">
        <v>221</v>
      </c>
      <c r="B292" s="19" t="s">
        <v>144</v>
      </c>
      <c r="C292" s="19" t="s">
        <v>152</v>
      </c>
      <c r="D292" s="22" t="str">
        <f t="shared" si="6"/>
        <v>COMMENT ON COLUMN PRI_PROJ_RES_TAG_MAX_V.RES_SCOPE_NAME IS 'Name of the given Resource Scope';</v>
      </c>
    </row>
    <row r="293" spans="1:4" x14ac:dyDescent="0.25">
      <c r="A293" s="19" t="s">
        <v>221</v>
      </c>
      <c r="B293" s="19" t="s">
        <v>145</v>
      </c>
      <c r="C293" s="19" t="s">
        <v>153</v>
      </c>
      <c r="D293" s="22" t="str">
        <f t="shared" si="6"/>
        <v>COMMENT ON COLUMN PRI_PROJ_RES_TAG_MAX_V.RES_SCOPE_DESC IS 'Description for the given Resource Scope';</v>
      </c>
    </row>
    <row r="294" spans="1:4" x14ac:dyDescent="0.25">
      <c r="A294" s="19" t="s">
        <v>221</v>
      </c>
      <c r="B294" s="19" t="s">
        <v>135</v>
      </c>
      <c r="C294" s="19" t="s">
        <v>141</v>
      </c>
      <c r="D294" s="22" t="str">
        <f t="shared" si="6"/>
        <v>COMMENT ON COLUMN PRI_PROJ_RES_TAG_MAX_V.RES_TYPE_ID IS 'Foreign key reference to the resource type';</v>
      </c>
    </row>
    <row r="295" spans="1:4" x14ac:dyDescent="0.25">
      <c r="A295" s="19" t="s">
        <v>221</v>
      </c>
      <c r="B295" s="19" t="s">
        <v>146</v>
      </c>
      <c r="C295" s="19" t="s">
        <v>154</v>
      </c>
      <c r="D295" s="22" t="str">
        <f t="shared" si="6"/>
        <v>COMMENT ON COLUMN PRI_PROJ_RES_TAG_MAX_V.RES_TYPE_CODE IS 'Code for the given Resource Type';</v>
      </c>
    </row>
    <row r="296" spans="1:4" x14ac:dyDescent="0.25">
      <c r="A296" s="19" t="s">
        <v>221</v>
      </c>
      <c r="B296" s="19" t="s">
        <v>147</v>
      </c>
      <c r="C296" s="19" t="s">
        <v>155</v>
      </c>
      <c r="D296" s="22" t="str">
        <f t="shared" si="6"/>
        <v>COMMENT ON COLUMN PRI_PROJ_RES_TAG_MAX_V.RES_TYPE_NAME IS 'Name of the given Resource Type';</v>
      </c>
    </row>
    <row r="297" spans="1:4" x14ac:dyDescent="0.25">
      <c r="A297" s="19" t="s">
        <v>221</v>
      </c>
      <c r="B297" s="19" t="s">
        <v>148</v>
      </c>
      <c r="C297" s="19" t="s">
        <v>156</v>
      </c>
      <c r="D297" s="22" t="str">
        <f t="shared" si="6"/>
        <v>COMMENT ON COLUMN PRI_PROJ_RES_TAG_MAX_V.RES_TYPE_DESC IS 'Description for the given Resource Type';</v>
      </c>
    </row>
    <row r="320" spans="1:4" s="18" customFormat="1" x14ac:dyDescent="0.25">
      <c r="A320" s="19"/>
      <c r="B320" s="19"/>
      <c r="C320" s="19"/>
      <c r="D320" s="22"/>
    </row>
    <row r="354" spans="1:4" s="13" customFormat="1" x14ac:dyDescent="0.25">
      <c r="A354" s="19"/>
      <c r="B354" s="19"/>
      <c r="C354" s="19"/>
      <c r="D354" s="22"/>
    </row>
    <row r="358" spans="1:4" s="13" customFormat="1" x14ac:dyDescent="0.25">
      <c r="A358" s="19"/>
      <c r="B358" s="19"/>
      <c r="C358" s="19"/>
      <c r="D358" s="22"/>
    </row>
    <row r="359" spans="1:4" s="13" customFormat="1" x14ac:dyDescent="0.25">
      <c r="A359" s="19"/>
      <c r="B359" s="19"/>
      <c r="C359" s="19"/>
      <c r="D359" s="22"/>
    </row>
    <row r="360" spans="1:4" s="13" customFormat="1" x14ac:dyDescent="0.25">
      <c r="A360" s="19"/>
      <c r="B360" s="19"/>
      <c r="C360" s="19"/>
      <c r="D360" s="22"/>
    </row>
    <row r="378" spans="1:4" s="13" customFormat="1" x14ac:dyDescent="0.25">
      <c r="A378" s="19"/>
      <c r="B378" s="19"/>
      <c r="C378" s="19"/>
      <c r="D378" s="22"/>
    </row>
    <row r="379" spans="1:4" s="13" customFormat="1" x14ac:dyDescent="0.25">
      <c r="A379" s="19"/>
      <c r="B379" s="19"/>
      <c r="C379" s="19"/>
      <c r="D379" s="22"/>
    </row>
    <row r="380" spans="1:4" s="13" customFormat="1" x14ac:dyDescent="0.25">
      <c r="A380" s="19"/>
      <c r="B380" s="19"/>
      <c r="C380" s="19"/>
      <c r="D380" s="22"/>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07"/>
  <sheetViews>
    <sheetView topLeftCell="A193" workbookViewId="0">
      <selection activeCell="C181" sqref="C181:C207"/>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78" si="0">CONCATENATE(A3, ".", B3, ", ")</f>
        <v xml:space="preserve">., </v>
      </c>
    </row>
    <row r="4" spans="1:3" x14ac:dyDescent="0.25">
      <c r="A4" s="18" t="s">
        <v>92</v>
      </c>
      <c r="B4" s="18" t="s">
        <v>72</v>
      </c>
      <c r="C4" s="18" t="str">
        <f t="shared" si="0"/>
        <v xml:space="preserve">PRI_PROJ.PROJ_ID, </v>
      </c>
    </row>
    <row r="5" spans="1:3" x14ac:dyDescent="0.25">
      <c r="A5" s="18" t="s">
        <v>92</v>
      </c>
      <c r="B5" s="18" t="s">
        <v>73</v>
      </c>
      <c r="C5" s="18" t="str">
        <f t="shared" si="0"/>
        <v xml:space="preserve">PRI_PROJ.VC_PROJ_ID, </v>
      </c>
    </row>
    <row r="6" spans="1:3" x14ac:dyDescent="0.25">
      <c r="A6" s="18" t="s">
        <v>92</v>
      </c>
      <c r="B6" s="18" t="s">
        <v>74</v>
      </c>
      <c r="C6" s="18" t="str">
        <f t="shared" si="0"/>
        <v xml:space="preserve">PRI_PROJ.PROJ_NAME, </v>
      </c>
    </row>
    <row r="7" spans="1:3" x14ac:dyDescent="0.25">
      <c r="A7" s="18" t="s">
        <v>92</v>
      </c>
      <c r="B7" s="18" t="s">
        <v>75</v>
      </c>
      <c r="C7" s="18" t="str">
        <f t="shared" si="0"/>
        <v xml:space="preserve">PRI_PROJ.PROJ_DESC, </v>
      </c>
    </row>
    <row r="8" spans="1:3" x14ac:dyDescent="0.25">
      <c r="A8" s="18" t="s">
        <v>92</v>
      </c>
      <c r="B8" s="18" t="s">
        <v>76</v>
      </c>
      <c r="C8" s="18" t="str">
        <f t="shared" si="0"/>
        <v xml:space="preserve">PRI_PROJ.SSH_URL, </v>
      </c>
    </row>
    <row r="9" spans="1:3" x14ac:dyDescent="0.25">
      <c r="A9" s="18" t="s">
        <v>92</v>
      </c>
      <c r="B9" s="18" t="s">
        <v>77</v>
      </c>
      <c r="C9" s="18" t="str">
        <f t="shared" si="0"/>
        <v xml:space="preserve">PRI_PROJ.HTTP_URL, </v>
      </c>
    </row>
    <row r="10" spans="1:3" x14ac:dyDescent="0.25">
      <c r="A10" s="18" t="s">
        <v>92</v>
      </c>
      <c r="B10" s="18" t="s">
        <v>78</v>
      </c>
      <c r="C10" s="18" t="str">
        <f t="shared" si="0"/>
        <v xml:space="preserve">PRI_PROJ.README_URL, </v>
      </c>
    </row>
    <row r="11" spans="1:3" x14ac:dyDescent="0.25">
      <c r="A11" s="18" t="s">
        <v>92</v>
      </c>
      <c r="B11" s="18" t="s">
        <v>79</v>
      </c>
      <c r="C11" s="18" t="str">
        <f t="shared" si="0"/>
        <v xml:space="preserve">PRI_PROJ.AVATAR_URL, </v>
      </c>
    </row>
    <row r="12" spans="1:3" x14ac:dyDescent="0.25">
      <c r="A12" s="18" t="s">
        <v>92</v>
      </c>
      <c r="B12" s="18" t="s">
        <v>80</v>
      </c>
      <c r="C12" s="18" t="str">
        <f t="shared" si="0"/>
        <v xml:space="preserve">PRI_PROJ.PROJ_CREATE_DTM, </v>
      </c>
    </row>
    <row r="13" spans="1:3" x14ac:dyDescent="0.25">
      <c r="A13" s="18" t="s">
        <v>92</v>
      </c>
      <c r="B13" s="18" t="s">
        <v>81</v>
      </c>
      <c r="C13" s="18" t="str">
        <f t="shared" si="0"/>
        <v xml:space="preserve">PRI_PROJ.PROJ_UPDATE_DTM, </v>
      </c>
    </row>
    <row r="14" spans="1:3" x14ac:dyDescent="0.25">
      <c r="A14" s="18" t="s">
        <v>92</v>
      </c>
      <c r="B14" s="18" t="s">
        <v>95</v>
      </c>
      <c r="C14" s="18" t="str">
        <f t="shared" si="0"/>
        <v xml:space="preserve">PRI_PROJ.PROJ_VISIBILITY, </v>
      </c>
    </row>
    <row r="15" spans="1:3" x14ac:dyDescent="0.25">
      <c r="A15" s="18" t="s">
        <v>92</v>
      </c>
      <c r="B15" s="18" t="s">
        <v>96</v>
      </c>
      <c r="C15" s="18" t="str">
        <f t="shared" si="0"/>
        <v xml:space="preserve">PRI_PROJ.PROJ_NAME_SPACE, </v>
      </c>
    </row>
    <row r="16" spans="1:3" x14ac:dyDescent="0.25">
      <c r="A16" s="18" t="s">
        <v>92</v>
      </c>
      <c r="B16" s="18" t="s">
        <v>97</v>
      </c>
      <c r="C16" s="18" t="str">
        <f t="shared" si="0"/>
        <v xml:space="preserve">PRI_PROJ.PROJ_SOURCE, </v>
      </c>
    </row>
    <row r="17" spans="1:3" x14ac:dyDescent="0.25">
      <c r="A17" s="18" t="s">
        <v>92</v>
      </c>
      <c r="B17" s="18" t="s">
        <v>98</v>
      </c>
      <c r="C17" s="18" t="str">
        <f t="shared" si="0"/>
        <v xml:space="preserve">PRI_PROJ.CREATE_DATE, </v>
      </c>
    </row>
    <row r="18" spans="1:3" x14ac:dyDescent="0.25">
      <c r="A18" s="18" t="s">
        <v>92</v>
      </c>
      <c r="B18" s="18" t="s">
        <v>99</v>
      </c>
      <c r="C18" s="18" t="str">
        <f t="shared" si="0"/>
        <v xml:space="preserve">PRI_PROJ.CREATED_BY, </v>
      </c>
    </row>
    <row r="19" spans="1:3" x14ac:dyDescent="0.25">
      <c r="A19" s="18" t="s">
        <v>92</v>
      </c>
      <c r="B19" s="18" t="s">
        <v>100</v>
      </c>
      <c r="C19" s="18" t="str">
        <f t="shared" si="0"/>
        <v xml:space="preserve">PRI_PROJ.LAST_MOD_DATE, </v>
      </c>
    </row>
    <row r="20" spans="1:3" x14ac:dyDescent="0.25">
      <c r="A20" s="18" t="s">
        <v>92</v>
      </c>
      <c r="B20" s="18" t="s">
        <v>101</v>
      </c>
      <c r="C20" s="18" t="str">
        <f t="shared" si="0"/>
        <v xml:space="preserve">PRI_PROJ.LAST_MOD_BY, </v>
      </c>
    </row>
    <row r="21" spans="1:3" x14ac:dyDescent="0.25">
      <c r="A21" s="18" t="s">
        <v>93</v>
      </c>
      <c r="B21" s="18" t="s">
        <v>94</v>
      </c>
      <c r="C21" s="18" t="str">
        <f t="shared" si="0"/>
        <v xml:space="preserve">PRI_PROJ_TAGS.TAG_ID, </v>
      </c>
    </row>
    <row r="22" spans="1:3" x14ac:dyDescent="0.25">
      <c r="A22" s="18" t="s">
        <v>93</v>
      </c>
      <c r="B22" s="18" t="s">
        <v>72</v>
      </c>
      <c r="C22" s="18" t="str">
        <f t="shared" si="0"/>
        <v xml:space="preserve">PRI_PROJ_TAGS.PROJ_ID, </v>
      </c>
    </row>
    <row r="23" spans="1:3" x14ac:dyDescent="0.25">
      <c r="A23" s="18" t="s">
        <v>93</v>
      </c>
      <c r="B23" s="18" t="s">
        <v>103</v>
      </c>
      <c r="C23" s="18" t="str">
        <f t="shared" si="0"/>
        <v xml:space="preserve">PRI_PROJ_TAGS.TAG_NAME, </v>
      </c>
    </row>
    <row r="24" spans="1:3" x14ac:dyDescent="0.25">
      <c r="A24" s="18" t="s">
        <v>93</v>
      </c>
      <c r="B24" s="18" t="s">
        <v>104</v>
      </c>
      <c r="C24" s="18" t="str">
        <f t="shared" si="0"/>
        <v xml:space="preserve">PRI_PROJ_TAGS.TAG_MSG, </v>
      </c>
    </row>
    <row r="25" spans="1:3" x14ac:dyDescent="0.25">
      <c r="A25" s="18" t="s">
        <v>93</v>
      </c>
      <c r="B25" s="18" t="s">
        <v>105</v>
      </c>
      <c r="C25" s="18" t="str">
        <f t="shared" si="0"/>
        <v xml:space="preserve">PRI_PROJ_TAGS.TAG_COMMIT_AUTHOR, </v>
      </c>
    </row>
    <row r="26" spans="1:3" x14ac:dyDescent="0.25">
      <c r="A26" s="18" t="s">
        <v>93</v>
      </c>
      <c r="B26" s="18" t="s">
        <v>106</v>
      </c>
      <c r="C26" s="18" t="str">
        <f t="shared" si="0"/>
        <v xml:space="preserve">PRI_PROJ_TAGS.TAG_COMMIT_DTM,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t="s">
        <v>119</v>
      </c>
      <c r="B31" s="18" t="s">
        <v>120</v>
      </c>
      <c r="C31" s="18" t="str">
        <f t="shared" si="0"/>
        <v xml:space="preserve">PRI_PROJ_RES.RES_ID, </v>
      </c>
    </row>
    <row r="32" spans="1:3" x14ac:dyDescent="0.25">
      <c r="A32" s="18" t="s">
        <v>119</v>
      </c>
      <c r="B32" s="18" t="s">
        <v>72</v>
      </c>
      <c r="C32" s="18" t="str">
        <f t="shared" si="0"/>
        <v xml:space="preserve">PRI_PROJ_RES.PROJ_ID, </v>
      </c>
    </row>
    <row r="33" spans="1:3" x14ac:dyDescent="0.25">
      <c r="A33" s="18" t="s">
        <v>119</v>
      </c>
      <c r="B33" s="18" t="s">
        <v>121</v>
      </c>
      <c r="C33" s="18" t="str">
        <f t="shared" si="0"/>
        <v xml:space="preserve">PRI_PROJ_RES.RES_CATEGORY, </v>
      </c>
    </row>
    <row r="34" spans="1:3" x14ac:dyDescent="0.25">
      <c r="A34" s="18" t="s">
        <v>119</v>
      </c>
      <c r="B34" s="18" t="s">
        <v>136</v>
      </c>
      <c r="C34" s="18" t="str">
        <f t="shared" si="0"/>
        <v xml:space="preserve">PRI_PROJ_RES.RES_SCOPE_ID, </v>
      </c>
    </row>
    <row r="35" spans="1:3" x14ac:dyDescent="0.25">
      <c r="A35" s="18" t="s">
        <v>119</v>
      </c>
      <c r="B35" s="18" t="s">
        <v>135</v>
      </c>
      <c r="C35" s="18" t="str">
        <f t="shared" si="0"/>
        <v xml:space="preserve">PRI_PROJ_RES.RES_TYPE_ID, </v>
      </c>
    </row>
    <row r="36" spans="1:3" x14ac:dyDescent="0.25">
      <c r="A36" s="18" t="s">
        <v>119</v>
      </c>
      <c r="B36" s="18" t="s">
        <v>122</v>
      </c>
      <c r="C36" s="18" t="str">
        <f t="shared" si="0"/>
        <v xml:space="preserve">PRI_PROJ_RES.RES_TAG_CONV, </v>
      </c>
    </row>
    <row r="37" spans="1:3" x14ac:dyDescent="0.25">
      <c r="A37" s="18" t="s">
        <v>119</v>
      </c>
      <c r="B37" s="18" t="s">
        <v>123</v>
      </c>
      <c r="C37" s="18" t="str">
        <f t="shared" si="0"/>
        <v xml:space="preserve">PRI_PROJ_RES.RES_NAME, </v>
      </c>
    </row>
    <row r="38" spans="1:3" x14ac:dyDescent="0.25">
      <c r="A38" s="18" t="s">
        <v>119</v>
      </c>
      <c r="B38" s="18" t="s">
        <v>124</v>
      </c>
      <c r="C38" s="18" t="str">
        <f t="shared" si="0"/>
        <v xml:space="preserve">PRI_PROJ_RES.RES_COLOR_CODE, </v>
      </c>
    </row>
    <row r="39" spans="1:3" x14ac:dyDescent="0.25">
      <c r="A39" s="18" t="s">
        <v>119</v>
      </c>
      <c r="B39" s="18" t="s">
        <v>125</v>
      </c>
      <c r="C39" s="18" t="str">
        <f t="shared" si="0"/>
        <v xml:space="preserve">PRI_PROJ_RES.RES_URL, </v>
      </c>
    </row>
    <row r="40" spans="1:3" x14ac:dyDescent="0.25">
      <c r="A40" s="18" t="s">
        <v>133</v>
      </c>
      <c r="B40" s="18" t="s">
        <v>143</v>
      </c>
      <c r="C40" s="18" t="str">
        <f t="shared" si="0"/>
        <v xml:space="preserve">PRI_RES_SCOPES.RES_SCOPE_CODE, </v>
      </c>
    </row>
    <row r="41" spans="1:3" x14ac:dyDescent="0.25">
      <c r="A41" s="18" t="s">
        <v>133</v>
      </c>
      <c r="B41" s="18" t="s">
        <v>144</v>
      </c>
      <c r="C41" s="18" t="str">
        <f t="shared" si="0"/>
        <v xml:space="preserve">PRI_RES_SCOPES.RES_SCOPE_NAME, </v>
      </c>
    </row>
    <row r="42" spans="1:3" x14ac:dyDescent="0.25">
      <c r="A42" s="18" t="s">
        <v>133</v>
      </c>
      <c r="B42" s="18" t="s">
        <v>145</v>
      </c>
      <c r="C42" s="18" t="str">
        <f t="shared" si="0"/>
        <v xml:space="preserve">PRI_RES_SCOPES.RES_SCOPE_DESC, </v>
      </c>
    </row>
    <row r="43" spans="1:3" x14ac:dyDescent="0.25">
      <c r="A43" s="18" t="s">
        <v>134</v>
      </c>
      <c r="B43" s="18" t="s">
        <v>146</v>
      </c>
      <c r="C43" s="18" t="str">
        <f t="shared" si="0"/>
        <v xml:space="preserve">PRI_RES_TYPES.RES_TYPE_CODE, </v>
      </c>
    </row>
    <row r="44" spans="1:3" x14ac:dyDescent="0.25">
      <c r="A44" s="18" t="s">
        <v>134</v>
      </c>
      <c r="B44" s="18" t="s">
        <v>147</v>
      </c>
      <c r="C44" s="18" t="str">
        <f t="shared" si="0"/>
        <v xml:space="preserve">PRI_RES_TYPES.RES_TYPE_NAME, </v>
      </c>
    </row>
    <row r="45" spans="1:3" x14ac:dyDescent="0.25">
      <c r="A45" s="18" t="s">
        <v>134</v>
      </c>
      <c r="B45" s="18" t="s">
        <v>148</v>
      </c>
      <c r="C45" s="18" t="str">
        <f t="shared" si="0"/>
        <v xml:space="preserve">PRI_RES_TYPES.RES_TYPE_DESC,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t="s">
        <v>92</v>
      </c>
      <c r="B49" t="s">
        <v>72</v>
      </c>
      <c r="C49" s="18" t="str">
        <f>CONCATENATE(A49, ".", B49, ", ")</f>
        <v xml:space="preserve">PRI_PROJ.PROJ_ID, </v>
      </c>
    </row>
    <row r="50" spans="1:3" x14ac:dyDescent="0.25">
      <c r="A50" s="18" t="s">
        <v>92</v>
      </c>
      <c r="B50" t="s">
        <v>73</v>
      </c>
      <c r="C50" s="18" t="str">
        <f t="shared" ref="C50:C61" si="1">CONCATENATE(A50, ".", B50, ", ")</f>
        <v xml:space="preserve">PRI_PROJ.VC_PROJ_ID, </v>
      </c>
    </row>
    <row r="51" spans="1:3" x14ac:dyDescent="0.25">
      <c r="A51" s="18" t="s">
        <v>92</v>
      </c>
      <c r="B51" t="s">
        <v>74</v>
      </c>
      <c r="C51" s="18" t="str">
        <f t="shared" si="1"/>
        <v xml:space="preserve">PRI_PROJ.PROJ_NAME, </v>
      </c>
    </row>
    <row r="52" spans="1:3" x14ac:dyDescent="0.25">
      <c r="A52" s="18" t="s">
        <v>92</v>
      </c>
      <c r="B52" t="s">
        <v>75</v>
      </c>
      <c r="C52" s="18" t="str">
        <f t="shared" si="1"/>
        <v xml:space="preserve">PRI_PROJ.PROJ_DESC, </v>
      </c>
    </row>
    <row r="53" spans="1:3" x14ac:dyDescent="0.25">
      <c r="A53" s="18" t="s">
        <v>92</v>
      </c>
      <c r="B53" t="s">
        <v>76</v>
      </c>
      <c r="C53" s="18" t="str">
        <f t="shared" si="1"/>
        <v xml:space="preserve">PRI_PROJ.SSH_URL, </v>
      </c>
    </row>
    <row r="54" spans="1:3" x14ac:dyDescent="0.25">
      <c r="A54" s="18" t="s">
        <v>92</v>
      </c>
      <c r="B54" t="s">
        <v>77</v>
      </c>
      <c r="C54" s="18" t="str">
        <f t="shared" si="1"/>
        <v xml:space="preserve">PRI_PROJ.HTTP_URL, </v>
      </c>
    </row>
    <row r="55" spans="1:3" x14ac:dyDescent="0.25">
      <c r="A55" s="18" t="s">
        <v>92</v>
      </c>
      <c r="B55" t="s">
        <v>78</v>
      </c>
      <c r="C55" s="18" t="str">
        <f t="shared" si="1"/>
        <v xml:space="preserve">PRI_PROJ.README_URL, </v>
      </c>
    </row>
    <row r="56" spans="1:3" x14ac:dyDescent="0.25">
      <c r="A56" s="18" t="s">
        <v>92</v>
      </c>
      <c r="B56" t="s">
        <v>79</v>
      </c>
      <c r="C56" s="18" t="str">
        <f t="shared" si="1"/>
        <v xml:space="preserve">PRI_PROJ.AVATAR_URL, </v>
      </c>
    </row>
    <row r="57" spans="1:3" x14ac:dyDescent="0.25">
      <c r="A57" s="18" t="s">
        <v>92</v>
      </c>
      <c r="B57" t="s">
        <v>80</v>
      </c>
      <c r="C57" s="18" t="str">
        <f t="shared" si="1"/>
        <v xml:space="preserve">PRI_PROJ.PROJ_CREATE_DTM, </v>
      </c>
    </row>
    <row r="58" spans="1:3" x14ac:dyDescent="0.25">
      <c r="A58" s="18" t="s">
        <v>92</v>
      </c>
      <c r="B58" t="s">
        <v>81</v>
      </c>
      <c r="C58" s="18" t="str">
        <f t="shared" si="1"/>
        <v xml:space="preserve">PRI_PROJ.PROJ_UPDATE_DTM, </v>
      </c>
    </row>
    <row r="59" spans="1:3" x14ac:dyDescent="0.25">
      <c r="A59" s="18" t="s">
        <v>92</v>
      </c>
      <c r="B59" t="s">
        <v>95</v>
      </c>
      <c r="C59" s="18" t="str">
        <f t="shared" si="1"/>
        <v xml:space="preserve">PRI_PROJ.PROJ_VISIBILITY, </v>
      </c>
    </row>
    <row r="60" spans="1:3" x14ac:dyDescent="0.25">
      <c r="A60" s="18" t="s">
        <v>92</v>
      </c>
      <c r="B60" t="s">
        <v>96</v>
      </c>
      <c r="C60" s="18" t="str">
        <f t="shared" si="1"/>
        <v xml:space="preserve">PRI_PROJ.PROJ_NAME_SPACE, </v>
      </c>
    </row>
    <row r="61" spans="1:3" x14ac:dyDescent="0.25">
      <c r="A61" s="18" t="s">
        <v>92</v>
      </c>
      <c r="B61" t="s">
        <v>97</v>
      </c>
      <c r="C61" s="18" t="str">
        <f t="shared" si="1"/>
        <v xml:space="preserve">PRI_PROJ.PROJ_SOURCE, </v>
      </c>
    </row>
    <row r="62" spans="1:3" x14ac:dyDescent="0.25">
      <c r="A62" s="18" t="s">
        <v>149</v>
      </c>
      <c r="B62" s="18" t="s">
        <v>120</v>
      </c>
      <c r="C62" s="18" t="str">
        <f t="shared" si="0"/>
        <v xml:space="preserve">PRI_PROJ_RES_V.RES_ID, </v>
      </c>
    </row>
    <row r="63" spans="1:3" x14ac:dyDescent="0.25">
      <c r="A63" s="18" t="s">
        <v>149</v>
      </c>
      <c r="B63" s="18" t="s">
        <v>121</v>
      </c>
      <c r="C63" s="18" t="str">
        <f t="shared" si="0"/>
        <v xml:space="preserve">PRI_PROJ_RES_V.RES_CATEGORY, </v>
      </c>
    </row>
    <row r="64" spans="1:3" x14ac:dyDescent="0.25">
      <c r="A64" s="18" t="s">
        <v>149</v>
      </c>
      <c r="B64" s="18" t="s">
        <v>122</v>
      </c>
      <c r="C64" s="18" t="str">
        <f t="shared" si="0"/>
        <v xml:space="preserve">PRI_PROJ_RES_V.RES_TAG_CONV, </v>
      </c>
    </row>
    <row r="65" spans="1:3" x14ac:dyDescent="0.25">
      <c r="A65" s="18" t="s">
        <v>149</v>
      </c>
      <c r="B65" s="18" t="s">
        <v>123</v>
      </c>
      <c r="C65" s="18" t="str">
        <f t="shared" si="0"/>
        <v xml:space="preserve">PRI_PROJ_RES_V.RES_NAME, </v>
      </c>
    </row>
    <row r="66" spans="1:3" x14ac:dyDescent="0.25">
      <c r="A66" s="18" t="s">
        <v>149</v>
      </c>
      <c r="B66" s="18" t="s">
        <v>124</v>
      </c>
      <c r="C66" s="18" t="str">
        <f t="shared" si="0"/>
        <v xml:space="preserve">PRI_PROJ_RES_V.RES_COLOR_CODE, </v>
      </c>
    </row>
    <row r="67" spans="1:3" x14ac:dyDescent="0.25">
      <c r="A67" s="18" t="s">
        <v>149</v>
      </c>
      <c r="B67" s="18" t="s">
        <v>125</v>
      </c>
      <c r="C67" s="18" t="str">
        <f t="shared" si="0"/>
        <v xml:space="preserve">PRI_PROJ_RES_V.RES_URL, </v>
      </c>
    </row>
    <row r="68" spans="1:3" x14ac:dyDescent="0.25">
      <c r="A68" s="18" t="s">
        <v>149</v>
      </c>
      <c r="B68" t="s">
        <v>136</v>
      </c>
      <c r="C68" s="18" t="str">
        <f t="shared" si="0"/>
        <v xml:space="preserve">PRI_PROJ_RES_V.RES_SCOPE_ID, </v>
      </c>
    </row>
    <row r="69" spans="1:3" x14ac:dyDescent="0.25">
      <c r="A69" s="18" t="s">
        <v>149</v>
      </c>
      <c r="B69" t="s">
        <v>143</v>
      </c>
      <c r="C69" s="18" t="str">
        <f t="shared" si="0"/>
        <v xml:space="preserve">PRI_PROJ_RES_V.RES_SCOPE_CODE, </v>
      </c>
    </row>
    <row r="70" spans="1:3" x14ac:dyDescent="0.25">
      <c r="A70" s="18" t="s">
        <v>149</v>
      </c>
      <c r="B70" t="s">
        <v>144</v>
      </c>
      <c r="C70" s="18" t="str">
        <f t="shared" si="0"/>
        <v xml:space="preserve">PRI_PROJ_RES_V.RES_SCOPE_NAME, </v>
      </c>
    </row>
    <row r="71" spans="1:3" x14ac:dyDescent="0.25">
      <c r="A71" s="18" t="s">
        <v>149</v>
      </c>
      <c r="B71" t="s">
        <v>145</v>
      </c>
      <c r="C71" s="18" t="str">
        <f t="shared" si="0"/>
        <v xml:space="preserve">PRI_PROJ_RES_V.RES_SCOPE_DESC, </v>
      </c>
    </row>
    <row r="72" spans="1:3" x14ac:dyDescent="0.25">
      <c r="A72" s="18" t="s">
        <v>149</v>
      </c>
      <c r="B72" t="s">
        <v>135</v>
      </c>
      <c r="C72" s="18" t="str">
        <f t="shared" si="0"/>
        <v xml:space="preserve">PRI_PROJ_RES_V.RES_TYPE_ID, </v>
      </c>
    </row>
    <row r="73" spans="1:3" x14ac:dyDescent="0.25">
      <c r="A73" s="18" t="s">
        <v>149</v>
      </c>
      <c r="B73" t="s">
        <v>146</v>
      </c>
      <c r="C73" s="18" t="str">
        <f t="shared" si="0"/>
        <v xml:space="preserve">PRI_PROJ_RES_V.RES_TYPE_CODE, </v>
      </c>
    </row>
    <row r="74" spans="1:3" x14ac:dyDescent="0.25">
      <c r="A74" s="18" t="s">
        <v>149</v>
      </c>
      <c r="B74" t="s">
        <v>147</v>
      </c>
      <c r="C74" s="18" t="str">
        <f t="shared" si="0"/>
        <v xml:space="preserve">PRI_PROJ_RES_V.RES_TYPE_NAME, </v>
      </c>
    </row>
    <row r="75" spans="1:3" x14ac:dyDescent="0.25">
      <c r="A75" s="18" t="s">
        <v>149</v>
      </c>
      <c r="B75" t="s">
        <v>148</v>
      </c>
      <c r="C75" s="18" t="str">
        <f t="shared" si="0"/>
        <v xml:space="preserve">PRI_PROJ_RES_V.RES_TYPE_DESC, </v>
      </c>
    </row>
    <row r="76" spans="1:3" x14ac:dyDescent="0.25">
      <c r="C76" s="18" t="str">
        <f t="shared" si="0"/>
        <v xml:space="preserve">., </v>
      </c>
    </row>
    <row r="77" spans="1:3" x14ac:dyDescent="0.25">
      <c r="C77" s="18" t="str">
        <f t="shared" si="0"/>
        <v xml:space="preserve">., </v>
      </c>
    </row>
    <row r="78" spans="1:3" x14ac:dyDescent="0.25">
      <c r="A78" s="19" t="s">
        <v>157</v>
      </c>
      <c r="B78" s="19" t="s">
        <v>72</v>
      </c>
      <c r="C78" s="18" t="str">
        <f t="shared" si="0"/>
        <v xml:space="preserve">PRI_PROJ_V.PROJ_ID, </v>
      </c>
    </row>
    <row r="79" spans="1:3" x14ac:dyDescent="0.25">
      <c r="A79" s="19" t="s">
        <v>157</v>
      </c>
      <c r="B79" s="19" t="s">
        <v>73</v>
      </c>
      <c r="C79" s="18" t="str">
        <f t="shared" ref="C79:C104" si="2">CONCATENATE(A79, ".", B79, ", ")</f>
        <v xml:space="preserve">PRI_PROJ_V.VC_PROJ_ID, </v>
      </c>
    </row>
    <row r="80" spans="1:3" x14ac:dyDescent="0.25">
      <c r="A80" s="19" t="s">
        <v>157</v>
      </c>
      <c r="B80" s="19" t="s">
        <v>74</v>
      </c>
      <c r="C80" s="18" t="str">
        <f t="shared" si="2"/>
        <v xml:space="preserve">PRI_PROJ_V.PROJ_NAME, </v>
      </c>
    </row>
    <row r="81" spans="1:3" x14ac:dyDescent="0.25">
      <c r="A81" s="19" t="s">
        <v>157</v>
      </c>
      <c r="B81" s="19" t="s">
        <v>75</v>
      </c>
      <c r="C81" s="18" t="str">
        <f t="shared" si="2"/>
        <v xml:space="preserve">PRI_PROJ_V.PROJ_DESC, </v>
      </c>
    </row>
    <row r="82" spans="1:3" x14ac:dyDescent="0.25">
      <c r="A82" s="19" t="s">
        <v>157</v>
      </c>
      <c r="B82" s="19" t="s">
        <v>76</v>
      </c>
      <c r="C82" s="18" t="str">
        <f t="shared" si="2"/>
        <v xml:space="preserve">PRI_PROJ_V.SSH_URL, </v>
      </c>
    </row>
    <row r="83" spans="1:3" x14ac:dyDescent="0.25">
      <c r="A83" s="19" t="s">
        <v>157</v>
      </c>
      <c r="B83" s="19" t="s">
        <v>77</v>
      </c>
      <c r="C83" s="18" t="str">
        <f t="shared" si="2"/>
        <v xml:space="preserve">PRI_PROJ_V.HTTP_URL, </v>
      </c>
    </row>
    <row r="84" spans="1:3" x14ac:dyDescent="0.25">
      <c r="A84" s="19" t="s">
        <v>157</v>
      </c>
      <c r="B84" s="19" t="s">
        <v>78</v>
      </c>
      <c r="C84" s="18" t="str">
        <f t="shared" si="2"/>
        <v xml:space="preserve">PRI_PROJ_V.README_URL, </v>
      </c>
    </row>
    <row r="85" spans="1:3" x14ac:dyDescent="0.25">
      <c r="A85" s="19" t="s">
        <v>157</v>
      </c>
      <c r="B85" s="19" t="s">
        <v>79</v>
      </c>
      <c r="C85" s="18" t="str">
        <f t="shared" si="2"/>
        <v xml:space="preserve">PRI_PROJ_V.AVATAR_URL, </v>
      </c>
    </row>
    <row r="86" spans="1:3" x14ac:dyDescent="0.25">
      <c r="A86" s="19" t="s">
        <v>157</v>
      </c>
      <c r="B86" s="19" t="s">
        <v>80</v>
      </c>
      <c r="C86" s="18" t="str">
        <f t="shared" si="2"/>
        <v xml:space="preserve">PRI_PROJ_V.PROJ_CREATE_DTM, </v>
      </c>
    </row>
    <row r="87" spans="1:3" x14ac:dyDescent="0.25">
      <c r="A87" s="19" t="s">
        <v>157</v>
      </c>
      <c r="B87" s="19" t="s">
        <v>81</v>
      </c>
      <c r="C87" s="18" t="str">
        <f t="shared" si="2"/>
        <v xml:space="preserve">PRI_PROJ_V.PROJ_UPDATE_DTM, </v>
      </c>
    </row>
    <row r="88" spans="1:3" x14ac:dyDescent="0.25">
      <c r="A88" s="19" t="s">
        <v>157</v>
      </c>
      <c r="B88" s="19" t="s">
        <v>95</v>
      </c>
      <c r="C88" s="18" t="str">
        <f t="shared" si="2"/>
        <v xml:space="preserve">PRI_PROJ_V.PROJ_VISIBILITY, </v>
      </c>
    </row>
    <row r="89" spans="1:3" x14ac:dyDescent="0.25">
      <c r="A89" s="19" t="s">
        <v>157</v>
      </c>
      <c r="B89" s="19" t="s">
        <v>96</v>
      </c>
      <c r="C89" s="18" t="str">
        <f t="shared" si="2"/>
        <v xml:space="preserve">PRI_PROJ_V.PROJ_NAME_SPACE, </v>
      </c>
    </row>
    <row r="90" spans="1:3" x14ac:dyDescent="0.25">
      <c r="A90" s="19" t="s">
        <v>157</v>
      </c>
      <c r="B90" s="19" t="s">
        <v>97</v>
      </c>
      <c r="C90" s="18" t="str">
        <f t="shared" si="2"/>
        <v xml:space="preserve">PRI_PROJ_V.PROJ_SOURCE, </v>
      </c>
    </row>
    <row r="91" spans="1:3" x14ac:dyDescent="0.25">
      <c r="A91" s="19" t="s">
        <v>157</v>
      </c>
      <c r="B91" s="19" t="s">
        <v>120</v>
      </c>
      <c r="C91" s="18" t="str">
        <f t="shared" si="2"/>
        <v xml:space="preserve">PRI_PROJ_V.RES_ID, </v>
      </c>
    </row>
    <row r="92" spans="1:3" x14ac:dyDescent="0.25">
      <c r="A92" s="19" t="s">
        <v>157</v>
      </c>
      <c r="B92" s="19" t="s">
        <v>121</v>
      </c>
      <c r="C92" s="18" t="str">
        <f t="shared" si="2"/>
        <v xml:space="preserve">PRI_PROJ_V.RES_CATEGORY, </v>
      </c>
    </row>
    <row r="93" spans="1:3" x14ac:dyDescent="0.25">
      <c r="A93" s="19" t="s">
        <v>157</v>
      </c>
      <c r="B93" s="19" t="s">
        <v>122</v>
      </c>
      <c r="C93" s="18" t="str">
        <f t="shared" si="2"/>
        <v xml:space="preserve">PRI_PROJ_V.RES_TAG_CONV, </v>
      </c>
    </row>
    <row r="94" spans="1:3" x14ac:dyDescent="0.25">
      <c r="A94" s="19" t="s">
        <v>157</v>
      </c>
      <c r="B94" s="19" t="s">
        <v>123</v>
      </c>
      <c r="C94" s="18" t="str">
        <f t="shared" si="2"/>
        <v xml:space="preserve">PRI_PROJ_V.RES_NAME, </v>
      </c>
    </row>
    <row r="95" spans="1:3" x14ac:dyDescent="0.25">
      <c r="A95" s="19" t="s">
        <v>157</v>
      </c>
      <c r="B95" s="19" t="s">
        <v>124</v>
      </c>
      <c r="C95" s="18" t="str">
        <f t="shared" si="2"/>
        <v xml:space="preserve">PRI_PROJ_V.RES_COLOR_CODE, </v>
      </c>
    </row>
    <row r="96" spans="1:3" x14ac:dyDescent="0.25">
      <c r="A96" s="19" t="s">
        <v>157</v>
      </c>
      <c r="B96" s="19" t="s">
        <v>125</v>
      </c>
      <c r="C96" s="18" t="str">
        <f t="shared" si="2"/>
        <v xml:space="preserve">PRI_PROJ_V.RES_URL, </v>
      </c>
    </row>
    <row r="97" spans="1:3" x14ac:dyDescent="0.25">
      <c r="A97" s="19" t="s">
        <v>157</v>
      </c>
      <c r="B97" s="19" t="s">
        <v>136</v>
      </c>
      <c r="C97" s="18" t="str">
        <f t="shared" si="2"/>
        <v xml:space="preserve">PRI_PROJ_V.RES_SCOPE_ID, </v>
      </c>
    </row>
    <row r="98" spans="1:3" x14ac:dyDescent="0.25">
      <c r="A98" s="19" t="s">
        <v>157</v>
      </c>
      <c r="B98" s="19" t="s">
        <v>143</v>
      </c>
      <c r="C98" s="18" t="str">
        <f t="shared" si="2"/>
        <v xml:space="preserve">PRI_PROJ_V.RES_SCOPE_CODE, </v>
      </c>
    </row>
    <row r="99" spans="1:3" x14ac:dyDescent="0.25">
      <c r="A99" s="19" t="s">
        <v>157</v>
      </c>
      <c r="B99" s="19" t="s">
        <v>144</v>
      </c>
      <c r="C99" s="18" t="str">
        <f t="shared" si="2"/>
        <v xml:space="preserve">PRI_PROJ_V.RES_SCOPE_NAME, </v>
      </c>
    </row>
    <row r="100" spans="1:3" x14ac:dyDescent="0.25">
      <c r="A100" s="19" t="s">
        <v>157</v>
      </c>
      <c r="B100" s="19" t="s">
        <v>145</v>
      </c>
      <c r="C100" s="18" t="str">
        <f t="shared" si="2"/>
        <v xml:space="preserve">PRI_PROJ_V.RES_SCOPE_DESC, </v>
      </c>
    </row>
    <row r="101" spans="1:3" x14ac:dyDescent="0.25">
      <c r="A101" s="19" t="s">
        <v>157</v>
      </c>
      <c r="B101" s="19" t="s">
        <v>135</v>
      </c>
      <c r="C101" s="18" t="str">
        <f t="shared" si="2"/>
        <v xml:space="preserve">PRI_PROJ_V.RES_TYPE_ID, </v>
      </c>
    </row>
    <row r="102" spans="1:3" x14ac:dyDescent="0.25">
      <c r="A102" s="19" t="s">
        <v>157</v>
      </c>
      <c r="B102" s="19" t="s">
        <v>146</v>
      </c>
      <c r="C102" s="18" t="str">
        <f t="shared" si="2"/>
        <v xml:space="preserve">PRI_PROJ_V.RES_TYPE_CODE, </v>
      </c>
    </row>
    <row r="103" spans="1:3" x14ac:dyDescent="0.25">
      <c r="A103" s="19" t="s">
        <v>157</v>
      </c>
      <c r="B103" s="19" t="s">
        <v>147</v>
      </c>
      <c r="C103" s="18" t="str">
        <f t="shared" si="2"/>
        <v xml:space="preserve">PRI_PROJ_V.RES_TYPE_NAME, </v>
      </c>
    </row>
    <row r="104" spans="1:3" x14ac:dyDescent="0.25">
      <c r="A104" s="19" t="s">
        <v>157</v>
      </c>
      <c r="B104" s="19" t="s">
        <v>148</v>
      </c>
      <c r="C104" s="18" t="str">
        <f t="shared" si="2"/>
        <v xml:space="preserve">PRI_PROJ_V.RES_TYPE_DESC, </v>
      </c>
    </row>
    <row r="110" spans="1:3" x14ac:dyDescent="0.25">
      <c r="A110" s="19" t="s">
        <v>157</v>
      </c>
      <c r="B110" s="19" t="s">
        <v>72</v>
      </c>
      <c r="C110" s="18" t="str">
        <f t="shared" ref="C110:C136" si="3">CONCATENATE(A110, ".", B110, ", ")</f>
        <v xml:space="preserve">PRI_PROJ_V.PROJ_ID, </v>
      </c>
    </row>
    <row r="111" spans="1:3" x14ac:dyDescent="0.25">
      <c r="A111" s="19" t="s">
        <v>157</v>
      </c>
      <c r="B111" s="19" t="s">
        <v>73</v>
      </c>
      <c r="C111" s="18" t="str">
        <f t="shared" si="3"/>
        <v xml:space="preserve">PRI_PROJ_V.VC_PROJ_ID, </v>
      </c>
    </row>
    <row r="112" spans="1:3" x14ac:dyDescent="0.25">
      <c r="A112" s="19" t="s">
        <v>157</v>
      </c>
      <c r="B112" s="19" t="s">
        <v>74</v>
      </c>
      <c r="C112" s="18" t="str">
        <f t="shared" si="3"/>
        <v xml:space="preserve">PRI_PROJ_V.PROJ_NAME, </v>
      </c>
    </row>
    <row r="113" spans="1:3" x14ac:dyDescent="0.25">
      <c r="A113" s="19" t="s">
        <v>157</v>
      </c>
      <c r="B113" s="19" t="s">
        <v>75</v>
      </c>
      <c r="C113" s="18" t="str">
        <f t="shared" si="3"/>
        <v xml:space="preserve">PRI_PROJ_V.PROJ_DESC, </v>
      </c>
    </row>
    <row r="114" spans="1:3" x14ac:dyDescent="0.25">
      <c r="A114" s="19" t="s">
        <v>157</v>
      </c>
      <c r="B114" s="19" t="s">
        <v>76</v>
      </c>
      <c r="C114" s="18" t="str">
        <f t="shared" si="3"/>
        <v xml:space="preserve">PRI_PROJ_V.SSH_URL, </v>
      </c>
    </row>
    <row r="115" spans="1:3" x14ac:dyDescent="0.25">
      <c r="A115" s="19" t="s">
        <v>157</v>
      </c>
      <c r="B115" s="19" t="s">
        <v>77</v>
      </c>
      <c r="C115" s="18" t="str">
        <f t="shared" si="3"/>
        <v xml:space="preserve">PRI_PROJ_V.HTTP_URL, </v>
      </c>
    </row>
    <row r="116" spans="1:3" x14ac:dyDescent="0.25">
      <c r="A116" s="19" t="s">
        <v>157</v>
      </c>
      <c r="B116" s="19" t="s">
        <v>78</v>
      </c>
      <c r="C116" s="18" t="str">
        <f t="shared" si="3"/>
        <v xml:space="preserve">PRI_PROJ_V.README_URL, </v>
      </c>
    </row>
    <row r="117" spans="1:3" x14ac:dyDescent="0.25">
      <c r="A117" s="19" t="s">
        <v>157</v>
      </c>
      <c r="B117" s="19" t="s">
        <v>79</v>
      </c>
      <c r="C117" s="18" t="str">
        <f t="shared" si="3"/>
        <v xml:space="preserve">PRI_PROJ_V.AVATAR_URL, </v>
      </c>
    </row>
    <row r="118" spans="1:3" x14ac:dyDescent="0.25">
      <c r="A118" s="19" t="s">
        <v>157</v>
      </c>
      <c r="B118" s="19" t="s">
        <v>80</v>
      </c>
      <c r="C118" s="18" t="str">
        <f t="shared" si="3"/>
        <v xml:space="preserve">PRI_PROJ_V.PROJ_CREATE_DTM, </v>
      </c>
    </row>
    <row r="119" spans="1:3" x14ac:dyDescent="0.25">
      <c r="A119" s="19" t="s">
        <v>157</v>
      </c>
      <c r="B119" s="19" t="s">
        <v>81</v>
      </c>
      <c r="C119" s="18" t="str">
        <f t="shared" si="3"/>
        <v xml:space="preserve">PRI_PROJ_V.PROJ_UPDATE_DTM, </v>
      </c>
    </row>
    <row r="120" spans="1:3" x14ac:dyDescent="0.25">
      <c r="A120" s="19" t="s">
        <v>157</v>
      </c>
      <c r="B120" s="19" t="s">
        <v>95</v>
      </c>
      <c r="C120" s="18" t="str">
        <f t="shared" si="3"/>
        <v xml:space="preserve">PRI_PROJ_V.PROJ_VISIBILITY, </v>
      </c>
    </row>
    <row r="121" spans="1:3" x14ac:dyDescent="0.25">
      <c r="A121" s="19" t="s">
        <v>157</v>
      </c>
      <c r="B121" s="19" t="s">
        <v>96</v>
      </c>
      <c r="C121" s="18" t="str">
        <f t="shared" si="3"/>
        <v xml:space="preserve">PRI_PROJ_V.PROJ_NAME_SPACE, </v>
      </c>
    </row>
    <row r="122" spans="1:3" x14ac:dyDescent="0.25">
      <c r="A122" s="19" t="s">
        <v>157</v>
      </c>
      <c r="B122" s="19" t="s">
        <v>97</v>
      </c>
      <c r="C122" s="18" t="str">
        <f t="shared" si="3"/>
        <v xml:space="preserve">PRI_PROJ_V.PROJ_SOURCE, </v>
      </c>
    </row>
    <row r="123" spans="1:3" x14ac:dyDescent="0.25">
      <c r="A123" s="19" t="s">
        <v>157</v>
      </c>
      <c r="B123" s="19" t="s">
        <v>120</v>
      </c>
      <c r="C123" s="18" t="str">
        <f t="shared" si="3"/>
        <v xml:space="preserve">PRI_PROJ_V.RES_ID, </v>
      </c>
    </row>
    <row r="124" spans="1:3" x14ac:dyDescent="0.25">
      <c r="A124" s="19" t="s">
        <v>157</v>
      </c>
      <c r="B124" s="19" t="s">
        <v>121</v>
      </c>
      <c r="C124" s="18" t="str">
        <f t="shared" si="3"/>
        <v xml:space="preserve">PRI_PROJ_V.RES_CATEGORY, </v>
      </c>
    </row>
    <row r="125" spans="1:3" x14ac:dyDescent="0.25">
      <c r="A125" s="19" t="s">
        <v>157</v>
      </c>
      <c r="B125" s="19" t="s">
        <v>122</v>
      </c>
      <c r="C125" s="18" t="str">
        <f t="shared" si="3"/>
        <v xml:space="preserve">PRI_PROJ_V.RES_TAG_CONV, </v>
      </c>
    </row>
    <row r="126" spans="1:3" x14ac:dyDescent="0.25">
      <c r="A126" s="19" t="s">
        <v>157</v>
      </c>
      <c r="B126" s="19" t="s">
        <v>123</v>
      </c>
      <c r="C126" s="18" t="str">
        <f t="shared" si="3"/>
        <v xml:space="preserve">PRI_PROJ_V.RES_NAME, </v>
      </c>
    </row>
    <row r="127" spans="1:3" x14ac:dyDescent="0.25">
      <c r="A127" s="19" t="s">
        <v>157</v>
      </c>
      <c r="B127" s="19" t="s">
        <v>124</v>
      </c>
      <c r="C127" s="18" t="str">
        <f t="shared" si="3"/>
        <v xml:space="preserve">PRI_PROJ_V.RES_COLOR_CODE, </v>
      </c>
    </row>
    <row r="128" spans="1:3" x14ac:dyDescent="0.25">
      <c r="A128" s="19" t="s">
        <v>157</v>
      </c>
      <c r="B128" s="19" t="s">
        <v>125</v>
      </c>
      <c r="C128" s="18" t="str">
        <f t="shared" si="3"/>
        <v xml:space="preserve">PRI_PROJ_V.RES_URL, </v>
      </c>
    </row>
    <row r="129" spans="1:3" x14ac:dyDescent="0.25">
      <c r="A129" s="19" t="s">
        <v>157</v>
      </c>
      <c r="B129" s="19" t="s">
        <v>136</v>
      </c>
      <c r="C129" s="18" t="str">
        <f t="shared" si="3"/>
        <v xml:space="preserve">PRI_PROJ_V.RES_SCOPE_ID, </v>
      </c>
    </row>
    <row r="130" spans="1:3" x14ac:dyDescent="0.25">
      <c r="A130" s="19" t="s">
        <v>157</v>
      </c>
      <c r="B130" s="19" t="s">
        <v>143</v>
      </c>
      <c r="C130" s="18" t="str">
        <f t="shared" si="3"/>
        <v xml:space="preserve">PRI_PROJ_V.RES_SCOPE_CODE, </v>
      </c>
    </row>
    <row r="131" spans="1:3" x14ac:dyDescent="0.25">
      <c r="A131" s="19" t="s">
        <v>157</v>
      </c>
      <c r="B131" s="19" t="s">
        <v>144</v>
      </c>
      <c r="C131" s="18" t="str">
        <f t="shared" si="3"/>
        <v xml:space="preserve">PRI_PROJ_V.RES_SCOPE_NAME, </v>
      </c>
    </row>
    <row r="132" spans="1:3" x14ac:dyDescent="0.25">
      <c r="A132" s="19" t="s">
        <v>157</v>
      </c>
      <c r="B132" s="19" t="s">
        <v>145</v>
      </c>
      <c r="C132" s="18" t="str">
        <f t="shared" si="3"/>
        <v xml:space="preserve">PRI_PROJ_V.RES_SCOPE_DESC, </v>
      </c>
    </row>
    <row r="133" spans="1:3" x14ac:dyDescent="0.25">
      <c r="A133" s="19" t="s">
        <v>157</v>
      </c>
      <c r="B133" s="19" t="s">
        <v>135</v>
      </c>
      <c r="C133" s="18" t="str">
        <f t="shared" si="3"/>
        <v xml:space="preserve">PRI_PROJ_V.RES_TYPE_ID, </v>
      </c>
    </row>
    <row r="134" spans="1:3" x14ac:dyDescent="0.25">
      <c r="A134" s="19" t="s">
        <v>157</v>
      </c>
      <c r="B134" s="19" t="s">
        <v>146</v>
      </c>
      <c r="C134" s="18" t="str">
        <f t="shared" si="3"/>
        <v xml:space="preserve">PRI_PROJ_V.RES_TYPE_CODE, </v>
      </c>
    </row>
    <row r="135" spans="1:3" x14ac:dyDescent="0.25">
      <c r="A135" s="19" t="s">
        <v>157</v>
      </c>
      <c r="B135" s="19" t="s">
        <v>147</v>
      </c>
      <c r="C135" s="18" t="str">
        <f t="shared" si="3"/>
        <v xml:space="preserve">PRI_PROJ_V.RES_TYPE_NAME, </v>
      </c>
    </row>
    <row r="136" spans="1:3" x14ac:dyDescent="0.25">
      <c r="A136" s="19" t="s">
        <v>157</v>
      </c>
      <c r="B136" s="19" t="s">
        <v>148</v>
      </c>
      <c r="C136" s="18" t="str">
        <f t="shared" si="3"/>
        <v xml:space="preserve">PRI_PROJ_V.RES_TYPE_DESC, </v>
      </c>
    </row>
    <row r="141" spans="1:3" x14ac:dyDescent="0.25">
      <c r="A141" t="s">
        <v>92</v>
      </c>
      <c r="B141" t="s">
        <v>72</v>
      </c>
      <c r="C141" s="18" t="str">
        <f>CONCATENATE(A141, ".", B141, " TAG_", B141, ", ")</f>
        <v xml:space="preserve">PRI_PROJ.PROJ_ID TAG_PROJ_ID, </v>
      </c>
    </row>
    <row r="142" spans="1:3" x14ac:dyDescent="0.25">
      <c r="A142" s="18" t="s">
        <v>92</v>
      </c>
      <c r="B142" t="s">
        <v>73</v>
      </c>
      <c r="C142" s="18" t="str">
        <f t="shared" ref="C142:C153" si="4">CONCATENATE(A142, ".", B142, " TAG_", B142, ", ")</f>
        <v xml:space="preserve">PRI_PROJ.VC_PROJ_ID TAG_VC_PROJ_ID, </v>
      </c>
    </row>
    <row r="143" spans="1:3" x14ac:dyDescent="0.25">
      <c r="A143" s="18" t="s">
        <v>92</v>
      </c>
      <c r="B143" t="s">
        <v>74</v>
      </c>
      <c r="C143" s="18" t="str">
        <f t="shared" si="4"/>
        <v xml:space="preserve">PRI_PROJ.PROJ_NAME TAG_PROJ_NAME, </v>
      </c>
    </row>
    <row r="144" spans="1:3" x14ac:dyDescent="0.25">
      <c r="A144" s="18" t="s">
        <v>92</v>
      </c>
      <c r="B144" t="s">
        <v>75</v>
      </c>
      <c r="C144" s="18" t="str">
        <f t="shared" si="4"/>
        <v xml:space="preserve">PRI_PROJ.PROJ_DESC TAG_PROJ_DESC, </v>
      </c>
    </row>
    <row r="145" spans="1:3" x14ac:dyDescent="0.25">
      <c r="A145" s="18" t="s">
        <v>92</v>
      </c>
      <c r="B145" t="s">
        <v>76</v>
      </c>
      <c r="C145" s="18" t="str">
        <f t="shared" si="4"/>
        <v xml:space="preserve">PRI_PROJ.SSH_URL TAG_SSH_URL, </v>
      </c>
    </row>
    <row r="146" spans="1:3" x14ac:dyDescent="0.25">
      <c r="A146" s="18" t="s">
        <v>92</v>
      </c>
      <c r="B146" t="s">
        <v>77</v>
      </c>
      <c r="C146" s="18" t="str">
        <f t="shared" si="4"/>
        <v xml:space="preserve">PRI_PROJ.HTTP_URL TAG_HTTP_URL, </v>
      </c>
    </row>
    <row r="147" spans="1:3" x14ac:dyDescent="0.25">
      <c r="A147" s="18" t="s">
        <v>92</v>
      </c>
      <c r="B147" t="s">
        <v>78</v>
      </c>
      <c r="C147" s="18" t="str">
        <f t="shared" si="4"/>
        <v xml:space="preserve">PRI_PROJ.README_URL TAG_README_URL, </v>
      </c>
    </row>
    <row r="148" spans="1:3" x14ac:dyDescent="0.25">
      <c r="A148" s="18" t="s">
        <v>92</v>
      </c>
      <c r="B148" t="s">
        <v>79</v>
      </c>
      <c r="C148" s="18" t="str">
        <f t="shared" si="4"/>
        <v xml:space="preserve">PRI_PROJ.AVATAR_URL TAG_AVATAR_URL, </v>
      </c>
    </row>
    <row r="149" spans="1:3" x14ac:dyDescent="0.25">
      <c r="A149" s="18" t="s">
        <v>92</v>
      </c>
      <c r="B149" t="s">
        <v>80</v>
      </c>
      <c r="C149" s="18" t="str">
        <f t="shared" si="4"/>
        <v xml:space="preserve">PRI_PROJ.PROJ_CREATE_DTM TAG_PROJ_CREATE_DTM, </v>
      </c>
    </row>
    <row r="150" spans="1:3" x14ac:dyDescent="0.25">
      <c r="A150" s="18" t="s">
        <v>92</v>
      </c>
      <c r="B150" t="s">
        <v>81</v>
      </c>
      <c r="C150" s="18" t="str">
        <f t="shared" si="4"/>
        <v xml:space="preserve">PRI_PROJ.PROJ_UPDATE_DTM TAG_PROJ_UPDATE_DTM, </v>
      </c>
    </row>
    <row r="151" spans="1:3" x14ac:dyDescent="0.25">
      <c r="A151" s="18" t="s">
        <v>92</v>
      </c>
      <c r="B151" t="s">
        <v>95</v>
      </c>
      <c r="C151" s="18" t="str">
        <f t="shared" si="4"/>
        <v xml:space="preserve">PRI_PROJ.PROJ_VISIBILITY TAG_PROJ_VISIBILITY, </v>
      </c>
    </row>
    <row r="152" spans="1:3" x14ac:dyDescent="0.25">
      <c r="A152" s="18" t="s">
        <v>92</v>
      </c>
      <c r="B152" t="s">
        <v>96</v>
      </c>
      <c r="C152" s="18" t="str">
        <f t="shared" si="4"/>
        <v xml:space="preserve">PRI_PROJ.PROJ_NAME_SPACE TAG_PROJ_NAME_SPACE, </v>
      </c>
    </row>
    <row r="153" spans="1:3" x14ac:dyDescent="0.25">
      <c r="A153" s="18" t="s">
        <v>92</v>
      </c>
      <c r="B153" t="s">
        <v>97</v>
      </c>
      <c r="C153" s="18" t="str">
        <f t="shared" si="4"/>
        <v xml:space="preserve">PRI_PROJ.PROJ_SOURCE TAG_PROJ_SOURCE, </v>
      </c>
    </row>
    <row r="156" spans="1:3" x14ac:dyDescent="0.25">
      <c r="A156" s="18" t="s">
        <v>92</v>
      </c>
      <c r="B156" s="18" t="s">
        <v>72</v>
      </c>
      <c r="C156" s="18" t="str">
        <f t="shared" ref="C156:C168" si="5">CONCATENATE(A156, ".", B156, ", ")</f>
        <v xml:space="preserve">PRI_PROJ.PROJ_ID, </v>
      </c>
    </row>
    <row r="157" spans="1:3" x14ac:dyDescent="0.25">
      <c r="A157" s="18" t="s">
        <v>92</v>
      </c>
      <c r="B157" s="18" t="s">
        <v>73</v>
      </c>
      <c r="C157" s="18" t="str">
        <f t="shared" si="5"/>
        <v xml:space="preserve">PRI_PROJ.VC_PROJ_ID, </v>
      </c>
    </row>
    <row r="158" spans="1:3" x14ac:dyDescent="0.25">
      <c r="A158" s="18" t="s">
        <v>92</v>
      </c>
      <c r="B158" s="18" t="s">
        <v>74</v>
      </c>
      <c r="C158" s="18" t="str">
        <f t="shared" si="5"/>
        <v xml:space="preserve">PRI_PROJ.PROJ_NAME, </v>
      </c>
    </row>
    <row r="159" spans="1:3" x14ac:dyDescent="0.25">
      <c r="A159" s="18" t="s">
        <v>92</v>
      </c>
      <c r="B159" s="18" t="s">
        <v>75</v>
      </c>
      <c r="C159" s="18" t="str">
        <f t="shared" si="5"/>
        <v xml:space="preserve">PRI_PROJ.PROJ_DESC, </v>
      </c>
    </row>
    <row r="160" spans="1:3" x14ac:dyDescent="0.25">
      <c r="A160" s="18" t="s">
        <v>92</v>
      </c>
      <c r="B160" s="18" t="s">
        <v>76</v>
      </c>
      <c r="C160" s="18" t="str">
        <f t="shared" si="5"/>
        <v xml:space="preserve">PRI_PROJ.SSH_URL, </v>
      </c>
    </row>
    <row r="161" spans="1:3" x14ac:dyDescent="0.25">
      <c r="A161" s="18" t="s">
        <v>92</v>
      </c>
      <c r="B161" s="18" t="s">
        <v>77</v>
      </c>
      <c r="C161" s="18" t="str">
        <f t="shared" si="5"/>
        <v xml:space="preserve">PRI_PROJ.HTTP_URL, </v>
      </c>
    </row>
    <row r="162" spans="1:3" x14ac:dyDescent="0.25">
      <c r="A162" s="18" t="s">
        <v>92</v>
      </c>
      <c r="B162" s="18" t="s">
        <v>78</v>
      </c>
      <c r="C162" s="18" t="str">
        <f t="shared" si="5"/>
        <v xml:space="preserve">PRI_PROJ.README_URL, </v>
      </c>
    </row>
    <row r="163" spans="1:3" x14ac:dyDescent="0.25">
      <c r="A163" s="18" t="s">
        <v>92</v>
      </c>
      <c r="B163" s="18" t="s">
        <v>79</v>
      </c>
      <c r="C163" s="18" t="str">
        <f t="shared" si="5"/>
        <v xml:space="preserve">PRI_PROJ.AVATAR_URL, </v>
      </c>
    </row>
    <row r="164" spans="1:3" x14ac:dyDescent="0.25">
      <c r="A164" s="18" t="s">
        <v>92</v>
      </c>
      <c r="B164" s="18" t="s">
        <v>80</v>
      </c>
      <c r="C164" s="18" t="str">
        <f t="shared" si="5"/>
        <v xml:space="preserve">PRI_PROJ.PROJ_CREATE_DTM, </v>
      </c>
    </row>
    <row r="165" spans="1:3" x14ac:dyDescent="0.25">
      <c r="A165" s="18" t="s">
        <v>92</v>
      </c>
      <c r="B165" s="18" t="s">
        <v>81</v>
      </c>
      <c r="C165" s="18" t="str">
        <f t="shared" si="5"/>
        <v xml:space="preserve">PRI_PROJ.PROJ_UPDATE_DTM, </v>
      </c>
    </row>
    <row r="166" spans="1:3" x14ac:dyDescent="0.25">
      <c r="A166" s="18" t="s">
        <v>92</v>
      </c>
      <c r="B166" s="18" t="s">
        <v>95</v>
      </c>
      <c r="C166" s="18" t="str">
        <f t="shared" si="5"/>
        <v xml:space="preserve">PRI_PROJ.PROJ_VISIBILITY, </v>
      </c>
    </row>
    <row r="167" spans="1:3" x14ac:dyDescent="0.25">
      <c r="A167" s="18" t="s">
        <v>92</v>
      </c>
      <c r="B167" s="18" t="s">
        <v>96</v>
      </c>
      <c r="C167" s="18" t="str">
        <f t="shared" si="5"/>
        <v xml:space="preserve">PRI_PROJ.PROJ_NAME_SPACE, </v>
      </c>
    </row>
    <row r="168" spans="1:3" x14ac:dyDescent="0.25">
      <c r="A168" s="18" t="s">
        <v>92</v>
      </c>
      <c r="B168" s="18" t="s">
        <v>97</v>
      </c>
      <c r="C168" s="18" t="str">
        <f t="shared" si="5"/>
        <v xml:space="preserve">PRI_PROJ.PROJ_SOURCE, </v>
      </c>
    </row>
    <row r="171" spans="1:3" x14ac:dyDescent="0.25">
      <c r="A171" t="s">
        <v>119</v>
      </c>
      <c r="B171" t="s">
        <v>72</v>
      </c>
      <c r="C171" s="18" t="str">
        <f t="shared" ref="C171:C178" si="6">CONCATENATE(A171, ".", B171, ", ")</f>
        <v xml:space="preserve">PRI_PROJ_RES.PROJ_ID, </v>
      </c>
    </row>
    <row r="172" spans="1:3" x14ac:dyDescent="0.25">
      <c r="A172" s="18" t="s">
        <v>119</v>
      </c>
      <c r="B172" t="s">
        <v>121</v>
      </c>
      <c r="C172" s="18" t="str">
        <f t="shared" si="6"/>
        <v xml:space="preserve">PRI_PROJ_RES.RES_CATEGORY, </v>
      </c>
    </row>
    <row r="173" spans="1:3" x14ac:dyDescent="0.25">
      <c r="A173" s="18" t="s">
        <v>119</v>
      </c>
      <c r="B173" t="s">
        <v>136</v>
      </c>
      <c r="C173" s="18" t="str">
        <f t="shared" si="6"/>
        <v xml:space="preserve">PRI_PROJ_RES.RES_SCOPE_ID, </v>
      </c>
    </row>
    <row r="174" spans="1:3" x14ac:dyDescent="0.25">
      <c r="A174" s="18" t="s">
        <v>119</v>
      </c>
      <c r="B174" t="s">
        <v>135</v>
      </c>
      <c r="C174" s="18" t="str">
        <f t="shared" si="6"/>
        <v xml:space="preserve">PRI_PROJ_RES.RES_TYPE_ID, </v>
      </c>
    </row>
    <row r="175" spans="1:3" x14ac:dyDescent="0.25">
      <c r="A175" s="18" t="s">
        <v>119</v>
      </c>
      <c r="B175" t="s">
        <v>122</v>
      </c>
      <c r="C175" s="18" t="str">
        <f t="shared" si="6"/>
        <v xml:space="preserve">PRI_PROJ_RES.RES_TAG_CONV, </v>
      </c>
    </row>
    <row r="176" spans="1:3" x14ac:dyDescent="0.25">
      <c r="A176" s="18" t="s">
        <v>119</v>
      </c>
      <c r="B176" t="s">
        <v>123</v>
      </c>
      <c r="C176" s="18" t="str">
        <f t="shared" si="6"/>
        <v xml:space="preserve">PRI_PROJ_RES.RES_NAME, </v>
      </c>
    </row>
    <row r="177" spans="1:3" x14ac:dyDescent="0.25">
      <c r="A177" s="18" t="s">
        <v>119</v>
      </c>
      <c r="B177" t="s">
        <v>124</v>
      </c>
      <c r="C177" s="18" t="str">
        <f t="shared" si="6"/>
        <v xml:space="preserve">PRI_PROJ_RES.RES_COLOR_CODE, </v>
      </c>
    </row>
    <row r="178" spans="1:3" x14ac:dyDescent="0.25">
      <c r="A178" s="18" t="s">
        <v>119</v>
      </c>
      <c r="B178" t="s">
        <v>125</v>
      </c>
      <c r="C178" s="18" t="str">
        <f t="shared" si="6"/>
        <v xml:space="preserve">PRI_PROJ_RES.RES_URL, </v>
      </c>
    </row>
    <row r="181" spans="1:3" x14ac:dyDescent="0.25">
      <c r="A181" t="s">
        <v>157</v>
      </c>
      <c r="B181" t="s">
        <v>72</v>
      </c>
      <c r="C181" t="str">
        <f>CONCATENATE(A181, ".", B181, " RES_", B181, ", ")</f>
        <v xml:space="preserve">PRI_PROJ_V.PROJ_ID RES_PROJ_ID, </v>
      </c>
    </row>
    <row r="182" spans="1:3" x14ac:dyDescent="0.25">
      <c r="A182" s="18" t="s">
        <v>157</v>
      </c>
      <c r="B182" t="s">
        <v>73</v>
      </c>
      <c r="C182" s="18" t="str">
        <f t="shared" ref="C182:C207" si="7">CONCATENATE(A182, ".", B182, " RES_", B182, ", ")</f>
        <v xml:space="preserve">PRI_PROJ_V.VC_PROJ_ID RES_VC_PROJ_ID, </v>
      </c>
    </row>
    <row r="183" spans="1:3" x14ac:dyDescent="0.25">
      <c r="A183" s="18" t="s">
        <v>157</v>
      </c>
      <c r="B183" t="s">
        <v>74</v>
      </c>
      <c r="C183" s="18" t="str">
        <f t="shared" si="7"/>
        <v xml:space="preserve">PRI_PROJ_V.PROJ_NAME RES_PROJ_NAME, </v>
      </c>
    </row>
    <row r="184" spans="1:3" x14ac:dyDescent="0.25">
      <c r="A184" s="18" t="s">
        <v>157</v>
      </c>
      <c r="B184" t="s">
        <v>75</v>
      </c>
      <c r="C184" s="18" t="str">
        <f t="shared" si="7"/>
        <v xml:space="preserve">PRI_PROJ_V.PROJ_DESC RES_PROJ_DESC, </v>
      </c>
    </row>
    <row r="185" spans="1:3" x14ac:dyDescent="0.25">
      <c r="A185" s="18" t="s">
        <v>157</v>
      </c>
      <c r="B185" t="s">
        <v>76</v>
      </c>
      <c r="C185" s="18" t="str">
        <f t="shared" si="7"/>
        <v xml:space="preserve">PRI_PROJ_V.SSH_URL RES_SSH_URL, </v>
      </c>
    </row>
    <row r="186" spans="1:3" x14ac:dyDescent="0.25">
      <c r="A186" s="18" t="s">
        <v>157</v>
      </c>
      <c r="B186" t="s">
        <v>77</v>
      </c>
      <c r="C186" s="18" t="str">
        <f t="shared" si="7"/>
        <v xml:space="preserve">PRI_PROJ_V.HTTP_URL RES_HTTP_URL, </v>
      </c>
    </row>
    <row r="187" spans="1:3" x14ac:dyDescent="0.25">
      <c r="A187" s="18" t="s">
        <v>157</v>
      </c>
      <c r="B187" t="s">
        <v>78</v>
      </c>
      <c r="C187" s="18" t="str">
        <f t="shared" si="7"/>
        <v xml:space="preserve">PRI_PROJ_V.README_URL RES_README_URL, </v>
      </c>
    </row>
    <row r="188" spans="1:3" x14ac:dyDescent="0.25">
      <c r="A188" s="18" t="s">
        <v>157</v>
      </c>
      <c r="B188" t="s">
        <v>79</v>
      </c>
      <c r="C188" s="18" t="str">
        <f t="shared" si="7"/>
        <v xml:space="preserve">PRI_PROJ_V.AVATAR_URL RES_AVATAR_URL, </v>
      </c>
    </row>
    <row r="189" spans="1:3" x14ac:dyDescent="0.25">
      <c r="A189" s="18" t="s">
        <v>157</v>
      </c>
      <c r="B189" t="s">
        <v>80</v>
      </c>
      <c r="C189" s="18" t="str">
        <f t="shared" si="7"/>
        <v xml:space="preserve">PRI_PROJ_V.PROJ_CREATE_DTM RES_PROJ_CREATE_DTM, </v>
      </c>
    </row>
    <row r="190" spans="1:3" x14ac:dyDescent="0.25">
      <c r="A190" s="18" t="s">
        <v>157</v>
      </c>
      <c r="B190" t="s">
        <v>81</v>
      </c>
      <c r="C190" s="18" t="str">
        <f t="shared" si="7"/>
        <v xml:space="preserve">PRI_PROJ_V.PROJ_UPDATE_DTM RES_PROJ_UPDATE_DTM, </v>
      </c>
    </row>
    <row r="191" spans="1:3" x14ac:dyDescent="0.25">
      <c r="A191" s="18" t="s">
        <v>157</v>
      </c>
      <c r="B191" t="s">
        <v>95</v>
      </c>
      <c r="C191" s="18" t="str">
        <f t="shared" si="7"/>
        <v xml:space="preserve">PRI_PROJ_V.PROJ_VISIBILITY RES_PROJ_VISIBILITY, </v>
      </c>
    </row>
    <row r="192" spans="1:3" x14ac:dyDescent="0.25">
      <c r="A192" s="18" t="s">
        <v>157</v>
      </c>
      <c r="B192" t="s">
        <v>96</v>
      </c>
      <c r="C192" s="18" t="str">
        <f t="shared" si="7"/>
        <v xml:space="preserve">PRI_PROJ_V.PROJ_NAME_SPACE RES_PROJ_NAME_SPACE, </v>
      </c>
    </row>
    <row r="193" spans="1:3" x14ac:dyDescent="0.25">
      <c r="A193" s="18" t="s">
        <v>157</v>
      </c>
      <c r="B193" t="s">
        <v>97</v>
      </c>
      <c r="C193" s="18" t="str">
        <f t="shared" si="7"/>
        <v xml:space="preserve">PRI_PROJ_V.PROJ_SOURCE RES_PROJ_SOURCE, </v>
      </c>
    </row>
    <row r="194" spans="1:3" x14ac:dyDescent="0.25">
      <c r="A194" s="18" t="s">
        <v>157</v>
      </c>
      <c r="B194" t="s">
        <v>120</v>
      </c>
      <c r="C194" s="18" t="str">
        <f t="shared" si="7"/>
        <v xml:space="preserve">PRI_PROJ_V.RES_ID RES_RES_ID, </v>
      </c>
    </row>
    <row r="195" spans="1:3" x14ac:dyDescent="0.25">
      <c r="A195" s="18" t="s">
        <v>157</v>
      </c>
      <c r="B195" t="s">
        <v>121</v>
      </c>
      <c r="C195" s="18" t="str">
        <f t="shared" si="7"/>
        <v xml:space="preserve">PRI_PROJ_V.RES_CATEGORY RES_RES_CATEGORY, </v>
      </c>
    </row>
    <row r="196" spans="1:3" x14ac:dyDescent="0.25">
      <c r="A196" s="18" t="s">
        <v>157</v>
      </c>
      <c r="B196" t="s">
        <v>122</v>
      </c>
      <c r="C196" s="18" t="str">
        <f t="shared" si="7"/>
        <v xml:space="preserve">PRI_PROJ_V.RES_TAG_CONV RES_RES_TAG_CONV, </v>
      </c>
    </row>
    <row r="197" spans="1:3" x14ac:dyDescent="0.25">
      <c r="A197" s="18" t="s">
        <v>157</v>
      </c>
      <c r="B197" t="s">
        <v>123</v>
      </c>
      <c r="C197" s="18" t="str">
        <f t="shared" si="7"/>
        <v xml:space="preserve">PRI_PROJ_V.RES_NAME RES_RES_NAME, </v>
      </c>
    </row>
    <row r="198" spans="1:3" x14ac:dyDescent="0.25">
      <c r="A198" s="18" t="s">
        <v>157</v>
      </c>
      <c r="B198" t="s">
        <v>124</v>
      </c>
      <c r="C198" s="18" t="str">
        <f t="shared" si="7"/>
        <v xml:space="preserve">PRI_PROJ_V.RES_COLOR_CODE RES_RES_COLOR_CODE, </v>
      </c>
    </row>
    <row r="199" spans="1:3" x14ac:dyDescent="0.25">
      <c r="A199" s="18" t="s">
        <v>157</v>
      </c>
      <c r="B199" t="s">
        <v>125</v>
      </c>
      <c r="C199" s="18" t="str">
        <f t="shared" si="7"/>
        <v xml:space="preserve">PRI_PROJ_V.RES_URL RES_RES_URL, </v>
      </c>
    </row>
    <row r="200" spans="1:3" x14ac:dyDescent="0.25">
      <c r="A200" s="18" t="s">
        <v>157</v>
      </c>
      <c r="B200" t="s">
        <v>136</v>
      </c>
      <c r="C200" s="18" t="str">
        <f t="shared" si="7"/>
        <v xml:space="preserve">PRI_PROJ_V.RES_SCOPE_ID RES_RES_SCOPE_ID, </v>
      </c>
    </row>
    <row r="201" spans="1:3" x14ac:dyDescent="0.25">
      <c r="A201" s="18" t="s">
        <v>157</v>
      </c>
      <c r="B201" t="s">
        <v>143</v>
      </c>
      <c r="C201" s="18" t="str">
        <f t="shared" si="7"/>
        <v xml:space="preserve">PRI_PROJ_V.RES_SCOPE_CODE RES_RES_SCOPE_CODE, </v>
      </c>
    </row>
    <row r="202" spans="1:3" x14ac:dyDescent="0.25">
      <c r="A202" s="18" t="s">
        <v>157</v>
      </c>
      <c r="B202" t="s">
        <v>144</v>
      </c>
      <c r="C202" s="18" t="str">
        <f t="shared" si="7"/>
        <v xml:space="preserve">PRI_PROJ_V.RES_SCOPE_NAME RES_RES_SCOPE_NAME, </v>
      </c>
    </row>
    <row r="203" spans="1:3" x14ac:dyDescent="0.25">
      <c r="A203" s="18" t="s">
        <v>157</v>
      </c>
      <c r="B203" t="s">
        <v>145</v>
      </c>
      <c r="C203" s="18" t="str">
        <f t="shared" si="7"/>
        <v xml:space="preserve">PRI_PROJ_V.RES_SCOPE_DESC RES_RES_SCOPE_DESC, </v>
      </c>
    </row>
    <row r="204" spans="1:3" x14ac:dyDescent="0.25">
      <c r="A204" s="18" t="s">
        <v>157</v>
      </c>
      <c r="B204" t="s">
        <v>135</v>
      </c>
      <c r="C204" s="18" t="str">
        <f t="shared" si="7"/>
        <v xml:space="preserve">PRI_PROJ_V.RES_TYPE_ID RES_RES_TYPE_ID, </v>
      </c>
    </row>
    <row r="205" spans="1:3" x14ac:dyDescent="0.25">
      <c r="A205" s="18" t="s">
        <v>157</v>
      </c>
      <c r="B205" t="s">
        <v>146</v>
      </c>
      <c r="C205" s="18" t="str">
        <f t="shared" si="7"/>
        <v xml:space="preserve">PRI_PROJ_V.RES_TYPE_CODE RES_RES_TYPE_CODE, </v>
      </c>
    </row>
    <row r="206" spans="1:3" x14ac:dyDescent="0.25">
      <c r="A206" s="18" t="s">
        <v>157</v>
      </c>
      <c r="B206" t="s">
        <v>147</v>
      </c>
      <c r="C206" s="18" t="str">
        <f t="shared" si="7"/>
        <v xml:space="preserve">PRI_PROJ_V.RES_TYPE_NAME RES_RES_TYPE_NAME, </v>
      </c>
    </row>
    <row r="207" spans="1:3" x14ac:dyDescent="0.25">
      <c r="A207" s="18" t="s">
        <v>157</v>
      </c>
      <c r="B207" t="s">
        <v>148</v>
      </c>
      <c r="C207" s="18" t="str">
        <f t="shared" si="7"/>
        <v xml:space="preserve">PRI_PROJ_V.RES_TYPE_DESC RES_RES_TYPE_DESC,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2022-01-11T00:46:26Z</dcterms:modified>
</cp:coreProperties>
</file>