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jpropertycom-my.sharepoint.com/personal/noah_familiajones_org/Documents/Work and Projects/Morimoto Lab/CTR dVRK/Force Sensing/Force_Sensing_Code/Excel Data/"/>
    </mc:Choice>
  </mc:AlternateContent>
  <xr:revisionPtr revIDLastSave="3670" documentId="8_{4B442273-5B7C-4879-9307-9F4B7DE6BB68}" xr6:coauthVersionLast="47" xr6:coauthVersionMax="47" xr10:uidLastSave="{2F1D00B9-82D9-4FAF-AE23-8C568A76DE7A}"/>
  <bookViews>
    <workbookView xWindow="-120" yWindow="-120" windowWidth="29040" windowHeight="15720" firstSheet="4" activeTab="8" xr2:uid="{497084EE-5B9D-43A0-901F-DAAFFEB4233F}"/>
  </bookViews>
  <sheets>
    <sheet name="Sheet1" sheetId="1" r:id="rId1"/>
    <sheet name="Sheet2" sheetId="3" r:id="rId2"/>
    <sheet name="Sheet3" sheetId="4" r:id="rId3"/>
    <sheet name="Sheet4" sheetId="5" r:id="rId4"/>
    <sheet name="Elastica3D Validation" sheetId="6" r:id="rId5"/>
    <sheet name="OLDFull Validation (2.06 GPa E)" sheetId="7" r:id="rId6"/>
    <sheet name="OLD Full Validation" sheetId="8" r:id="rId7"/>
    <sheet name="OLD Full Validation 429" sheetId="9" r:id="rId8"/>
    <sheet name="Full Validation" sheetId="10" r:id="rId9"/>
  </sheets>
  <definedNames>
    <definedName name="_xlchart.v1.0" hidden="1">'Elastica3D Validation'!$B$85:$B$90</definedName>
    <definedName name="_xlchart.v1.1" hidden="1">'Elastica3D Validation'!$B$94:$B$99</definedName>
    <definedName name="_xlchart.v1.2" hidden="1">'Elastica3D Validation'!$G$85:$G$90</definedName>
    <definedName name="_xlchart.v1.3" hidden="1">'Elastica3D Validation'!$G$94:$G$99</definedName>
    <definedName name="_xlchart.v1.4" hidden="1">'Elastica3D Validation'!$I$85:$I$90</definedName>
    <definedName name="_xlchart.v1.5" hidden="1">'Elastica3D Validation'!$I$94:$I$99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8" i="10" l="1"/>
  <c r="AA39" i="10"/>
  <c r="AA40" i="10"/>
  <c r="AA41" i="10"/>
  <c r="AA42" i="10"/>
  <c r="AA43" i="10"/>
  <c r="AA44" i="10"/>
  <c r="AA45" i="10"/>
  <c r="AA46" i="10"/>
  <c r="AA58" i="10" s="1"/>
  <c r="AA47" i="10"/>
  <c r="AA59" i="10" s="1"/>
  <c r="AA48" i="10"/>
  <c r="AA49" i="10"/>
  <c r="AA50" i="10"/>
  <c r="AA51" i="10"/>
  <c r="AA52" i="10"/>
  <c r="AA53" i="10"/>
  <c r="AA54" i="10"/>
  <c r="AA55" i="10"/>
  <c r="AA56" i="10"/>
  <c r="Z59" i="10"/>
  <c r="Z58" i="10"/>
  <c r="Z55" i="10"/>
  <c r="Z56" i="10"/>
  <c r="Z54" i="10"/>
  <c r="Z51" i="10"/>
  <c r="Z52" i="10"/>
  <c r="Z53" i="10"/>
  <c r="Z50" i="10"/>
  <c r="Z45" i="10"/>
  <c r="Z46" i="10"/>
  <c r="Z47" i="10"/>
  <c r="Z48" i="10"/>
  <c r="Z49" i="10"/>
  <c r="Z44" i="10"/>
  <c r="Z39" i="10"/>
  <c r="Z40" i="10"/>
  <c r="Z41" i="10"/>
  <c r="Z42" i="10"/>
  <c r="Z43" i="10"/>
  <c r="Z38" i="10"/>
  <c r="AG31" i="10"/>
  <c r="AF31" i="10"/>
  <c r="AD31" i="10"/>
  <c r="AC31" i="10"/>
  <c r="AA31" i="10"/>
  <c r="Z31" i="10"/>
  <c r="X31" i="10"/>
  <c r="W31" i="10"/>
  <c r="W64" i="10" s="1"/>
  <c r="Z25" i="10"/>
  <c r="AA25" i="10"/>
  <c r="W25" i="10"/>
  <c r="W58" i="10" s="1"/>
  <c r="W26" i="10"/>
  <c r="Q108" i="6"/>
  <c r="P108" i="6"/>
  <c r="Q107" i="6"/>
  <c r="P107" i="6"/>
  <c r="Q106" i="6"/>
  <c r="P106" i="6"/>
  <c r="Q105" i="6"/>
  <c r="P105" i="6"/>
  <c r="Q104" i="6"/>
  <c r="P104" i="6"/>
  <c r="Q103" i="6"/>
  <c r="P103" i="6"/>
  <c r="Q99" i="6"/>
  <c r="P99" i="6"/>
  <c r="Q98" i="6"/>
  <c r="P98" i="6"/>
  <c r="Q97" i="6"/>
  <c r="P97" i="6"/>
  <c r="Q96" i="6"/>
  <c r="P96" i="6"/>
  <c r="Q95" i="6"/>
  <c r="P95" i="6"/>
  <c r="Q94" i="6"/>
  <c r="P94" i="6"/>
  <c r="Q90" i="6"/>
  <c r="P90" i="6"/>
  <c r="Q89" i="6"/>
  <c r="P89" i="6"/>
  <c r="Q88" i="6"/>
  <c r="P88" i="6"/>
  <c r="Q87" i="6"/>
  <c r="P87" i="6"/>
  <c r="Q86" i="6"/>
  <c r="P86" i="6"/>
  <c r="Q85" i="6"/>
  <c r="P85" i="6"/>
  <c r="H108" i="6"/>
  <c r="G108" i="6"/>
  <c r="H107" i="6"/>
  <c r="G107" i="6"/>
  <c r="H106" i="6"/>
  <c r="G106" i="6"/>
  <c r="H105" i="6"/>
  <c r="G105" i="6"/>
  <c r="H104" i="6"/>
  <c r="G104" i="6"/>
  <c r="H103" i="6"/>
  <c r="G103" i="6"/>
  <c r="H99" i="6"/>
  <c r="G99" i="6"/>
  <c r="H98" i="6"/>
  <c r="G98" i="6"/>
  <c r="H97" i="6"/>
  <c r="G97" i="6"/>
  <c r="H96" i="6"/>
  <c r="G96" i="6"/>
  <c r="H95" i="6"/>
  <c r="G95" i="6"/>
  <c r="H94" i="6"/>
  <c r="G94" i="6"/>
  <c r="G89" i="6"/>
  <c r="H89" i="6"/>
  <c r="G90" i="6"/>
  <c r="H90" i="6"/>
  <c r="D4" i="10"/>
  <c r="W4" i="10"/>
  <c r="X4" i="10"/>
  <c r="Z4" i="10"/>
  <c r="AA4" i="10"/>
  <c r="AC4" i="10"/>
  <c r="AD4" i="10"/>
  <c r="AF4" i="10"/>
  <c r="AG4" i="10"/>
  <c r="D12" i="10"/>
  <c r="W12" i="10"/>
  <c r="X12" i="10"/>
  <c r="Z12" i="10"/>
  <c r="AA12" i="10"/>
  <c r="AC12" i="10"/>
  <c r="AD12" i="10"/>
  <c r="AF12" i="10"/>
  <c r="AG12" i="10"/>
  <c r="D20" i="10"/>
  <c r="W20" i="10"/>
  <c r="X20" i="10"/>
  <c r="Z20" i="10"/>
  <c r="AA20" i="10"/>
  <c r="AC20" i="10"/>
  <c r="AD20" i="10"/>
  <c r="AF20" i="10"/>
  <c r="AG20" i="10"/>
  <c r="D28" i="10"/>
  <c r="W28" i="10"/>
  <c r="X28" i="10"/>
  <c r="Z28" i="10"/>
  <c r="AA28" i="10"/>
  <c r="AC28" i="10"/>
  <c r="AD28" i="10"/>
  <c r="AF28" i="10"/>
  <c r="AG28" i="10"/>
  <c r="W5" i="10"/>
  <c r="W38" i="10" s="1"/>
  <c r="X5" i="10"/>
  <c r="X38" i="10" s="1"/>
  <c r="Z5" i="10"/>
  <c r="AA5" i="10"/>
  <c r="AC5" i="10"/>
  <c r="AD5" i="10"/>
  <c r="AF5" i="10"/>
  <c r="AG5" i="10"/>
  <c r="W6" i="10"/>
  <c r="W39" i="10" s="1"/>
  <c r="X6" i="10"/>
  <c r="X39" i="10" s="1"/>
  <c r="Z6" i="10"/>
  <c r="AA6" i="10"/>
  <c r="AC6" i="10"/>
  <c r="AD6" i="10"/>
  <c r="AF6" i="10"/>
  <c r="AG6" i="10"/>
  <c r="W7" i="10"/>
  <c r="W40" i="10" s="1"/>
  <c r="X7" i="10"/>
  <c r="X40" i="10" s="1"/>
  <c r="Z7" i="10"/>
  <c r="AA7" i="10"/>
  <c r="AC7" i="10"/>
  <c r="AD7" i="10"/>
  <c r="AF7" i="10"/>
  <c r="AG7" i="10"/>
  <c r="W8" i="10"/>
  <c r="W41" i="10" s="1"/>
  <c r="X8" i="10"/>
  <c r="X41" i="10" s="1"/>
  <c r="Z8" i="10"/>
  <c r="AA8" i="10"/>
  <c r="AC8" i="10"/>
  <c r="AD8" i="10"/>
  <c r="AF8" i="10"/>
  <c r="AG8" i="10"/>
  <c r="W9" i="10"/>
  <c r="W42" i="10" s="1"/>
  <c r="X9" i="10"/>
  <c r="X42" i="10" s="1"/>
  <c r="Z9" i="10"/>
  <c r="AA9" i="10"/>
  <c r="AC9" i="10"/>
  <c r="AD9" i="10"/>
  <c r="AF9" i="10"/>
  <c r="AG9" i="10"/>
  <c r="W10" i="10"/>
  <c r="W43" i="10" s="1"/>
  <c r="X10" i="10"/>
  <c r="X43" i="10" s="1"/>
  <c r="Z10" i="10"/>
  <c r="AA10" i="10"/>
  <c r="AC10" i="10"/>
  <c r="AD10" i="10"/>
  <c r="AF10" i="10"/>
  <c r="AG10" i="10"/>
  <c r="W13" i="10"/>
  <c r="W46" i="10" s="1"/>
  <c r="X13" i="10"/>
  <c r="X46" i="10" s="1"/>
  <c r="Z13" i="10"/>
  <c r="AA13" i="10"/>
  <c r="AC13" i="10"/>
  <c r="AD13" i="10"/>
  <c r="AF13" i="10"/>
  <c r="AG13" i="10"/>
  <c r="W14" i="10"/>
  <c r="W47" i="10" s="1"/>
  <c r="X14" i="10"/>
  <c r="X47" i="10" s="1"/>
  <c r="Z14" i="10"/>
  <c r="AA14" i="10"/>
  <c r="AC14" i="10"/>
  <c r="AD14" i="10"/>
  <c r="AF14" i="10"/>
  <c r="AG14" i="10"/>
  <c r="W15" i="10"/>
  <c r="W48" i="10" s="1"/>
  <c r="X15" i="10"/>
  <c r="X48" i="10" s="1"/>
  <c r="Z15" i="10"/>
  <c r="AA15" i="10"/>
  <c r="AC15" i="10"/>
  <c r="AD15" i="10"/>
  <c r="AF15" i="10"/>
  <c r="AG15" i="10"/>
  <c r="W16" i="10"/>
  <c r="W49" i="10" s="1"/>
  <c r="X16" i="10"/>
  <c r="X49" i="10" s="1"/>
  <c r="Z16" i="10"/>
  <c r="AA16" i="10"/>
  <c r="AC16" i="10"/>
  <c r="AD16" i="10"/>
  <c r="AF16" i="10"/>
  <c r="AG16" i="10"/>
  <c r="W17" i="10"/>
  <c r="W50" i="10" s="1"/>
  <c r="X17" i="10"/>
  <c r="X50" i="10" s="1"/>
  <c r="Z17" i="10"/>
  <c r="AA17" i="10"/>
  <c r="AC17" i="10"/>
  <c r="AD17" i="10"/>
  <c r="AF17" i="10"/>
  <c r="AG17" i="10"/>
  <c r="W18" i="10"/>
  <c r="W51" i="10" s="1"/>
  <c r="X18" i="10"/>
  <c r="X51" i="10" s="1"/>
  <c r="Z18" i="10"/>
  <c r="AA18" i="10"/>
  <c r="AC18" i="10"/>
  <c r="AD18" i="10"/>
  <c r="AF18" i="10"/>
  <c r="AG18" i="10"/>
  <c r="W21" i="10"/>
  <c r="W54" i="10" s="1"/>
  <c r="X21" i="10"/>
  <c r="X54" i="10" s="1"/>
  <c r="Z21" i="10"/>
  <c r="AA21" i="10"/>
  <c r="AC21" i="10"/>
  <c r="AD21" i="10"/>
  <c r="AF21" i="10"/>
  <c r="AG21" i="10"/>
  <c r="W22" i="10"/>
  <c r="W55" i="10" s="1"/>
  <c r="X22" i="10"/>
  <c r="X55" i="10" s="1"/>
  <c r="Z22" i="10"/>
  <c r="AA22" i="10"/>
  <c r="AC22" i="10"/>
  <c r="AD22" i="10"/>
  <c r="AF22" i="10"/>
  <c r="AG22" i="10"/>
  <c r="W23" i="10"/>
  <c r="W56" i="10" s="1"/>
  <c r="X23" i="10"/>
  <c r="X56" i="10" s="1"/>
  <c r="Z23" i="10"/>
  <c r="AA23" i="10"/>
  <c r="AC23" i="10"/>
  <c r="AD23" i="10"/>
  <c r="AF23" i="10"/>
  <c r="AG23" i="10"/>
  <c r="W24" i="10"/>
  <c r="W57" i="10" s="1"/>
  <c r="X24" i="10"/>
  <c r="X57" i="10" s="1"/>
  <c r="Z24" i="10"/>
  <c r="AA24" i="10"/>
  <c r="AC24" i="10"/>
  <c r="AD24" i="10"/>
  <c r="AF24" i="10"/>
  <c r="AG24" i="10"/>
  <c r="X25" i="10"/>
  <c r="X58" i="10" s="1"/>
  <c r="AC25" i="10"/>
  <c r="AD25" i="10"/>
  <c r="AF25" i="10"/>
  <c r="AG25" i="10"/>
  <c r="W59" i="10"/>
  <c r="X26" i="10"/>
  <c r="X59" i="10" s="1"/>
  <c r="Z26" i="10"/>
  <c r="AA26" i="10"/>
  <c r="AC26" i="10"/>
  <c r="AD26" i="10"/>
  <c r="AF26" i="10"/>
  <c r="AG26" i="10"/>
  <c r="W29" i="10"/>
  <c r="W62" i="10" s="1"/>
  <c r="X29" i="10"/>
  <c r="X62" i="10" s="1"/>
  <c r="Z29" i="10"/>
  <c r="AA29" i="10"/>
  <c r="AC29" i="10"/>
  <c r="AD29" i="10"/>
  <c r="AF29" i="10"/>
  <c r="AG29" i="10"/>
  <c r="W30" i="10"/>
  <c r="W63" i="10" s="1"/>
  <c r="X30" i="10"/>
  <c r="X63" i="10" s="1"/>
  <c r="Z30" i="10"/>
  <c r="AA30" i="10"/>
  <c r="AC30" i="10"/>
  <c r="AD30" i="10"/>
  <c r="AF30" i="10"/>
  <c r="AG30" i="10"/>
  <c r="W32" i="10"/>
  <c r="W65" i="10" s="1"/>
  <c r="X32" i="10"/>
  <c r="X65" i="10" s="1"/>
  <c r="Z32" i="10"/>
  <c r="AA32" i="10"/>
  <c r="AC32" i="10"/>
  <c r="AD32" i="10"/>
  <c r="AF32" i="10"/>
  <c r="AG32" i="10"/>
  <c r="W33" i="10"/>
  <c r="W66" i="10" s="1"/>
  <c r="X33" i="10"/>
  <c r="X66" i="10" s="1"/>
  <c r="Z33" i="10"/>
  <c r="AA33" i="10"/>
  <c r="AC33" i="10"/>
  <c r="AD33" i="10"/>
  <c r="AF33" i="10"/>
  <c r="AG33" i="10"/>
  <c r="W34" i="10"/>
  <c r="W67" i="10" s="1"/>
  <c r="X34" i="10"/>
  <c r="X67" i="10" s="1"/>
  <c r="Z34" i="10"/>
  <c r="AA34" i="10"/>
  <c r="AC34" i="10"/>
  <c r="AD34" i="10"/>
  <c r="AF34" i="10"/>
  <c r="AG34" i="10"/>
  <c r="W44" i="10"/>
  <c r="X44" i="10"/>
  <c r="W52" i="10"/>
  <c r="X52" i="10"/>
  <c r="W60" i="10"/>
  <c r="X60" i="10"/>
  <c r="X64" i="10"/>
  <c r="D34" i="10"/>
  <c r="D33" i="10"/>
  <c r="D32" i="10"/>
  <c r="D31" i="10"/>
  <c r="D30" i="10"/>
  <c r="D29" i="10"/>
  <c r="D26" i="10"/>
  <c r="D25" i="10"/>
  <c r="D24" i="10"/>
  <c r="D23" i="10"/>
  <c r="D22" i="10"/>
  <c r="D21" i="10"/>
  <c r="D18" i="10"/>
  <c r="D17" i="10"/>
  <c r="D16" i="10"/>
  <c r="D15" i="10"/>
  <c r="D14" i="10"/>
  <c r="D13" i="10"/>
  <c r="D10" i="10"/>
  <c r="D9" i="10"/>
  <c r="D8" i="10"/>
  <c r="D7" i="10"/>
  <c r="D6" i="10"/>
  <c r="D5" i="10"/>
  <c r="X69" i="9"/>
  <c r="X70" i="9"/>
  <c r="W70" i="9"/>
  <c r="W39" i="9"/>
  <c r="X39" i="9"/>
  <c r="W40" i="9"/>
  <c r="W69" i="9" s="1"/>
  <c r="X40" i="9"/>
  <c r="W41" i="9"/>
  <c r="X41" i="9"/>
  <c r="W42" i="9"/>
  <c r="X42" i="9"/>
  <c r="W43" i="9"/>
  <c r="X43" i="9"/>
  <c r="W44" i="9"/>
  <c r="X44" i="9"/>
  <c r="W46" i="9"/>
  <c r="X46" i="9"/>
  <c r="W47" i="9"/>
  <c r="X47" i="9"/>
  <c r="W48" i="9"/>
  <c r="X48" i="9"/>
  <c r="W49" i="9"/>
  <c r="X49" i="9"/>
  <c r="W50" i="9"/>
  <c r="X50" i="9"/>
  <c r="W51" i="9"/>
  <c r="X51" i="9"/>
  <c r="W52" i="9"/>
  <c r="X52" i="9"/>
  <c r="W54" i="9"/>
  <c r="X54" i="9"/>
  <c r="W55" i="9"/>
  <c r="X55" i="9"/>
  <c r="W56" i="9"/>
  <c r="X56" i="9"/>
  <c r="W57" i="9"/>
  <c r="X57" i="9"/>
  <c r="W58" i="9"/>
  <c r="X58" i="9"/>
  <c r="W59" i="9"/>
  <c r="X59" i="9"/>
  <c r="W60" i="9"/>
  <c r="X60" i="9"/>
  <c r="W62" i="9"/>
  <c r="X62" i="9"/>
  <c r="W63" i="9"/>
  <c r="X63" i="9"/>
  <c r="W64" i="9"/>
  <c r="X64" i="9"/>
  <c r="W65" i="9"/>
  <c r="X65" i="9"/>
  <c r="W66" i="9"/>
  <c r="X66" i="9"/>
  <c r="W67" i="9"/>
  <c r="X67" i="9"/>
  <c r="X38" i="9"/>
  <c r="W38" i="9"/>
  <c r="AG34" i="9"/>
  <c r="AF34" i="9"/>
  <c r="AD34" i="9"/>
  <c r="AC34" i="9"/>
  <c r="AA34" i="9"/>
  <c r="Z34" i="9"/>
  <c r="X34" i="9"/>
  <c r="W34" i="9"/>
  <c r="D34" i="9"/>
  <c r="AG33" i="9"/>
  <c r="AF33" i="9"/>
  <c r="AD33" i="9"/>
  <c r="AC33" i="9"/>
  <c r="AA33" i="9"/>
  <c r="Z33" i="9"/>
  <c r="X33" i="9"/>
  <c r="W33" i="9"/>
  <c r="D33" i="9"/>
  <c r="AG32" i="9"/>
  <c r="AF32" i="9"/>
  <c r="AD32" i="9"/>
  <c r="AC32" i="9"/>
  <c r="AA32" i="9"/>
  <c r="Z32" i="9"/>
  <c r="X32" i="9"/>
  <c r="W32" i="9"/>
  <c r="D32" i="9"/>
  <c r="AG31" i="9"/>
  <c r="AF31" i="9"/>
  <c r="AD31" i="9"/>
  <c r="AC31" i="9"/>
  <c r="AA31" i="9"/>
  <c r="Z31" i="9"/>
  <c r="X31" i="9"/>
  <c r="W31" i="9"/>
  <c r="D31" i="9"/>
  <c r="AG30" i="9"/>
  <c r="AF30" i="9"/>
  <c r="AD30" i="9"/>
  <c r="AC30" i="9"/>
  <c r="AA30" i="9"/>
  <c r="Z30" i="9"/>
  <c r="X30" i="9"/>
  <c r="W30" i="9"/>
  <c r="D30" i="9"/>
  <c r="AG29" i="9"/>
  <c r="AF29" i="9"/>
  <c r="AD29" i="9"/>
  <c r="AC29" i="9"/>
  <c r="AA29" i="9"/>
  <c r="Z29" i="9"/>
  <c r="X29" i="9"/>
  <c r="W29" i="9"/>
  <c r="D29" i="9"/>
  <c r="AG28" i="9"/>
  <c r="AF28" i="9"/>
  <c r="AD28" i="9"/>
  <c r="AC28" i="9"/>
  <c r="AA28" i="9"/>
  <c r="Z28" i="9"/>
  <c r="X28" i="9"/>
  <c r="W28" i="9"/>
  <c r="D28" i="9"/>
  <c r="AG26" i="9"/>
  <c r="AF26" i="9"/>
  <c r="AD26" i="9"/>
  <c r="AC26" i="9"/>
  <c r="AA26" i="9"/>
  <c r="Z26" i="9"/>
  <c r="X26" i="9"/>
  <c r="W26" i="9"/>
  <c r="D26" i="9"/>
  <c r="AG25" i="9"/>
  <c r="AF25" i="9"/>
  <c r="AD25" i="9"/>
  <c r="AC25" i="9"/>
  <c r="AA25" i="9"/>
  <c r="Z25" i="9"/>
  <c r="X25" i="9"/>
  <c r="W25" i="9"/>
  <c r="D25" i="9"/>
  <c r="AG24" i="9"/>
  <c r="AF24" i="9"/>
  <c r="AD24" i="9"/>
  <c r="AC24" i="9"/>
  <c r="AA24" i="9"/>
  <c r="Z24" i="9"/>
  <c r="X24" i="9"/>
  <c r="W24" i="9"/>
  <c r="D24" i="9"/>
  <c r="AG23" i="9"/>
  <c r="AF23" i="9"/>
  <c r="AD23" i="9"/>
  <c r="AC23" i="9"/>
  <c r="AA23" i="9"/>
  <c r="Z23" i="9"/>
  <c r="X23" i="9"/>
  <c r="W23" i="9"/>
  <c r="D23" i="9"/>
  <c r="AG22" i="9"/>
  <c r="AF22" i="9"/>
  <c r="AD22" i="9"/>
  <c r="AC22" i="9"/>
  <c r="AA22" i="9"/>
  <c r="Z22" i="9"/>
  <c r="X22" i="9"/>
  <c r="W22" i="9"/>
  <c r="D22" i="9"/>
  <c r="AG21" i="9"/>
  <c r="AF21" i="9"/>
  <c r="AD21" i="9"/>
  <c r="AC21" i="9"/>
  <c r="AA21" i="9"/>
  <c r="Z21" i="9"/>
  <c r="X21" i="9"/>
  <c r="W21" i="9"/>
  <c r="D21" i="9"/>
  <c r="AG20" i="9"/>
  <c r="AF20" i="9"/>
  <c r="AD20" i="9"/>
  <c r="AC20" i="9"/>
  <c r="AA20" i="9"/>
  <c r="Z20" i="9"/>
  <c r="X20" i="9"/>
  <c r="W20" i="9"/>
  <c r="D20" i="9"/>
  <c r="AG18" i="9"/>
  <c r="AF18" i="9"/>
  <c r="AD18" i="9"/>
  <c r="AC18" i="9"/>
  <c r="AA18" i="9"/>
  <c r="Z18" i="9"/>
  <c r="X18" i="9"/>
  <c r="W18" i="9"/>
  <c r="D18" i="9"/>
  <c r="AG17" i="9"/>
  <c r="AF17" i="9"/>
  <c r="AD17" i="9"/>
  <c r="AC17" i="9"/>
  <c r="AA17" i="9"/>
  <c r="Z17" i="9"/>
  <c r="X17" i="9"/>
  <c r="W17" i="9"/>
  <c r="D17" i="9"/>
  <c r="AG16" i="9"/>
  <c r="AF16" i="9"/>
  <c r="AD16" i="9"/>
  <c r="AC16" i="9"/>
  <c r="AA16" i="9"/>
  <c r="Z16" i="9"/>
  <c r="X16" i="9"/>
  <c r="W16" i="9"/>
  <c r="D16" i="9"/>
  <c r="AG15" i="9"/>
  <c r="AF15" i="9"/>
  <c r="AD15" i="9"/>
  <c r="AC15" i="9"/>
  <c r="AA15" i="9"/>
  <c r="Z15" i="9"/>
  <c r="X15" i="9"/>
  <c r="W15" i="9"/>
  <c r="D15" i="9"/>
  <c r="AG14" i="9"/>
  <c r="AF14" i="9"/>
  <c r="AD14" i="9"/>
  <c r="AC14" i="9"/>
  <c r="AA14" i="9"/>
  <c r="Z14" i="9"/>
  <c r="X14" i="9"/>
  <c r="W14" i="9"/>
  <c r="D14" i="9"/>
  <c r="AG13" i="9"/>
  <c r="AF13" i="9"/>
  <c r="AD13" i="9"/>
  <c r="AC13" i="9"/>
  <c r="AA13" i="9"/>
  <c r="Z13" i="9"/>
  <c r="X13" i="9"/>
  <c r="W13" i="9"/>
  <c r="D13" i="9"/>
  <c r="AG12" i="9"/>
  <c r="AF12" i="9"/>
  <c r="AD12" i="9"/>
  <c r="AC12" i="9"/>
  <c r="AA12" i="9"/>
  <c r="Z12" i="9"/>
  <c r="X12" i="9"/>
  <c r="W12" i="9"/>
  <c r="D12" i="9"/>
  <c r="AG10" i="9"/>
  <c r="AF10" i="9"/>
  <c r="AD10" i="9"/>
  <c r="AC10" i="9"/>
  <c r="AA10" i="9"/>
  <c r="Z10" i="9"/>
  <c r="X10" i="9"/>
  <c r="W10" i="9"/>
  <c r="D10" i="9"/>
  <c r="AG9" i="9"/>
  <c r="AF9" i="9"/>
  <c r="AD9" i="9"/>
  <c r="AC9" i="9"/>
  <c r="AA9" i="9"/>
  <c r="Z9" i="9"/>
  <c r="X9" i="9"/>
  <c r="W9" i="9"/>
  <c r="D9" i="9"/>
  <c r="AG8" i="9"/>
  <c r="AF8" i="9"/>
  <c r="AD8" i="9"/>
  <c r="AC8" i="9"/>
  <c r="AA8" i="9"/>
  <c r="Z8" i="9"/>
  <c r="X8" i="9"/>
  <c r="W8" i="9"/>
  <c r="D8" i="9"/>
  <c r="AG7" i="9"/>
  <c r="AF7" i="9"/>
  <c r="AD7" i="9"/>
  <c r="AC7" i="9"/>
  <c r="AA7" i="9"/>
  <c r="Z7" i="9"/>
  <c r="X7" i="9"/>
  <c r="W7" i="9"/>
  <c r="D7" i="9"/>
  <c r="AG6" i="9"/>
  <c r="AF6" i="9"/>
  <c r="AD6" i="9"/>
  <c r="AC6" i="9"/>
  <c r="AA6" i="9"/>
  <c r="Z6" i="9"/>
  <c r="X6" i="9"/>
  <c r="W6" i="9"/>
  <c r="D6" i="9"/>
  <c r="AG5" i="9"/>
  <c r="AF5" i="9"/>
  <c r="AD5" i="9"/>
  <c r="AC5" i="9"/>
  <c r="AA5" i="9"/>
  <c r="Z5" i="9"/>
  <c r="X5" i="9"/>
  <c r="W5" i="9"/>
  <c r="D5" i="9"/>
  <c r="AG4" i="9"/>
  <c r="AF4" i="9"/>
  <c r="AD4" i="9"/>
  <c r="AC4" i="9"/>
  <c r="AA4" i="9"/>
  <c r="Z4" i="9"/>
  <c r="X4" i="9"/>
  <c r="W4" i="9"/>
  <c r="D4" i="9"/>
  <c r="W39" i="7"/>
  <c r="W40" i="7"/>
  <c r="W41" i="7"/>
  <c r="W42" i="7"/>
  <c r="W43" i="7"/>
  <c r="W44" i="7"/>
  <c r="W71" i="7" s="1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38" i="7"/>
  <c r="X71" i="7"/>
  <c r="X70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38" i="7"/>
  <c r="W54" i="8"/>
  <c r="W55" i="8"/>
  <c r="X55" i="8"/>
  <c r="X54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W50" i="8"/>
  <c r="W51" i="8"/>
  <c r="W52" i="8"/>
  <c r="W49" i="8"/>
  <c r="W46" i="8"/>
  <c r="W47" i="8"/>
  <c r="W48" i="8"/>
  <c r="W45" i="8"/>
  <c r="W42" i="8"/>
  <c r="W43" i="8"/>
  <c r="W44" i="8"/>
  <c r="W41" i="8"/>
  <c r="W38" i="8"/>
  <c r="W39" i="8"/>
  <c r="W40" i="8"/>
  <c r="W37" i="8"/>
  <c r="AG34" i="8"/>
  <c r="AF34" i="8"/>
  <c r="AD34" i="8"/>
  <c r="AC34" i="8"/>
  <c r="AA34" i="8"/>
  <c r="Z34" i="8"/>
  <c r="X34" i="8"/>
  <c r="W34" i="8"/>
  <c r="D34" i="8"/>
  <c r="AG33" i="8"/>
  <c r="AF33" i="8"/>
  <c r="AD33" i="8"/>
  <c r="AC33" i="8"/>
  <c r="AA33" i="8"/>
  <c r="Z33" i="8"/>
  <c r="X33" i="8"/>
  <c r="W33" i="8"/>
  <c r="D33" i="8"/>
  <c r="AG32" i="8"/>
  <c r="AF32" i="8"/>
  <c r="AD32" i="8"/>
  <c r="AC32" i="8"/>
  <c r="AA32" i="8"/>
  <c r="Z32" i="8"/>
  <c r="X32" i="8"/>
  <c r="W32" i="8"/>
  <c r="D32" i="8"/>
  <c r="AG31" i="8"/>
  <c r="AF31" i="8"/>
  <c r="AD31" i="8"/>
  <c r="AC31" i="8"/>
  <c r="AA31" i="8"/>
  <c r="Z31" i="8"/>
  <c r="X31" i="8"/>
  <c r="W31" i="8"/>
  <c r="D31" i="8"/>
  <c r="AG30" i="8"/>
  <c r="AF30" i="8"/>
  <c r="AD30" i="8"/>
  <c r="AC30" i="8"/>
  <c r="AA30" i="8"/>
  <c r="Z30" i="8"/>
  <c r="X30" i="8"/>
  <c r="W30" i="8"/>
  <c r="D30" i="8"/>
  <c r="AG29" i="8"/>
  <c r="AF29" i="8"/>
  <c r="AD29" i="8"/>
  <c r="AC29" i="8"/>
  <c r="AA29" i="8"/>
  <c r="Z29" i="8"/>
  <c r="X29" i="8"/>
  <c r="W29" i="8"/>
  <c r="D29" i="8"/>
  <c r="AG28" i="8"/>
  <c r="AF28" i="8"/>
  <c r="AD28" i="8"/>
  <c r="AC28" i="8"/>
  <c r="AA28" i="8"/>
  <c r="Z28" i="8"/>
  <c r="X28" i="8"/>
  <c r="W28" i="8"/>
  <c r="D28" i="8"/>
  <c r="AG26" i="8"/>
  <c r="AF26" i="8"/>
  <c r="AD26" i="8"/>
  <c r="AC26" i="8"/>
  <c r="AA26" i="8"/>
  <c r="Z26" i="8"/>
  <c r="X26" i="8"/>
  <c r="W26" i="8"/>
  <c r="D26" i="8"/>
  <c r="AG25" i="8"/>
  <c r="AF25" i="8"/>
  <c r="AD25" i="8"/>
  <c r="AC25" i="8"/>
  <c r="AA25" i="8"/>
  <c r="Z25" i="8"/>
  <c r="X25" i="8"/>
  <c r="W25" i="8"/>
  <c r="D25" i="8"/>
  <c r="AG24" i="8"/>
  <c r="AF24" i="8"/>
  <c r="AD24" i="8"/>
  <c r="AC24" i="8"/>
  <c r="AA24" i="8"/>
  <c r="Z24" i="8"/>
  <c r="X24" i="8"/>
  <c r="W24" i="8"/>
  <c r="D24" i="8"/>
  <c r="AG23" i="8"/>
  <c r="AF23" i="8"/>
  <c r="AD23" i="8"/>
  <c r="AC23" i="8"/>
  <c r="AA23" i="8"/>
  <c r="Z23" i="8"/>
  <c r="X23" i="8"/>
  <c r="W23" i="8"/>
  <c r="D23" i="8"/>
  <c r="AG22" i="8"/>
  <c r="AF22" i="8"/>
  <c r="AD22" i="8"/>
  <c r="AC22" i="8"/>
  <c r="AA22" i="8"/>
  <c r="Z22" i="8"/>
  <c r="X22" i="8"/>
  <c r="W22" i="8"/>
  <c r="D22" i="8"/>
  <c r="AG21" i="8"/>
  <c r="AF21" i="8"/>
  <c r="AD21" i="8"/>
  <c r="AC21" i="8"/>
  <c r="AA21" i="8"/>
  <c r="Z21" i="8"/>
  <c r="X21" i="8"/>
  <c r="W21" i="8"/>
  <c r="D21" i="8"/>
  <c r="AG20" i="8"/>
  <c r="AF20" i="8"/>
  <c r="AD20" i="8"/>
  <c r="AC20" i="8"/>
  <c r="AA20" i="8"/>
  <c r="Z20" i="8"/>
  <c r="X20" i="8"/>
  <c r="W20" i="8"/>
  <c r="D20" i="8"/>
  <c r="AG18" i="8"/>
  <c r="AF18" i="8"/>
  <c r="AD18" i="8"/>
  <c r="AC18" i="8"/>
  <c r="AA18" i="8"/>
  <c r="Z18" i="8"/>
  <c r="X18" i="8"/>
  <c r="W18" i="8"/>
  <c r="D18" i="8"/>
  <c r="AG17" i="8"/>
  <c r="AF17" i="8"/>
  <c r="AD17" i="8"/>
  <c r="AC17" i="8"/>
  <c r="AA17" i="8"/>
  <c r="Z17" i="8"/>
  <c r="X17" i="8"/>
  <c r="W17" i="8"/>
  <c r="D17" i="8"/>
  <c r="AG16" i="8"/>
  <c r="AF16" i="8"/>
  <c r="AD16" i="8"/>
  <c r="AC16" i="8"/>
  <c r="AA16" i="8"/>
  <c r="Z16" i="8"/>
  <c r="X16" i="8"/>
  <c r="W16" i="8"/>
  <c r="D16" i="8"/>
  <c r="AG15" i="8"/>
  <c r="AF15" i="8"/>
  <c r="AD15" i="8"/>
  <c r="AC15" i="8"/>
  <c r="AA15" i="8"/>
  <c r="Z15" i="8"/>
  <c r="X15" i="8"/>
  <c r="W15" i="8"/>
  <c r="D15" i="8"/>
  <c r="AG14" i="8"/>
  <c r="AF14" i="8"/>
  <c r="AD14" i="8"/>
  <c r="AC14" i="8"/>
  <c r="AA14" i="8"/>
  <c r="Z14" i="8"/>
  <c r="X14" i="8"/>
  <c r="W14" i="8"/>
  <c r="D14" i="8"/>
  <c r="AG13" i="8"/>
  <c r="AF13" i="8"/>
  <c r="AD13" i="8"/>
  <c r="AC13" i="8"/>
  <c r="AA13" i="8"/>
  <c r="Z13" i="8"/>
  <c r="X13" i="8"/>
  <c r="W13" i="8"/>
  <c r="D13" i="8"/>
  <c r="AG12" i="8"/>
  <c r="AF12" i="8"/>
  <c r="AD12" i="8"/>
  <c r="AC12" i="8"/>
  <c r="AA12" i="8"/>
  <c r="Z12" i="8"/>
  <c r="X12" i="8"/>
  <c r="W12" i="8"/>
  <c r="D12" i="8"/>
  <c r="AG10" i="8"/>
  <c r="AF10" i="8"/>
  <c r="AD10" i="8"/>
  <c r="AC10" i="8"/>
  <c r="AA10" i="8"/>
  <c r="Z10" i="8"/>
  <c r="X10" i="8"/>
  <c r="W10" i="8"/>
  <c r="D10" i="8"/>
  <c r="AG9" i="8"/>
  <c r="AF9" i="8"/>
  <c r="AD9" i="8"/>
  <c r="AC9" i="8"/>
  <c r="AA9" i="8"/>
  <c r="Z9" i="8"/>
  <c r="X9" i="8"/>
  <c r="W9" i="8"/>
  <c r="D9" i="8"/>
  <c r="AG8" i="8"/>
  <c r="AF8" i="8"/>
  <c r="AD8" i="8"/>
  <c r="AC8" i="8"/>
  <c r="AA8" i="8"/>
  <c r="Z8" i="8"/>
  <c r="X8" i="8"/>
  <c r="W8" i="8"/>
  <c r="D8" i="8"/>
  <c r="AG7" i="8"/>
  <c r="AF7" i="8"/>
  <c r="AD7" i="8"/>
  <c r="AC7" i="8"/>
  <c r="AA7" i="8"/>
  <c r="Z7" i="8"/>
  <c r="X7" i="8"/>
  <c r="W7" i="8"/>
  <c r="D7" i="8"/>
  <c r="AG6" i="8"/>
  <c r="AF6" i="8"/>
  <c r="AD6" i="8"/>
  <c r="AC6" i="8"/>
  <c r="AA6" i="8"/>
  <c r="Z6" i="8"/>
  <c r="X6" i="8"/>
  <c r="W6" i="8"/>
  <c r="D6" i="8"/>
  <c r="AG5" i="8"/>
  <c r="AF5" i="8"/>
  <c r="AD5" i="8"/>
  <c r="AC5" i="8"/>
  <c r="AA5" i="8"/>
  <c r="Z5" i="8"/>
  <c r="X5" i="8"/>
  <c r="W5" i="8"/>
  <c r="D5" i="8"/>
  <c r="AG4" i="8"/>
  <c r="AF4" i="8"/>
  <c r="AD4" i="8"/>
  <c r="AC4" i="8"/>
  <c r="AA4" i="8"/>
  <c r="Z4" i="8"/>
  <c r="X4" i="8"/>
  <c r="W4" i="8"/>
  <c r="D4" i="8"/>
  <c r="W24" i="7"/>
  <c r="X24" i="7"/>
  <c r="Z24" i="7"/>
  <c r="AA24" i="7"/>
  <c r="AC24" i="7"/>
  <c r="AD24" i="7"/>
  <c r="AF24" i="7"/>
  <c r="AG24" i="7"/>
  <c r="W16" i="7"/>
  <c r="X16" i="7"/>
  <c r="Z16" i="7"/>
  <c r="AA16" i="7"/>
  <c r="AC16" i="7"/>
  <c r="AD16" i="7"/>
  <c r="AF16" i="7"/>
  <c r="AG16" i="7"/>
  <c r="W29" i="7"/>
  <c r="X29" i="7"/>
  <c r="Z29" i="7"/>
  <c r="AA29" i="7"/>
  <c r="AC29" i="7"/>
  <c r="AD29" i="7"/>
  <c r="AF29" i="7"/>
  <c r="AG29" i="7"/>
  <c r="W30" i="7"/>
  <c r="X30" i="7"/>
  <c r="Z30" i="7"/>
  <c r="AA30" i="7"/>
  <c r="AC30" i="7"/>
  <c r="AD30" i="7"/>
  <c r="AF30" i="7"/>
  <c r="AG30" i="7"/>
  <c r="W31" i="7"/>
  <c r="X31" i="7"/>
  <c r="Z31" i="7"/>
  <c r="AA31" i="7"/>
  <c r="AC31" i="7"/>
  <c r="AD31" i="7"/>
  <c r="AF31" i="7"/>
  <c r="AG31" i="7"/>
  <c r="W32" i="7"/>
  <c r="X32" i="7"/>
  <c r="Z32" i="7"/>
  <c r="AA32" i="7"/>
  <c r="AC32" i="7"/>
  <c r="AD32" i="7"/>
  <c r="AF32" i="7"/>
  <c r="AG32" i="7"/>
  <c r="W33" i="7"/>
  <c r="X33" i="7"/>
  <c r="Z33" i="7"/>
  <c r="AA33" i="7"/>
  <c r="AC33" i="7"/>
  <c r="AD33" i="7"/>
  <c r="AF33" i="7"/>
  <c r="AG33" i="7"/>
  <c r="W34" i="7"/>
  <c r="X34" i="7"/>
  <c r="Z34" i="7"/>
  <c r="AA34" i="7"/>
  <c r="AC34" i="7"/>
  <c r="AD34" i="7"/>
  <c r="AF34" i="7"/>
  <c r="AG34" i="7"/>
  <c r="W21" i="7"/>
  <c r="X21" i="7"/>
  <c r="Z21" i="7"/>
  <c r="AA21" i="7"/>
  <c r="AC21" i="7"/>
  <c r="AD21" i="7"/>
  <c r="AF21" i="7"/>
  <c r="AG21" i="7"/>
  <c r="W22" i="7"/>
  <c r="X22" i="7"/>
  <c r="Z22" i="7"/>
  <c r="AA22" i="7"/>
  <c r="AC22" i="7"/>
  <c r="AD22" i="7"/>
  <c r="AF22" i="7"/>
  <c r="AG22" i="7"/>
  <c r="W23" i="7"/>
  <c r="X23" i="7"/>
  <c r="Z23" i="7"/>
  <c r="AA23" i="7"/>
  <c r="AC23" i="7"/>
  <c r="AD23" i="7"/>
  <c r="AF23" i="7"/>
  <c r="AG23" i="7"/>
  <c r="W25" i="7"/>
  <c r="X25" i="7"/>
  <c r="Z25" i="7"/>
  <c r="AA25" i="7"/>
  <c r="AC25" i="7"/>
  <c r="AD25" i="7"/>
  <c r="AF25" i="7"/>
  <c r="AG25" i="7"/>
  <c r="W26" i="7"/>
  <c r="X26" i="7"/>
  <c r="Z26" i="7"/>
  <c r="AA26" i="7"/>
  <c r="AC26" i="7"/>
  <c r="AD26" i="7"/>
  <c r="AF26" i="7"/>
  <c r="AG26" i="7"/>
  <c r="W13" i="7"/>
  <c r="X13" i="7"/>
  <c r="Z13" i="7"/>
  <c r="AA13" i="7"/>
  <c r="AC13" i="7"/>
  <c r="AD13" i="7"/>
  <c r="AF13" i="7"/>
  <c r="AG13" i="7"/>
  <c r="W14" i="7"/>
  <c r="X14" i="7"/>
  <c r="Z14" i="7"/>
  <c r="AA14" i="7"/>
  <c r="AC14" i="7"/>
  <c r="AD14" i="7"/>
  <c r="AF14" i="7"/>
  <c r="AG14" i="7"/>
  <c r="W15" i="7"/>
  <c r="X15" i="7"/>
  <c r="Z15" i="7"/>
  <c r="AA15" i="7"/>
  <c r="AC15" i="7"/>
  <c r="AD15" i="7"/>
  <c r="AF15" i="7"/>
  <c r="AG15" i="7"/>
  <c r="W17" i="7"/>
  <c r="X17" i="7"/>
  <c r="Z17" i="7"/>
  <c r="AA17" i="7"/>
  <c r="AC17" i="7"/>
  <c r="AD17" i="7"/>
  <c r="AF17" i="7"/>
  <c r="AG17" i="7"/>
  <c r="W18" i="7"/>
  <c r="X18" i="7"/>
  <c r="Z18" i="7"/>
  <c r="AA18" i="7"/>
  <c r="AC18" i="7"/>
  <c r="AD18" i="7"/>
  <c r="AF18" i="7"/>
  <c r="AG18" i="7"/>
  <c r="W5" i="7"/>
  <c r="X5" i="7"/>
  <c r="Z5" i="7"/>
  <c r="AA5" i="7"/>
  <c r="AC5" i="7"/>
  <c r="AD5" i="7"/>
  <c r="AF5" i="7"/>
  <c r="AG5" i="7"/>
  <c r="W6" i="7"/>
  <c r="X6" i="7"/>
  <c r="Z6" i="7"/>
  <c r="AA6" i="7"/>
  <c r="AC6" i="7"/>
  <c r="AD6" i="7"/>
  <c r="AF6" i="7"/>
  <c r="AG6" i="7"/>
  <c r="W7" i="7"/>
  <c r="X7" i="7"/>
  <c r="Z7" i="7"/>
  <c r="AA7" i="7"/>
  <c r="AC7" i="7"/>
  <c r="AD7" i="7"/>
  <c r="AF7" i="7"/>
  <c r="AG7" i="7"/>
  <c r="W8" i="7"/>
  <c r="X8" i="7"/>
  <c r="Z8" i="7"/>
  <c r="AA8" i="7"/>
  <c r="AC8" i="7"/>
  <c r="AD8" i="7"/>
  <c r="AF8" i="7"/>
  <c r="AG8" i="7"/>
  <c r="W9" i="7"/>
  <c r="X9" i="7"/>
  <c r="Z9" i="7"/>
  <c r="AA9" i="7"/>
  <c r="AC9" i="7"/>
  <c r="AD9" i="7"/>
  <c r="AF9" i="7"/>
  <c r="AG9" i="7"/>
  <c r="W10" i="7"/>
  <c r="X10" i="7"/>
  <c r="Z10" i="7"/>
  <c r="AA10" i="7"/>
  <c r="AC10" i="7"/>
  <c r="AD10" i="7"/>
  <c r="AF10" i="7"/>
  <c r="AG10" i="7"/>
  <c r="D34" i="7"/>
  <c r="D33" i="7"/>
  <c r="D32" i="7"/>
  <c r="D31" i="7"/>
  <c r="D30" i="7"/>
  <c r="D29" i="7"/>
  <c r="AG28" i="7"/>
  <c r="AF28" i="7"/>
  <c r="AD28" i="7"/>
  <c r="AC28" i="7"/>
  <c r="AA28" i="7"/>
  <c r="Z28" i="7"/>
  <c r="X28" i="7"/>
  <c r="W28" i="7"/>
  <c r="D28" i="7"/>
  <c r="D26" i="7"/>
  <c r="D25" i="7"/>
  <c r="D24" i="7"/>
  <c r="D23" i="7"/>
  <c r="D22" i="7"/>
  <c r="D21" i="7"/>
  <c r="AG20" i="7"/>
  <c r="AF20" i="7"/>
  <c r="AD20" i="7"/>
  <c r="AC20" i="7"/>
  <c r="AA20" i="7"/>
  <c r="Z20" i="7"/>
  <c r="X20" i="7"/>
  <c r="W20" i="7"/>
  <c r="D20" i="7"/>
  <c r="D18" i="7"/>
  <c r="D17" i="7"/>
  <c r="D16" i="7"/>
  <c r="D15" i="7"/>
  <c r="D14" i="7"/>
  <c r="D13" i="7"/>
  <c r="AG12" i="7"/>
  <c r="AF12" i="7"/>
  <c r="AD12" i="7"/>
  <c r="AC12" i="7"/>
  <c r="AA12" i="7"/>
  <c r="Z12" i="7"/>
  <c r="X12" i="7"/>
  <c r="W12" i="7"/>
  <c r="D12" i="7"/>
  <c r="AG4" i="7"/>
  <c r="AF4" i="7"/>
  <c r="AD4" i="7"/>
  <c r="AC4" i="7"/>
  <c r="AA4" i="7"/>
  <c r="Z4" i="7"/>
  <c r="X4" i="7"/>
  <c r="W4" i="7"/>
  <c r="D5" i="7"/>
  <c r="D6" i="7"/>
  <c r="D7" i="7"/>
  <c r="D8" i="7"/>
  <c r="D9" i="7"/>
  <c r="D10" i="7"/>
  <c r="D4" i="7"/>
  <c r="H88" i="6"/>
  <c r="G88" i="6"/>
  <c r="H87" i="6"/>
  <c r="G87" i="6"/>
  <c r="H86" i="6"/>
  <c r="G86" i="6"/>
  <c r="H85" i="6"/>
  <c r="G85" i="6"/>
  <c r="P48" i="6"/>
  <c r="Q48" i="6"/>
  <c r="P49" i="6"/>
  <c r="Q49" i="6"/>
  <c r="P50" i="6"/>
  <c r="Q50" i="6"/>
  <c r="Q47" i="6"/>
  <c r="P47" i="6"/>
  <c r="G48" i="6"/>
  <c r="H48" i="6"/>
  <c r="G49" i="6"/>
  <c r="H49" i="6"/>
  <c r="G50" i="6"/>
  <c r="H50" i="6"/>
  <c r="H47" i="6"/>
  <c r="G47" i="6"/>
  <c r="Q41" i="6"/>
  <c r="Q42" i="6"/>
  <c r="Q43" i="6"/>
  <c r="Q40" i="6"/>
  <c r="Q34" i="6"/>
  <c r="Q35" i="6"/>
  <c r="Q36" i="6"/>
  <c r="Q33" i="6"/>
  <c r="H41" i="6"/>
  <c r="H42" i="6"/>
  <c r="H43" i="6"/>
  <c r="H40" i="6"/>
  <c r="H34" i="6"/>
  <c r="H35" i="6"/>
  <c r="H36" i="6"/>
  <c r="H33" i="6"/>
  <c r="P34" i="6"/>
  <c r="P35" i="6"/>
  <c r="P36" i="6"/>
  <c r="P33" i="6"/>
  <c r="G34" i="6"/>
  <c r="G35" i="6"/>
  <c r="G36" i="6"/>
  <c r="G33" i="6"/>
  <c r="P12" i="6"/>
  <c r="Q12" i="6"/>
  <c r="P13" i="6"/>
  <c r="Q13" i="6"/>
  <c r="P14" i="6"/>
  <c r="Q14" i="6"/>
  <c r="Q11" i="6"/>
  <c r="P11" i="6"/>
  <c r="G12" i="6"/>
  <c r="H12" i="6"/>
  <c r="G13" i="6"/>
  <c r="H13" i="6"/>
  <c r="G14" i="6"/>
  <c r="H14" i="6"/>
  <c r="H11" i="6"/>
  <c r="G11" i="6"/>
  <c r="P41" i="6"/>
  <c r="P42" i="6"/>
  <c r="P43" i="6"/>
  <c r="P40" i="6"/>
  <c r="G41" i="6"/>
  <c r="G42" i="6"/>
  <c r="G43" i="6"/>
  <c r="G40" i="6"/>
  <c r="T8" i="3"/>
  <c r="T5" i="3"/>
  <c r="T10" i="3"/>
  <c r="U10" i="3"/>
  <c r="U29" i="3"/>
  <c r="T29" i="3"/>
  <c r="U28" i="3"/>
  <c r="T28" i="3"/>
  <c r="U27" i="3"/>
  <c r="T27" i="3"/>
  <c r="U26" i="3"/>
  <c r="T26" i="3"/>
  <c r="U25" i="3"/>
  <c r="T25" i="3"/>
  <c r="U24" i="3"/>
  <c r="T24" i="3"/>
  <c r="U23" i="3"/>
  <c r="T23" i="3"/>
  <c r="U21" i="3"/>
  <c r="T21" i="3"/>
  <c r="U20" i="3"/>
  <c r="T20" i="3"/>
  <c r="U19" i="3"/>
  <c r="T19" i="3"/>
  <c r="U18" i="3"/>
  <c r="T18" i="3"/>
  <c r="U17" i="3"/>
  <c r="T17" i="3"/>
  <c r="U16" i="3"/>
  <c r="T16" i="3"/>
  <c r="U15" i="3"/>
  <c r="T15" i="3"/>
  <c r="U14" i="3"/>
  <c r="T14" i="3"/>
  <c r="U12" i="3"/>
  <c r="T12" i="3"/>
  <c r="U11" i="3"/>
  <c r="T11" i="3"/>
  <c r="U9" i="3"/>
  <c r="T9" i="3"/>
  <c r="U8" i="3"/>
  <c r="U7" i="3"/>
  <c r="T7" i="3"/>
  <c r="U6" i="3"/>
  <c r="T6" i="3"/>
  <c r="U5" i="3"/>
  <c r="M9" i="3"/>
  <c r="L9" i="3"/>
  <c r="L7" i="3"/>
  <c r="M7" i="3"/>
  <c r="L8" i="3"/>
  <c r="M8" i="3"/>
  <c r="L10" i="3"/>
  <c r="M10" i="3"/>
  <c r="L11" i="3"/>
  <c r="M11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6" i="3"/>
  <c r="L6" i="3"/>
  <c r="M5" i="3"/>
  <c r="L5" i="3"/>
  <c r="D21" i="3"/>
  <c r="E21" i="3"/>
  <c r="D22" i="3"/>
  <c r="E22" i="3"/>
  <c r="D23" i="3"/>
  <c r="E23" i="3"/>
  <c r="D24" i="3"/>
  <c r="E24" i="3"/>
  <c r="D25" i="3"/>
  <c r="E25" i="3"/>
  <c r="D26" i="3"/>
  <c r="E26" i="3"/>
  <c r="D20" i="3"/>
  <c r="E20" i="3"/>
  <c r="D7" i="3"/>
  <c r="E7" i="3"/>
  <c r="D8" i="3"/>
  <c r="E8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E11" i="3"/>
  <c r="D11" i="3"/>
  <c r="E10" i="3"/>
  <c r="D10" i="3"/>
  <c r="D6" i="3"/>
  <c r="E6" i="3"/>
  <c r="E5" i="3"/>
  <c r="D5" i="3"/>
  <c r="X69" i="10" l="1"/>
  <c r="X70" i="10"/>
  <c r="W69" i="10"/>
  <c r="W70" i="10"/>
  <c r="W7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tc={44305819-4D61-4D8C-ADCB-37DC72A11C2B}</author>
  </authors>
  <commentList>
    <comment ref="E4" authorId="0" shapeId="0" xr:uid="{44305819-4D61-4D8C-ADCB-37DC72A11C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done at 2.06 GPa E</t>
      </text>
    </comment>
  </commentList>
</comments>
</file>

<file path=xl/sharedStrings.xml><?xml version="1.0" encoding="utf-8"?>
<sst xmlns="http://schemas.openxmlformats.org/spreadsheetml/2006/main" count="571" uniqueCount="100">
  <si>
    <t>Taper</t>
  </si>
  <si>
    <t xml:space="preserve">	
7.415325557153978e-7</t>
  </si>
  <si>
    <t xml:space="preserve">	
0.00003647965597791836</t>
  </si>
  <si>
    <t xml:space="preserve">	
0.18928919300884028</t>
  </si>
  <si>
    <t xml:space="preserve">	
0.2631482513014115</t>
  </si>
  <si>
    <t xml:space="preserve">	
0.000004623450998748467</t>
  </si>
  <si>
    <t xml:space="preserve">	
0.3425570840481784</t>
  </si>
  <si>
    <t xml:space="preserve">	
0.0000041503258766757325</t>
  </si>
  <si>
    <t>s_applied (m)</t>
  </si>
  <si>
    <t>z_applied (rad)</t>
  </si>
  <si>
    <t>Length (m)</t>
  </si>
  <si>
    <t>Radius (mm)</t>
  </si>
  <si>
    <t>F_applied (N)</t>
  </si>
  <si>
    <t>F_optimal % error</t>
  </si>
  <si>
    <t>s_optimal % error</t>
  </si>
  <si>
    <t>z_optimal % error</t>
  </si>
  <si>
    <t>Initial guess [F, s, z] = [0.5, L/2, 0]</t>
  </si>
  <si>
    <t>pi/2</t>
  </si>
  <si>
    <t>How does s_applied affect accuracy?</t>
  </si>
  <si>
    <t>How does F_applied affect accuracy?</t>
  </si>
  <si>
    <t xml:space="preserve">	
33.33333496959961</t>
  </si>
  <si>
    <t xml:space="preserve">	
49.93449476255255</t>
  </si>
  <si>
    <t xml:space="preserve">	
33.33335497600866</t>
  </si>
  <si>
    <t xml:space="preserve">	
0.4153025910929864</t>
  </si>
  <si>
    <t xml:space="preserve">	
0.754277207526316</t>
  </si>
  <si>
    <t xml:space="preserve">	
0.7501321989681342</t>
  </si>
  <si>
    <t xml:space="preserve">	
0.14850293735337</t>
  </si>
  <si>
    <t xml:space="preserve">	
175.00831391187077</t>
  </si>
  <si>
    <t xml:space="preserve">	
174.99913306357482</t>
  </si>
  <si>
    <t xml:space="preserve">	
63.638104977096376</t>
  </si>
  <si>
    <t xml:space="preserve">	
175.0042376898022</t>
  </si>
  <si>
    <t xml:space="preserve">	
63.63849478524377</t>
  </si>
  <si>
    <t xml:space="preserve">	
5.372618515781198</t>
  </si>
  <si>
    <t xml:space="preserve">	
5.0998712197383025</t>
  </si>
  <si>
    <t xml:space="preserve">	
3.372074555619422</t>
  </si>
  <si>
    <t xml:space="preserve">	
3.262979109978387</t>
  </si>
  <si>
    <t>I_Proximal</t>
  </si>
  <si>
    <t>I_Distal</t>
  </si>
  <si>
    <t>I_Range</t>
  </si>
  <si>
    <t>I_Ratio</t>
  </si>
  <si>
    <t>Order Polynomial</t>
  </si>
  <si>
    <t>Force estimation
% error</t>
  </si>
  <si>
    <t>Order of polynomial that yields
highest force estimation accuracy</t>
  </si>
  <si>
    <t>N/A</t>
  </si>
  <si>
    <t xml:space="preserve">n </t>
  </si>
  <si>
    <t>S</t>
  </si>
  <si>
    <t>F</t>
  </si>
  <si>
    <t>Max Error</t>
  </si>
  <si>
    <t>Robust_opt</t>
  </si>
  <si>
    <t>Individual</t>
  </si>
  <si>
    <t>I_robust</t>
  </si>
  <si>
    <t>[6.67e−14,1.24e−13,1.23e−13,2.12e−13,2.58e−13,2.25e−13,1.85e−13,7.72e−14,2.96e−13,2.54e−13]</t>
  </si>
  <si>
    <t>Max error</t>
  </si>
  <si>
    <t>S
Location of Force [m]</t>
  </si>
  <si>
    <t>F
Force Applied [N]</t>
  </si>
  <si>
    <t xml:space="preserve">Estimate Matrix </t>
  </si>
  <si>
    <t>Trial 1</t>
  </si>
  <si>
    <t>Trial 2</t>
  </si>
  <si>
    <t>Trial 3</t>
  </si>
  <si>
    <t>Fx_experimental (N)</t>
  </si>
  <si>
    <t>Fx_simulation (N)</t>
  </si>
  <si>
    <t>MB_experimental (Nm)</t>
  </si>
  <si>
    <t>MB_simulation (Nm)</t>
  </si>
  <si>
    <t>Fx (0.1N, 1.5R const beam)</t>
  </si>
  <si>
    <t>Fx (0.2N, 1.5R const beam)</t>
  </si>
  <si>
    <t>Fx (0.3N, 1.5R const beam)</t>
  </si>
  <si>
    <t>Fx (0.4N, 1.5R const beam)</t>
  </si>
  <si>
    <t>MB (0.1N, 1.5R const beam)</t>
  </si>
  <si>
    <t>Fx (0.1N, opt beam)</t>
  </si>
  <si>
    <t>Fx (0.2N, opt beam)</t>
  </si>
  <si>
    <t>Fx (0.3N, opt beam)</t>
  </si>
  <si>
    <t>Fx (0.4N, opt beam)</t>
  </si>
  <si>
    <t>MB (0.1N, opt beam)</t>
  </si>
  <si>
    <t>MB (0.2N, opt beam)</t>
  </si>
  <si>
    <t>MB (0.3N, opt beam)</t>
  </si>
  <si>
    <t>MB (0.4N, opt beam)</t>
  </si>
  <si>
    <t>Mean</t>
  </si>
  <si>
    <t>stDev</t>
  </si>
  <si>
    <t>F_applied (m)</t>
  </si>
  <si>
    <t>Fx_exp</t>
  </si>
  <si>
    <t>MB_exp</t>
  </si>
  <si>
    <t>MD_exp</t>
  </si>
  <si>
    <t>F_est</t>
  </si>
  <si>
    <t>s_est</t>
  </si>
  <si>
    <t>z_est</t>
  </si>
  <si>
    <t>Fx_sim</t>
  </si>
  <si>
    <t>MB_sim</t>
  </si>
  <si>
    <t>MD_sim</t>
  </si>
  <si>
    <t>Simulation</t>
  </si>
  <si>
    <t>Fx (0.2N, curved beam with curve)</t>
  </si>
  <si>
    <t>MB (0.2N, curved beam with curve)</t>
  </si>
  <si>
    <t>Optimized beam (0.25-2mm R, 10g to 40g)</t>
  </si>
  <si>
    <t>Fx delta</t>
  </si>
  <si>
    <t>MB_delta</t>
  </si>
  <si>
    <t>Fx (0.1N, curved beam with curve)</t>
  </si>
  <si>
    <t>Fx (0.15N, curved beam with curve)</t>
  </si>
  <si>
    <t>MB (0.1N, curved beam with curve)</t>
  </si>
  <si>
    <t>MB (0.15N, curved beam with curve)</t>
  </si>
  <si>
    <t>MB_experimental (N)</t>
  </si>
  <si>
    <t>MB_simulation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</si>
</sst>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"/>
    <numFmt numFmtId="166" formatCode="0.000"/>
    <numFmt numFmtId="171" formatCode="0.00000"/>
  </numFmts>
  <fonts count="10" x14ac:knownFonts="1">
    <font>
      <sz val="11"/>
      <color theme="1"/>
      <name val="Aptos Narrow"/>
      <family val="2"/>
      <scheme val="minor"/>
    </font>
    <font>
      <sz val="6"/>
      <color theme="1"/>
      <name val="Arial"/>
      <family val="2"/>
    </font>
    <font>
      <sz val="6"/>
      <color theme="1"/>
      <name val="Courier New"/>
      <family val="3"/>
    </font>
    <font>
      <sz val="11"/>
      <color theme="1"/>
      <name val="Arial"/>
      <family val="2"/>
    </font>
    <font>
      <sz val="12"/>
      <color theme="1"/>
      <name val="Aptos"/>
      <family val="2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7"/>
      <color theme="1"/>
      <name val="Arial"/>
      <family val="2"/>
    </font>
    <font>
      <sz val="11"/>
      <color rgb="FF9C0006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9A9A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15" borderId="0" applyNumberFormat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3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/>
    </xf>
    <xf numFmtId="11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8" borderId="1" xfId="0" applyFill="1" applyBorder="1"/>
    <xf numFmtId="0" fontId="0" fillId="8" borderId="1" xfId="0" applyFill="1" applyBorder="1" applyAlignment="1">
      <alignment horizontal="right"/>
    </xf>
    <xf numFmtId="0" fontId="4" fillId="0" borderId="0" xfId="0" applyFont="1" applyAlignment="1">
      <alignment vertical="center"/>
    </xf>
    <xf numFmtId="165" fontId="5" fillId="10" borderId="1" xfId="0" applyNumberFormat="1" applyFont="1" applyFill="1" applyBorder="1" applyAlignment="1">
      <alignment horizontal="right"/>
    </xf>
    <xf numFmtId="166" fontId="5" fillId="9" borderId="1" xfId="0" applyNumberFormat="1" applyFont="1" applyFill="1" applyBorder="1"/>
    <xf numFmtId="166" fontId="5" fillId="9" borderId="0" xfId="0" applyNumberFormat="1" applyFont="1" applyFill="1"/>
    <xf numFmtId="166" fontId="0" fillId="0" borderId="1" xfId="0" applyNumberFormat="1" applyBorder="1"/>
    <xf numFmtId="0" fontId="0" fillId="7" borderId="7" xfId="0" applyFill="1" applyBorder="1"/>
    <xf numFmtId="0" fontId="7" fillId="7" borderId="7" xfId="0" applyFont="1" applyFill="1" applyBorder="1" applyAlignment="1">
      <alignment horizontal="center" textRotation="90"/>
    </xf>
    <xf numFmtId="165" fontId="5" fillId="10" borderId="8" xfId="0" applyNumberFormat="1" applyFont="1" applyFill="1" applyBorder="1" applyAlignment="1">
      <alignment horizontal="right"/>
    </xf>
    <xf numFmtId="166" fontId="0" fillId="0" borderId="8" xfId="0" applyNumberFormat="1" applyBorder="1"/>
    <xf numFmtId="166" fontId="5" fillId="9" borderId="10" xfId="0" applyNumberFormat="1" applyFont="1" applyFill="1" applyBorder="1"/>
    <xf numFmtId="166" fontId="0" fillId="0" borderId="10" xfId="0" applyNumberFormat="1" applyBorder="1"/>
    <xf numFmtId="166" fontId="0" fillId="0" borderId="11" xfId="0" applyNumberFormat="1" applyBorder="1"/>
    <xf numFmtId="0" fontId="0" fillId="11" borderId="1" xfId="0" applyFill="1" applyBorder="1" applyAlignment="1">
      <alignment horizontal="center"/>
    </xf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0" fillId="0" borderId="18" xfId="0" applyBorder="1"/>
    <xf numFmtId="165" fontId="0" fillId="0" borderId="1" xfId="0" applyNumberFormat="1" applyBorder="1"/>
    <xf numFmtId="0" fontId="0" fillId="0" borderId="19" xfId="0" applyBorder="1"/>
    <xf numFmtId="0" fontId="3" fillId="0" borderId="0" xfId="0" applyFont="1"/>
    <xf numFmtId="0" fontId="8" fillId="0" borderId="0" xfId="0" applyFon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7" fillId="10" borderId="1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7" fillId="9" borderId="7" xfId="0" applyFont="1" applyFill="1" applyBorder="1" applyAlignment="1">
      <alignment vertical="center" textRotation="90" wrapText="1"/>
    </xf>
    <xf numFmtId="0" fontId="7" fillId="9" borderId="7" xfId="0" applyFont="1" applyFill="1" applyBorder="1" applyAlignment="1">
      <alignment vertical="center" textRotation="90"/>
    </xf>
    <xf numFmtId="0" fontId="7" fillId="9" borderId="9" xfId="0" applyFont="1" applyFill="1" applyBorder="1" applyAlignment="1">
      <alignment vertical="center" textRotation="90"/>
    </xf>
    <xf numFmtId="0" fontId="6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3" fillId="0" borderId="1" xfId="0" applyFont="1" applyBorder="1"/>
    <xf numFmtId="0" fontId="9" fillId="15" borderId="0" xfId="1"/>
    <xf numFmtId="17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Size of Taper and Percentage Error of Two Optimized Values (F_applied = 0.196N) (s_applied = 0.2m)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Sheet1!$B$6:$B$16</c:f>
              <c:numCache>
                <c:formatCode>0.00</c:formatCode>
                <c:ptCount val="11"/>
                <c:pt idx="0">
                  <c:v>78.454560579936199</c:v>
                </c:pt>
                <c:pt idx="1">
                  <c:v>78.339062624786706</c:v>
                </c:pt>
                <c:pt idx="2">
                  <c:v>78.337381460412999</c:v>
                </c:pt>
                <c:pt idx="3">
                  <c:v>78.337990028369802</c:v>
                </c:pt>
                <c:pt idx="4">
                  <c:v>78.339707934787995</c:v>
                </c:pt>
                <c:pt idx="5">
                  <c:v>78.337001911951006</c:v>
                </c:pt>
                <c:pt idx="6">
                  <c:v>0.56919993975189398</c:v>
                </c:pt>
                <c:pt idx="7">
                  <c:v>0.343228373649268</c:v>
                </c:pt>
                <c:pt idx="8">
                  <c:v>0.26314825130141101</c:v>
                </c:pt>
                <c:pt idx="9">
                  <c:v>0.21464229779466701</c:v>
                </c:pt>
                <c:pt idx="10">
                  <c:v>0.18939715474117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0-453C-87BE-EDF905202D6F}"/>
            </c:ext>
          </c:extLst>
        </c:ser>
        <c:ser>
          <c:idx val="1"/>
          <c:order val="1"/>
          <c:tx>
            <c:v>s_optimal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Sheet1!$A$6:$A$16</c:f>
              <c:numCache>
                <c:formatCode>General</c:formatCode>
                <c:ptCount val="1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</c:numCache>
            </c:numRef>
          </c:xVal>
          <c:yVal>
            <c:numRef>
              <c:f>Sheet1!$C$6:$C$16</c:f>
              <c:numCache>
                <c:formatCode>0.00</c:formatCode>
                <c:ptCount val="11"/>
                <c:pt idx="0">
                  <c:v>43.976389929044302</c:v>
                </c:pt>
                <c:pt idx="1">
                  <c:v>43.940024463380503</c:v>
                </c:pt>
                <c:pt idx="2">
                  <c:v>43.939399275511498</c:v>
                </c:pt>
                <c:pt idx="3">
                  <c:v>43.939395454465597</c:v>
                </c:pt>
                <c:pt idx="4">
                  <c:v>43.939396718011601</c:v>
                </c:pt>
                <c:pt idx="5">
                  <c:v>43.939402093310498</c:v>
                </c:pt>
                <c:pt idx="6">
                  <c:v>0.56664767107011904</c:v>
                </c:pt>
                <c:pt idx="7">
                  <c:v>0.34255708404817797</c:v>
                </c:pt>
                <c:pt idx="8">
                  <c:v>0.26284279225976998</c:v>
                </c:pt>
                <c:pt idx="9">
                  <c:v>0.21453037810631401</c:v>
                </c:pt>
                <c:pt idx="10">
                  <c:v>0.18928919300884001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F0-453C-87BE-EDF90520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37456"/>
        <c:axId val="1239449936"/>
      </c:scatterChart>
      <c:valAx>
        <c:axId val="12394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Taper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9936"/>
        <c:crosses val="autoZero"/>
        <c:crossBetween val="midCat"/>
      </c:valAx>
      <c:valAx>
        <c:axId val="1239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Estimation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('OLD Full Validation'!$B$4,'OLD Full Validation'!$B$12,'OLD Full Validation'!$B$20,'OLD Full Validation'!$B$28)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Validation'!$B$4,'OLD Full Validation'!$B$12,'OLD Full Validation'!$B$20,'OLD Full Validation'!$B$28)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84-40CA-8F8A-B54DE5B3D7E5}"/>
            </c:ext>
          </c:extLst>
        </c:ser>
        <c:ser>
          <c:idx val="1"/>
          <c:order val="1"/>
          <c:tx>
            <c:v>Experimental (7.5mm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Validation'!$B$5,'OLD Full Validation'!$B$13,'OLD Full Validation'!$B$21,'OLD Full Validation'!$B$29)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Validation'!$Z$5,'OLD Full Validation'!$Z$13,'OLD Full Validation'!$Z$21,'OLD Full Validation'!$Z$29)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84-40CA-8F8A-B54DE5B3D7E5}"/>
            </c:ext>
          </c:extLst>
        </c:ser>
        <c:ser>
          <c:idx val="3"/>
          <c:order val="2"/>
          <c:tx>
            <c:v>Experimental (10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Validation'!$B$6,'OLD Full Validation'!$B$14,'OLD Full Validation'!$B$22,'OLD Full Validation'!$B$30)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Validation'!$Z$6,'OLD Full Validation'!$Z$14,'OLD Full Validation'!$Z$22,'OLD Full Validation'!$Z$30)</c:f>
              <c:numCache>
                <c:formatCode>0.0000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84-40CA-8F8A-B54DE5B3D7E5}"/>
            </c:ext>
          </c:extLst>
        </c:ser>
        <c:ser>
          <c:idx val="4"/>
          <c:order val="3"/>
          <c:tx>
            <c:v>Experimental (12.5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Validation'!$B$7,'OLD Full Validation'!$B$15,'OLD Full Validation'!$B$23,'OLD Full Validation'!$B$31)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Validation'!$Z$7,'OLD Full Validation'!$Z$15,'OLD Full Validation'!$Z$23,'OLD Full Validation'!$Z$31)</c:f>
              <c:numCache>
                <c:formatCode>0.0000</c:formatCode>
                <c:ptCount val="4"/>
                <c:pt idx="0">
                  <c:v>7.2400000000000006E-2</c:v>
                </c:pt>
                <c:pt idx="1">
                  <c:v>0.13</c:v>
                </c:pt>
                <c:pt idx="2">
                  <c:v>0.193</c:v>
                </c:pt>
                <c:pt idx="3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84-40CA-8F8A-B54DE5B3D7E5}"/>
            </c:ext>
          </c:extLst>
        </c:ser>
        <c:ser>
          <c:idx val="5"/>
          <c:order val="4"/>
          <c:tx>
            <c:v>Experimental (15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Validation'!$B$8,'OLD Full Validation'!$B$16,'OLD Full Validation'!$B$24,'OLD Full Validation'!$B$32)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Validation'!$Z$8,'OLD Full Validation'!$Z$16,'OLD Full Validation'!$Z$24,'OLD Full Validation'!$Z$32)</c:f>
              <c:numCache>
                <c:formatCode>0.0000</c:formatCode>
                <c:ptCount val="4"/>
                <c:pt idx="0">
                  <c:v>0.13900000000000001</c:v>
                </c:pt>
                <c:pt idx="1">
                  <c:v>0.129</c:v>
                </c:pt>
                <c:pt idx="2">
                  <c:v>0.193</c:v>
                </c:pt>
                <c:pt idx="3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84-40CA-8F8A-B54DE5B3D7E5}"/>
            </c:ext>
          </c:extLst>
        </c:ser>
        <c:ser>
          <c:idx val="6"/>
          <c:order val="5"/>
          <c:tx>
            <c:v>Experimental (17.5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Validation'!$B$9,'OLD Full Validation'!$B$17,'OLD Full Validation'!$B$25,'OLD Full Validation'!$B$33)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Validation'!$Z$9,'OLD Full Validation'!$Z$17,'OLD Full Validation'!$Z$25,'OLD Full Validation'!$Z$33)</c:f>
              <c:numCache>
                <c:formatCode>0.0000</c:formatCode>
                <c:ptCount val="4"/>
                <c:pt idx="0">
                  <c:v>0.1</c:v>
                </c:pt>
                <c:pt idx="1">
                  <c:v>0.157</c:v>
                </c:pt>
                <c:pt idx="2">
                  <c:v>0.218</c:v>
                </c:pt>
                <c:pt idx="3">
                  <c:v>0.26500000000000001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84-40CA-8F8A-B54DE5B3D7E5}"/>
            </c:ext>
          </c:extLst>
        </c:ser>
        <c:ser>
          <c:idx val="7"/>
          <c:order val="6"/>
          <c:tx>
            <c:v>Experimental (20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Validation'!$B$10,'OLD Full Validation'!$B$18,'OLD Full Validation'!$B$26,'OLD Full Validation'!$B$34)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Validation'!$Z$10,'OLD Full Validation'!$Z$18,'OLD Full Validation'!$Z$26,'OLD Full Validation'!$Z$34)</c:f>
              <c:numCache>
                <c:formatCode>0.0000</c:formatCode>
                <c:ptCount val="4"/>
                <c:pt idx="0">
                  <c:v>0.11700000000000001</c:v>
                </c:pt>
                <c:pt idx="1">
                  <c:v>0.17199999999999999</c:v>
                </c:pt>
                <c:pt idx="2">
                  <c:v>0.21299999999999999</c:v>
                </c:pt>
                <c:pt idx="3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84-40CA-8F8A-B54DE5B3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Applied Force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Applied</a:t>
                </a:r>
                <a:r>
                  <a:rPr lang="en-US" sz="1200" baseline="0"/>
                  <a:t>  Force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 Estimation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'OLD 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76-4E9C-AA3F-471C4AC8A710}"/>
            </c:ext>
          </c:extLst>
        </c:ser>
        <c:ser>
          <c:idx val="0"/>
          <c:order val="1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Validation'!$AA$4:$AA$10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0.193</c:v>
                </c:pt>
                <c:pt idx="4">
                  <c:v>0.114</c:v>
                </c:pt>
                <c:pt idx="5">
                  <c:v>0.189</c:v>
                </c:pt>
                <c:pt idx="6">
                  <c:v>0.17899999999999999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76-4E9C-AA3F-471C4AC8A710}"/>
            </c:ext>
          </c:extLst>
        </c:ser>
        <c:ser>
          <c:idx val="1"/>
          <c:order val="2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Validation'!$C$12:$C$18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Validation'!$AA$12:$AA$18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0.161</c:v>
                </c:pt>
                <c:pt idx="4">
                  <c:v>0.186</c:v>
                </c:pt>
                <c:pt idx="5">
                  <c:v>0.17799999999999999</c:v>
                </c:pt>
                <c:pt idx="6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76-4E9C-AA3F-471C4AC8A710}"/>
            </c:ext>
          </c:extLst>
        </c:ser>
        <c:ser>
          <c:idx val="3"/>
          <c:order val="3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Validation'!$C$20:$C$26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Validation'!$AA$20:$AA$26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0.14000000000000001</c:v>
                </c:pt>
                <c:pt idx="4">
                  <c:v>0.1613</c:v>
                </c:pt>
                <c:pt idx="5">
                  <c:v>0.16600000000000001</c:v>
                </c:pt>
                <c:pt idx="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6-4E9C-AA3F-471C4AC8A710}"/>
            </c:ext>
          </c:extLst>
        </c:ser>
        <c:ser>
          <c:idx val="4"/>
          <c:order val="4"/>
          <c:tx>
            <c:v>Experimental (0.25 N Load)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Validation'!$C$28:$C$34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Validation'!$AA$28:$AA$34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0.11700000000000001</c:v>
                </c:pt>
                <c:pt idx="4">
                  <c:v>0.159</c:v>
                </c:pt>
                <c:pt idx="5">
                  <c:v>0.17199999999999999</c:v>
                </c:pt>
                <c:pt idx="6">
                  <c:v>0.189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6-4E9C-AA3F-471C4AC8A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  <c:majorUnit val="2.5000000000000005E-2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Position</a:t>
                </a:r>
                <a:r>
                  <a:rPr lang="en-US" sz="1200" baseline="0"/>
                  <a:t>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</a:t>
            </a:r>
            <a:r>
              <a:rPr lang="en-US" baseline="0"/>
              <a:t> Estimation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('OLD Full Validation 429'!$B$4,'OLD Full Validation 429'!$B$12,'OLD Full Validation 429'!$B$20,'OLD Full Validation 429'!$B$28)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429'!$B$4,'OLD Full Validation 429'!$B$12,'OLD Full Validation 429'!$B$20,'OLD Full Validation 429'!$B$28)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F-4EA9-B3A0-AC0072A0E515}"/>
            </c:ext>
          </c:extLst>
        </c:ser>
        <c:ser>
          <c:idx val="1"/>
          <c:order val="1"/>
          <c:tx>
            <c:v>Experimental (7.5mm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429'!$B$5,'OLD Full Validation 429'!$B$13,'OLD Full Validation 429'!$B$21,'OLD Full Validation 429'!$B$29)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429'!$Z$5,'OLD Full Validation 429'!$Z$13,'OLD Full Validation 429'!$Z$21,'OLD Full Validation 429'!$Z$29)</c:f>
              <c:numCache>
                <c:formatCode>General</c:formatCode>
                <c:ptCount val="4"/>
                <c:pt idx="0">
                  <c:v>9.4600000000000004E-2</c:v>
                </c:pt>
                <c:pt idx="1">
                  <c:v>8.9099999999999999E-2</c:v>
                </c:pt>
                <c:pt idx="2">
                  <c:v>0.1215</c:v>
                </c:pt>
                <c:pt idx="3">
                  <c:v>0.251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2F-4EA9-B3A0-AC0072A0E515}"/>
            </c:ext>
          </c:extLst>
        </c:ser>
        <c:ser>
          <c:idx val="3"/>
          <c:order val="2"/>
          <c:tx>
            <c:v>Experimental (10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429'!$B$6,'OLD Full Validation 429'!$B$14,'OLD Full Validation 429'!$B$22,'OLD Full Validation 429'!$B$30)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429'!$Z$6,'OLD Full Validation 429'!$Z$14,'OLD Full Validation 429'!$Z$22,'OLD Full Validation 429'!$Z$30)</c:f>
              <c:numCache>
                <c:formatCode>General</c:formatCode>
                <c:ptCount val="4"/>
                <c:pt idx="0">
                  <c:v>6.7599999999999993E-2</c:v>
                </c:pt>
                <c:pt idx="1">
                  <c:v>0.14599999999999999</c:v>
                </c:pt>
                <c:pt idx="2">
                  <c:v>0.17899999999999999</c:v>
                </c:pt>
                <c:pt idx="3">
                  <c:v>0.192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2F-4EA9-B3A0-AC0072A0E515}"/>
            </c:ext>
          </c:extLst>
        </c:ser>
        <c:ser>
          <c:idx val="4"/>
          <c:order val="3"/>
          <c:tx>
            <c:v>Experimental (12.5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429'!$B$7,'OLD Full Validation 429'!$B$15,'OLD Full Validation 429'!$B$23,'OLD Full Validation 429'!$B$31)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429'!$Z$7,'OLD Full Validation 429'!$Z$15,'OLD Full Validation 429'!$Z$23,'OLD Full Validation 429'!$Z$31)</c:f>
              <c:numCache>
                <c:formatCode>General</c:formatCode>
                <c:ptCount val="4"/>
                <c:pt idx="0">
                  <c:v>0.114</c:v>
                </c:pt>
                <c:pt idx="1">
                  <c:v>0.14199999999999999</c:v>
                </c:pt>
                <c:pt idx="2">
                  <c:v>0.161</c:v>
                </c:pt>
                <c:pt idx="3">
                  <c:v>0.24099999999999999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2F-4EA9-B3A0-AC0072A0E515}"/>
            </c:ext>
          </c:extLst>
        </c:ser>
        <c:ser>
          <c:idx val="5"/>
          <c:order val="4"/>
          <c:tx>
            <c:v>Experimental (15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429'!$B$8,'OLD Full Validation 429'!$B$16,'OLD Full Validation 429'!$B$24,'OLD Full Validation 429'!$B$32)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429'!$Z$8,'OLD Full Validation 429'!$Z$16,'OLD Full Validation 429'!$Z$24,'OLD Full Validation 429'!$Z$32)</c:f>
              <c:numCache>
                <c:formatCode>General</c:formatCode>
                <c:ptCount val="4"/>
                <c:pt idx="0">
                  <c:v>8.7599999999999997E-2</c:v>
                </c:pt>
                <c:pt idx="1">
                  <c:v>0.14499999999999999</c:v>
                </c:pt>
                <c:pt idx="2">
                  <c:v>0.188</c:v>
                </c:pt>
                <c:pt idx="3">
                  <c:v>0.22500000000000001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2F-4EA9-B3A0-AC0072A0E515}"/>
            </c:ext>
          </c:extLst>
        </c:ser>
        <c:ser>
          <c:idx val="6"/>
          <c:order val="5"/>
          <c:tx>
            <c:v>Experimental (17.5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429'!$B$9,'OLD Full Validation 429'!$B$17,'OLD Full Validation 429'!$B$25,'OLD Full Validation 429'!$B$33)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429'!$Z$9,'OLD Full Validation 429'!$Z$17,'OLD Full Validation 429'!$Z$25,'OLD Full Validation 429'!$Z$33)</c:f>
              <c:numCache>
                <c:formatCode>General</c:formatCode>
                <c:ptCount val="4"/>
                <c:pt idx="0">
                  <c:v>9.1600000000000001E-2</c:v>
                </c:pt>
                <c:pt idx="1">
                  <c:v>0.14499999999999999</c:v>
                </c:pt>
                <c:pt idx="2">
                  <c:v>0.19400000000000001</c:v>
                </c:pt>
                <c:pt idx="3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2F-4EA9-B3A0-AC0072A0E515}"/>
            </c:ext>
          </c:extLst>
        </c:ser>
        <c:ser>
          <c:idx val="7"/>
          <c:order val="6"/>
          <c:tx>
            <c:v>Experimental (20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 Full Validation 429'!$B$10,'OLD Full Validation 429'!$B$18,'OLD Full Validation 429'!$B$26,'OLD Full Validation 429'!$B$34)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 Full Validation 429'!$Z$10,'OLD Full Validation 429'!$Z$18,'OLD Full Validation 429'!$Z$26,'OLD Full Validation 429'!$Z$34)</c:f>
              <c:numCache>
                <c:formatCode>General</c:formatCode>
                <c:ptCount val="4"/>
                <c:pt idx="0">
                  <c:v>0.108</c:v>
                </c:pt>
                <c:pt idx="1">
                  <c:v>0.159</c:v>
                </c:pt>
                <c:pt idx="2">
                  <c:v>0.20399999999999999</c:v>
                </c:pt>
                <c:pt idx="3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2F-4EA9-B3A0-AC0072A0E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Applied Force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Applied</a:t>
                </a:r>
                <a:r>
                  <a:rPr lang="en-US" sz="1200" baseline="0"/>
                  <a:t>  Force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Position Estimation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'OLD Full Validation 429'!$C$4:$C$10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 429'!$C$4:$C$10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E-47A2-BDC0-BA82DB247AB3}"/>
            </c:ext>
          </c:extLst>
        </c:ser>
        <c:ser>
          <c:idx val="0"/>
          <c:order val="1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 429'!$C$4:$C$10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 429'!$AA$4:$AA$10</c:f>
              <c:numCache>
                <c:formatCode>General</c:formatCode>
                <c:ptCount val="7"/>
                <c:pt idx="0">
                  <c:v>0</c:v>
                </c:pt>
                <c:pt idx="1">
                  <c:v>8.4500000000000006E-2</c:v>
                </c:pt>
                <c:pt idx="2">
                  <c:v>0.16999999999999998</c:v>
                </c:pt>
                <c:pt idx="3">
                  <c:v>0.114</c:v>
                </c:pt>
                <c:pt idx="4">
                  <c:v>0.182</c:v>
                </c:pt>
                <c:pt idx="5">
                  <c:v>0.19600000000000001</c:v>
                </c:pt>
                <c:pt idx="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E-47A2-BDC0-BA82DB247AB3}"/>
            </c:ext>
          </c:extLst>
        </c:ser>
        <c:ser>
          <c:idx val="1"/>
          <c:order val="2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 429'!$C$12:$C$18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 429'!$AA$12:$AA$18</c:f>
              <c:numCache>
                <c:formatCode>General</c:formatCode>
                <c:ptCount val="7"/>
                <c:pt idx="0">
                  <c:v>0</c:v>
                </c:pt>
                <c:pt idx="1">
                  <c:v>0.13400000000000001</c:v>
                </c:pt>
                <c:pt idx="2">
                  <c:v>0.109</c:v>
                </c:pt>
                <c:pt idx="3">
                  <c:v>0.14000000000000001</c:v>
                </c:pt>
                <c:pt idx="4">
                  <c:v>0.16600000000000001</c:v>
                </c:pt>
                <c:pt idx="5">
                  <c:v>0.193</c:v>
                </c:pt>
                <c:pt idx="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E-47A2-BDC0-BA82DB247AB3}"/>
            </c:ext>
          </c:extLst>
        </c:ser>
        <c:ser>
          <c:idx val="3"/>
          <c:order val="3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 429'!$C$20:$C$26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 429'!$AA$20:$AA$26</c:f>
              <c:numCache>
                <c:formatCode>General</c:formatCode>
                <c:ptCount val="7"/>
                <c:pt idx="0">
                  <c:v>0</c:v>
                </c:pt>
                <c:pt idx="1">
                  <c:v>0.13200000000000001</c:v>
                </c:pt>
                <c:pt idx="2">
                  <c:v>0.111</c:v>
                </c:pt>
                <c:pt idx="3">
                  <c:v>0.161</c:v>
                </c:pt>
                <c:pt idx="4">
                  <c:v>0.16600000000000001</c:v>
                </c:pt>
                <c:pt idx="5">
                  <c:v>0.186</c:v>
                </c:pt>
                <c:pt idx="6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E-47A2-BDC0-BA82DB247AB3}"/>
            </c:ext>
          </c:extLst>
        </c:ser>
        <c:ser>
          <c:idx val="4"/>
          <c:order val="4"/>
          <c:tx>
            <c:v>Experimental (0.25 N Load)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 Full Validation 429'!$C$28:$C$34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 Full Validation 429'!$AA$28:$AA$34</c:f>
              <c:numCache>
                <c:formatCode>General</c:formatCode>
                <c:ptCount val="7"/>
                <c:pt idx="0">
                  <c:v>0</c:v>
                </c:pt>
                <c:pt idx="1">
                  <c:v>7.5800000000000006E-2</c:v>
                </c:pt>
                <c:pt idx="2">
                  <c:v>0.13500000000000001</c:v>
                </c:pt>
                <c:pt idx="3">
                  <c:v>0.13300000000000001</c:v>
                </c:pt>
                <c:pt idx="4">
                  <c:v>0.17499999999999999</c:v>
                </c:pt>
                <c:pt idx="5">
                  <c:v>0.189</c:v>
                </c:pt>
                <c:pt idx="6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7E-47A2-BDC0-BA82DB24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  <c:majorUnit val="2.5000000000000005E-2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Estimated Position</a:t>
                </a:r>
                <a:r>
                  <a:rPr lang="en-US" sz="1200" baseline="0"/>
                  <a:t>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Theoretical True Value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('Full Validation'!$B$4,'Full Validation'!$B$12,'Full Validation'!$B$20,'Full Validation'!$B$28)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Validation'!$B$4,'Full Validation'!$B$12,'Full Validation'!$B$20,'Full Validation'!$B$28)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A2-47E8-8FA7-90DE05298188}"/>
            </c:ext>
          </c:extLst>
        </c:ser>
        <c:ser>
          <c:idx val="1"/>
          <c:order val="1"/>
          <c:tx>
            <c:v>Experimental (7.5mm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Validation'!$B$5,'Full Validation'!$B$13,'Full Validation'!$B$21,'Full Validation'!$B$29)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Validation'!$Z$5,'Full Validation'!$Z$13,'Full Validation'!$Z$21,'Full Validation'!$Z$29)</c:f>
              <c:numCache>
                <c:formatCode>General</c:formatCode>
                <c:ptCount val="4"/>
                <c:pt idx="0">
                  <c:v>9.8299999999999998E-2</c:v>
                </c:pt>
                <c:pt idx="1">
                  <c:v>0.12659999999999999</c:v>
                </c:pt>
                <c:pt idx="2">
                  <c:v>0.2</c:v>
                </c:pt>
                <c:pt idx="3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A2-47E8-8FA7-90DE05298188}"/>
            </c:ext>
          </c:extLst>
        </c:ser>
        <c:ser>
          <c:idx val="3"/>
          <c:order val="2"/>
          <c:tx>
            <c:v>Experimental (10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Validation'!$B$6,'Full Validation'!$B$14,'Full Validation'!$B$22,'Full Validation'!$B$30)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Validation'!$Z$6,'Full Validation'!$Z$14,'Full Validation'!$Z$22,'Full Validation'!$Z$30)</c:f>
              <c:numCache>
                <c:formatCode>General</c:formatCode>
                <c:ptCount val="4"/>
                <c:pt idx="0">
                  <c:v>0.10299999999999999</c:v>
                </c:pt>
                <c:pt idx="1">
                  <c:v>0.159</c:v>
                </c:pt>
                <c:pt idx="2">
                  <c:v>0.19900000000000001</c:v>
                </c:pt>
                <c:pt idx="3">
                  <c:v>0.27500000000000002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2-47E8-8FA7-90DE05298188}"/>
            </c:ext>
          </c:extLst>
        </c:ser>
        <c:ser>
          <c:idx val="4"/>
          <c:order val="3"/>
          <c:tx>
            <c:v>Experimental (12.5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Validation'!$B$7,'Full Validation'!$B$15,'Full Validation'!$B$23,'Full Validation'!$B$31)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Validation'!$Z$7,'Full Validation'!$Z$15,'Full Validation'!$Z$23,'Full Validation'!$Z$31)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0.16800000000000001</c:v>
                </c:pt>
                <c:pt idx="2">
                  <c:v>0.22700000000000001</c:v>
                </c:pt>
                <c:pt idx="3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2-47E8-8FA7-90DE05298188}"/>
            </c:ext>
          </c:extLst>
        </c:ser>
        <c:ser>
          <c:idx val="5"/>
          <c:order val="4"/>
          <c:tx>
            <c:v>Experimental (15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Validation'!$B$8,'Full Validation'!$B$16,'Full Validation'!$B$24,'Full Validation'!$B$32)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Validation'!$Z$8,'Full Validation'!$Z$16,'Full Validation'!$Z$24,'Full Validation'!$Z$32)</c:f>
              <c:numCache>
                <c:formatCode>General</c:formatCode>
                <c:ptCount val="4"/>
                <c:pt idx="0">
                  <c:v>8.8800000000000004E-2</c:v>
                </c:pt>
                <c:pt idx="1">
                  <c:v>0.153</c:v>
                </c:pt>
                <c:pt idx="2">
                  <c:v>0.186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A2-47E8-8FA7-90DE05298188}"/>
            </c:ext>
          </c:extLst>
        </c:ser>
        <c:ser>
          <c:idx val="6"/>
          <c:order val="5"/>
          <c:tx>
            <c:v>Experimental (17.5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Validation'!$B$9,'Full Validation'!$B$17,'Full Validation'!$B$25,'Full Validation'!$B$33)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Validation'!$Z$9,'Full Validation'!$Z$17,'Full Validation'!$Z$25,'Full Validation'!$Z$33)</c:f>
              <c:numCache>
                <c:formatCode>General</c:formatCode>
                <c:ptCount val="4"/>
                <c:pt idx="0">
                  <c:v>9.8000000000000004E-2</c:v>
                </c:pt>
                <c:pt idx="1">
                  <c:v>0.154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A2-47E8-8FA7-90DE05298188}"/>
            </c:ext>
          </c:extLst>
        </c:ser>
        <c:ser>
          <c:idx val="7"/>
          <c:order val="6"/>
          <c:tx>
            <c:v>Experimental (20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('Full Validation'!$B$10,'Full Validation'!$B$18,'Full Validation'!$B$26,'Full Validation'!$B$34)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('Full Validation'!$Z$10,'Full Validation'!$Z$18,'Full Validation'!$Z$26,'Full Validation'!$Z$34)</c:f>
              <c:numCache>
                <c:formatCode>General</c:formatCode>
                <c:ptCount val="4"/>
                <c:pt idx="0">
                  <c:v>0.111</c:v>
                </c:pt>
                <c:pt idx="1">
                  <c:v>0.16800000000000001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A2-47E8-8FA7-90DE05298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Applied 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Theoretical True Value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D-4D82-8654-E6AD06F7D80C}"/>
            </c:ext>
          </c:extLst>
        </c:ser>
        <c:ser>
          <c:idx val="0"/>
          <c:order val="1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'Full Validation'!$C$4:$C$10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'Full Validation'!$AA$4:$AA$10</c:f>
              <c:numCache>
                <c:formatCode>General</c:formatCode>
                <c:ptCount val="7"/>
                <c:pt idx="0">
                  <c:v>0</c:v>
                </c:pt>
                <c:pt idx="1">
                  <c:v>8.1299999999999997E-2</c:v>
                </c:pt>
                <c:pt idx="2">
                  <c:v>9.6500000000000002E-2</c:v>
                </c:pt>
                <c:pt idx="3">
                  <c:v>0.111</c:v>
                </c:pt>
                <c:pt idx="4">
                  <c:v>0.16900000000000001</c:v>
                </c:pt>
                <c:pt idx="5">
                  <c:v>0.184</c:v>
                </c:pt>
                <c:pt idx="6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BD-4D82-8654-E6AD06F7D80C}"/>
            </c:ext>
          </c:extLst>
        </c:ser>
        <c:ser>
          <c:idx val="1"/>
          <c:order val="2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'Full Validation'!$C$12:$C$18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'Full Validation'!$AA$12:$AA$18</c:f>
              <c:numCache>
                <c:formatCode>General</c:formatCode>
                <c:ptCount val="7"/>
                <c:pt idx="0">
                  <c:v>0</c:v>
                </c:pt>
                <c:pt idx="1">
                  <c:v>9.4899999999999998E-2</c:v>
                </c:pt>
                <c:pt idx="2">
                  <c:v>9.4E-2</c:v>
                </c:pt>
                <c:pt idx="3">
                  <c:v>0.113</c:v>
                </c:pt>
                <c:pt idx="4">
                  <c:v>0.151</c:v>
                </c:pt>
                <c:pt idx="5">
                  <c:v>0.17</c:v>
                </c:pt>
                <c:pt idx="6">
                  <c:v>0.186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D-4D82-8654-E6AD06F7D80C}"/>
            </c:ext>
          </c:extLst>
        </c:ser>
        <c:ser>
          <c:idx val="3"/>
          <c:order val="3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'Full Validation'!$C$20:$C$26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'Full Validation'!$AA$20:$AA$26</c:f>
              <c:numCache>
                <c:formatCode>General</c:formatCode>
                <c:ptCount val="7"/>
                <c:pt idx="0">
                  <c:v>0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0.11</c:v>
                </c:pt>
                <c:pt idx="4">
                  <c:v>0.16200000000000001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BD-4D82-8654-E6AD06F7D80C}"/>
            </c:ext>
          </c:extLst>
        </c:ser>
        <c:ser>
          <c:idx val="4"/>
          <c:order val="4"/>
          <c:tx>
            <c:v>Experimental (0.25 N Load)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'Full Validation'!$C$28:$C$34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'Full Validation'!$AA$28:$AA$34</c:f>
              <c:numCache>
                <c:formatCode>General</c:formatCode>
                <c:ptCount val="7"/>
                <c:pt idx="0">
                  <c:v>0</c:v>
                </c:pt>
                <c:pt idx="1">
                  <c:v>7.8299999999999995E-2</c:v>
                </c:pt>
                <c:pt idx="2">
                  <c:v>9.4899999999999998E-2</c:v>
                </c:pt>
                <c:pt idx="3">
                  <c:v>0.114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BD-4D82-8654-E6AD06F7D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of Applied Force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  <c:majorUnit val="2.5000000000000005E-2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Size of Taper and Percentage Error of Two Optimized Values  (F_applied = 0.196N) (s_applied = 0.1m)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Sheet1!$A$22:$A$37</c:f>
              <c:numCache>
                <c:formatCode>General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2</c:v>
                </c:pt>
                <c:pt idx="9">
                  <c:v>2.5</c:v>
                </c:pt>
                <c:pt idx="10">
                  <c:v>2.7</c:v>
                </c:pt>
                <c:pt idx="11">
                  <c:v>2.8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xVal>
          <c:yVal>
            <c:numRef>
              <c:f>Sheet1!$B$22:$B$37</c:f>
              <c:numCache>
                <c:formatCode>0.00</c:formatCode>
                <c:ptCount val="16"/>
                <c:pt idx="0">
                  <c:v>38.353750732324102</c:v>
                </c:pt>
                <c:pt idx="1">
                  <c:v>38.3695451633427</c:v>
                </c:pt>
                <c:pt idx="2">
                  <c:v>38.384508736853498</c:v>
                </c:pt>
                <c:pt idx="3">
                  <c:v>38.398649561234798</c:v>
                </c:pt>
                <c:pt idx="4">
                  <c:v>38.412007804958897</c:v>
                </c:pt>
                <c:pt idx="5">
                  <c:v>38.436594491292603</c:v>
                </c:pt>
                <c:pt idx="6">
                  <c:v>38.447908799667204</c:v>
                </c:pt>
                <c:pt idx="7">
                  <c:v>38.4586314765263</c:v>
                </c:pt>
                <c:pt idx="8">
                  <c:v>38.487669178328701</c:v>
                </c:pt>
                <c:pt idx="9">
                  <c:v>37.524054105095601</c:v>
                </c:pt>
                <c:pt idx="10">
                  <c:v>37.555781417010202</c:v>
                </c:pt>
                <c:pt idx="11">
                  <c:v>3.13380524001954</c:v>
                </c:pt>
                <c:pt idx="12">
                  <c:v>3.1307553687384502</c:v>
                </c:pt>
                <c:pt idx="13">
                  <c:v>1.6060750620001101</c:v>
                </c:pt>
                <c:pt idx="14">
                  <c:v>1.2834440132243301</c:v>
                </c:pt>
                <c:pt idx="15">
                  <c:v>1.0945541381241199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3-422E-BC0C-FA31FB88ABDD}"/>
            </c:ext>
          </c:extLst>
        </c:ser>
        <c:ser>
          <c:idx val="1"/>
          <c:order val="1"/>
          <c:tx>
            <c:v>s_optimal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Sheet1!$A$22:$A$37</c:f>
              <c:numCache>
                <c:formatCode>General</c:formatCode>
                <c:ptCount val="16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2</c:v>
                </c:pt>
                <c:pt idx="9">
                  <c:v>2.5</c:v>
                </c:pt>
                <c:pt idx="10">
                  <c:v>2.7</c:v>
                </c:pt>
                <c:pt idx="11">
                  <c:v>2.8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</c:numCache>
            </c:numRef>
          </c:xVal>
          <c:yVal>
            <c:numRef>
              <c:f>Sheet1!$C$22:$C$37</c:f>
              <c:numCache>
                <c:formatCode>0.00</c:formatCode>
                <c:ptCount val="16"/>
                <c:pt idx="0">
                  <c:v>27.722325292857199</c:v>
                </c:pt>
                <c:pt idx="1">
                  <c:v>27.730351670584898</c:v>
                </c:pt>
                <c:pt idx="2">
                  <c:v>27.737934517916699</c:v>
                </c:pt>
                <c:pt idx="3">
                  <c:v>27.745082800288301</c:v>
                </c:pt>
                <c:pt idx="4">
                  <c:v>27.751820998822399</c:v>
                </c:pt>
                <c:pt idx="5">
                  <c:v>27.764190512094999</c:v>
                </c:pt>
                <c:pt idx="6">
                  <c:v>27.7698698532676</c:v>
                </c:pt>
                <c:pt idx="7">
                  <c:v>27.775245498684001</c:v>
                </c:pt>
                <c:pt idx="8">
                  <c:v>27.789774380778798</c:v>
                </c:pt>
                <c:pt idx="9">
                  <c:v>27.283028173883299</c:v>
                </c:pt>
                <c:pt idx="10">
                  <c:v>27.299470942649599</c:v>
                </c:pt>
                <c:pt idx="11">
                  <c:v>3.0378320639299998</c:v>
                </c:pt>
                <c:pt idx="12">
                  <c:v>3.0347201168177498</c:v>
                </c:pt>
                <c:pt idx="13">
                  <c:v>1.58001764535983</c:v>
                </c:pt>
                <c:pt idx="14">
                  <c:v>1.26649564905259</c:v>
                </c:pt>
                <c:pt idx="15">
                  <c:v>1.0819754531568799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F3-422E-BC0C-FA31FB88A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437456"/>
        <c:axId val="1239449936"/>
      </c:scatterChart>
      <c:valAx>
        <c:axId val="12394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Taper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49936"/>
        <c:crosses val="autoZero"/>
        <c:crossBetween val="midCat"/>
      </c:valAx>
      <c:valAx>
        <c:axId val="12394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83346646886531"/>
          <c:y val="0.11247912401327086"/>
          <c:w val="0.83245224781684901"/>
          <c:h val="0.63710837078713389"/>
        </c:manualLayout>
      </c:layout>
      <c:scatterChart>
        <c:scatterStyle val="lineMarker"/>
        <c:varyColors val="0"/>
        <c:ser>
          <c:idx val="0"/>
          <c:order val="0"/>
          <c:tx>
            <c:v>I_Ratio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Sheet2!$Q$5:$Q$12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14</c:v>
                </c:pt>
              </c:numCache>
            </c:numRef>
          </c:xVal>
          <c:yVal>
            <c:numRef>
              <c:f>Sheet2!$V$5:$V$12</c:f>
              <c:numCache>
                <c:formatCode>General</c:formatCode>
                <c:ptCount val="8"/>
                <c:pt idx="0">
                  <c:v>2.54</c:v>
                </c:pt>
                <c:pt idx="1">
                  <c:v>2</c:v>
                </c:pt>
                <c:pt idx="2">
                  <c:v>1.85</c:v>
                </c:pt>
                <c:pt idx="3">
                  <c:v>1.95</c:v>
                </c:pt>
                <c:pt idx="4">
                  <c:v>2.1</c:v>
                </c:pt>
                <c:pt idx="5">
                  <c:v>2.63</c:v>
                </c:pt>
                <c:pt idx="6">
                  <c:v>3.03</c:v>
                </c:pt>
                <c:pt idx="7">
                  <c:v>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9-4607-BDE7-54333B7B4DC3}"/>
            </c:ext>
          </c:extLst>
        </c:ser>
        <c:ser>
          <c:idx val="1"/>
          <c:order val="1"/>
          <c:tx>
            <c:v>I_Ratio = 1.6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Sheet2!$Q$26:$Q$29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Sheet2!$V$26:$V$29</c:f>
              <c:numCache>
                <c:formatCode>0.00</c:formatCode>
                <c:ptCount val="4"/>
                <c:pt idx="0">
                  <c:v>7.8</c:v>
                </c:pt>
                <c:pt idx="1">
                  <c:v>8.6999999999999993</c:v>
                </c:pt>
                <c:pt idx="2" formatCode="General">
                  <c:v>9.4</c:v>
                </c:pt>
                <c:pt idx="3" formatCode="General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89-4607-BDE7-54333B7B4DC3}"/>
            </c:ext>
          </c:extLst>
        </c:ser>
        <c:ser>
          <c:idx val="2"/>
          <c:order val="2"/>
          <c:tx>
            <c:v>I_Ratio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Sheet2!$Q$15:$Q$21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</c:numCache>
            </c:numRef>
          </c:xVal>
          <c:yVal>
            <c:numRef>
              <c:f>Sheet2!$V$15:$V$21</c:f>
              <c:numCache>
                <c:formatCode>0.00</c:formatCode>
                <c:ptCount val="7"/>
                <c:pt idx="0">
                  <c:v>3.95</c:v>
                </c:pt>
                <c:pt idx="1">
                  <c:v>4.54</c:v>
                </c:pt>
                <c:pt idx="2">
                  <c:v>4.3899999999999997</c:v>
                </c:pt>
                <c:pt idx="3">
                  <c:v>5.25</c:v>
                </c:pt>
                <c:pt idx="4">
                  <c:v>6.1</c:v>
                </c:pt>
                <c:pt idx="5">
                  <c:v>7.52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89-4607-BDE7-54333B7B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003439"/>
        <c:axId val="604001999"/>
      </c:scatterChart>
      <c:valAx>
        <c:axId val="60400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of polynomial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1999"/>
        <c:crosses val="autoZero"/>
        <c:crossBetween val="midCat"/>
      </c:valAx>
      <c:valAx>
        <c:axId val="604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%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0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</a:t>
            </a:r>
            <a:r>
              <a:rPr lang="en-US" baseline="0"/>
              <a:t> force measured at the base for a selection of applied loads at different positions. (Optimized Beam)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Validation'!$H$40:$H$43</c:f>
                <c:numCache>
                  <c:formatCode>General</c:formatCode>
                  <c:ptCount val="4"/>
                  <c:pt idx="0">
                    <c:v>3.7018013633004854E-3</c:v>
                  </c:pt>
                  <c:pt idx="1">
                    <c:v>7.490215840236715E-3</c:v>
                  </c:pt>
                  <c:pt idx="2">
                    <c:v>5.8398059328485658E-3</c:v>
                  </c:pt>
                  <c:pt idx="3">
                    <c:v>5.6163451935696846E-3</c:v>
                  </c:pt>
                </c:numCache>
              </c:numRef>
            </c:plus>
            <c:minus>
              <c:numRef>
                <c:f>'Elastica3D Validation'!$H$40:$H$43</c:f>
                <c:numCache>
                  <c:formatCode>General</c:formatCode>
                  <c:ptCount val="4"/>
                  <c:pt idx="0">
                    <c:v>3.7018013633004854E-3</c:v>
                  </c:pt>
                  <c:pt idx="1">
                    <c:v>7.490215840236715E-3</c:v>
                  </c:pt>
                  <c:pt idx="2">
                    <c:v>5.8398059328485658E-3</c:v>
                  </c:pt>
                  <c:pt idx="3">
                    <c:v>5.6163451935696846E-3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Validation'!$B$40:$B$43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Validation'!$G$40:$G$43</c:f>
              <c:numCache>
                <c:formatCode>General</c:formatCode>
                <c:ptCount val="4"/>
                <c:pt idx="0">
                  <c:v>-2.2766666666666668E-2</c:v>
                </c:pt>
                <c:pt idx="1">
                  <c:v>-3.5933333333333338E-2</c:v>
                </c:pt>
                <c:pt idx="2">
                  <c:v>-5.4433333333333334E-2</c:v>
                </c:pt>
                <c:pt idx="3">
                  <c:v>-7.0766666666666658E-2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3-4958-91ED-CE7AB0327AE5}"/>
            </c:ext>
          </c:extLst>
        </c:ser>
        <c:ser>
          <c:idx val="1"/>
          <c:order val="1"/>
          <c:tx>
            <c:v>Elastica3D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'Elastica3D Validation'!$B$40:$B$43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Validation'!$I$40:$I$43</c:f>
              <c:numCache>
                <c:formatCode>General</c:formatCode>
                <c:ptCount val="4"/>
                <c:pt idx="0">
                  <c:v>-1.04E-2</c:v>
                </c:pt>
                <c:pt idx="1">
                  <c:v>-2.8500000000000001E-2</c:v>
                </c:pt>
                <c:pt idx="2">
                  <c:v>-5.11E-2</c:v>
                </c:pt>
                <c:pt idx="3">
                  <c:v>-7.7799999999999994E-2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43-4958-91ED-CE7AB0327AE5}"/>
            </c:ext>
          </c:extLst>
        </c:ser>
        <c:ser>
          <c:idx val="2"/>
          <c:order val="2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Validation'!$H$33:$H$36</c:f>
                <c:numCache>
                  <c:formatCode>General</c:formatCode>
                  <c:ptCount val="4"/>
                  <c:pt idx="0">
                    <c:v>3.0550504633038936E-3</c:v>
                  </c:pt>
                  <c:pt idx="1">
                    <c:v>1.1547005383792516E-3</c:v>
                  </c:pt>
                  <c:pt idx="2">
                    <c:v>4.5825756949558361E-3</c:v>
                  </c:pt>
                  <c:pt idx="3">
                    <c:v>1.752141546793523E-3</c:v>
                  </c:pt>
                </c:numCache>
              </c:numRef>
            </c:plus>
            <c:minus>
              <c:numRef>
                <c:f>'Elastica3D Validation'!$H$33:$H$36</c:f>
                <c:numCache>
                  <c:formatCode>General</c:formatCode>
                  <c:ptCount val="4"/>
                  <c:pt idx="0">
                    <c:v>3.0550504633038936E-3</c:v>
                  </c:pt>
                  <c:pt idx="1">
                    <c:v>1.1547005383792516E-3</c:v>
                  </c:pt>
                  <c:pt idx="2">
                    <c:v>4.5825756949558361E-3</c:v>
                  </c:pt>
                  <c:pt idx="3">
                    <c:v>1.752141546793523E-3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Validation'!$B$33:$B$36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Validation'!$G$33:$G$36</c:f>
              <c:numCache>
                <c:formatCode>General</c:formatCode>
                <c:ptCount val="4"/>
                <c:pt idx="0">
                  <c:v>-5.3333333333333332E-3</c:v>
                </c:pt>
                <c:pt idx="1">
                  <c:v>-1.3333333333333334E-2</c:v>
                </c:pt>
                <c:pt idx="2">
                  <c:v>-1.7000000000000001E-2</c:v>
                </c:pt>
                <c:pt idx="3">
                  <c:v>-2.4799999999999999E-2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243-4958-91ED-CE7AB0327AE5}"/>
            </c:ext>
          </c:extLst>
        </c:ser>
        <c:ser>
          <c:idx val="3"/>
          <c:order val="3"/>
          <c:tx>
            <c:v>Elastica3D (0.1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Validation'!$B$33:$B$36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Validation'!$I$33:$I$36</c:f>
              <c:numCache>
                <c:formatCode>General</c:formatCode>
                <c:ptCount val="4"/>
                <c:pt idx="0">
                  <c:v>-2.5899999999999999E-3</c:v>
                </c:pt>
                <c:pt idx="1">
                  <c:v>-7.1500000000000001E-3</c:v>
                </c:pt>
                <c:pt idx="2">
                  <c:v>-1.29E-2</c:v>
                </c:pt>
                <c:pt idx="3">
                  <c:v>-1.9900000000000001E-2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243-4958-91ED-CE7AB0327AE5}"/>
            </c:ext>
          </c:extLst>
        </c:ser>
        <c:ser>
          <c:idx val="4"/>
          <c:order val="4"/>
          <c:tx>
            <c:v>Experimental (0.3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Validation'!$H$47:$H$50</c:f>
                <c:numCache>
                  <c:formatCode>General</c:formatCode>
                  <c:ptCount val="4"/>
                  <c:pt idx="0">
                    <c:v>7.0710678118656773E-5</c:v>
                  </c:pt>
                  <c:pt idx="1">
                    <c:v>5.2325901807804545E-3</c:v>
                  </c:pt>
                  <c:pt idx="2">
                    <c:v>2.0647840887931375E-2</c:v>
                  </c:pt>
                  <c:pt idx="3">
                    <c:v>2.8284271247461927E-3</c:v>
                  </c:pt>
                </c:numCache>
              </c:numRef>
            </c:plus>
            <c:minus>
              <c:numRef>
                <c:f>'Elastica3D Validation'!$H$47:$H$50</c:f>
                <c:numCache>
                  <c:formatCode>General</c:formatCode>
                  <c:ptCount val="4"/>
                  <c:pt idx="0">
                    <c:v>7.0710678118656773E-5</c:v>
                  </c:pt>
                  <c:pt idx="1">
                    <c:v>5.2325901807804545E-3</c:v>
                  </c:pt>
                  <c:pt idx="2">
                    <c:v>2.0647840887931375E-2</c:v>
                  </c:pt>
                  <c:pt idx="3">
                    <c:v>2.8284271247461927E-3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Validation'!$B$47:$B$50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Validation'!$G$47:$G$50</c:f>
              <c:numCache>
                <c:formatCode>General</c:formatCode>
                <c:ptCount val="4"/>
                <c:pt idx="0">
                  <c:v>-2.205E-2</c:v>
                </c:pt>
                <c:pt idx="1">
                  <c:v>-7.6800000000000007E-2</c:v>
                </c:pt>
                <c:pt idx="2">
                  <c:v>-0.13866666666666666</c:v>
                </c:pt>
                <c:pt idx="3">
                  <c:v>-0.156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D-4D0D-9D9A-AF1C4C01CDC1}"/>
            </c:ext>
          </c:extLst>
        </c:ser>
        <c:ser>
          <c:idx val="5"/>
          <c:order val="5"/>
          <c:tx>
            <c:v>Elastica3D (0.3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Validation'!$B$47:$B$50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Validation'!$I$47:$I$50</c:f>
              <c:numCache>
                <c:formatCode>General</c:formatCode>
                <c:ptCount val="4"/>
                <c:pt idx="0">
                  <c:v>-2.3300000000000001E-2</c:v>
                </c:pt>
                <c:pt idx="1">
                  <c:v>-6.3899999999999998E-2</c:v>
                </c:pt>
                <c:pt idx="2">
                  <c:v>-0.113</c:v>
                </c:pt>
                <c:pt idx="3">
                  <c:v>-0.16900000000000001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D-4D0D-9D9A-AF1C4C01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axial</a:t>
                </a:r>
                <a:r>
                  <a:rPr lang="en-US" sz="1200" baseline="0"/>
                  <a:t> force measured at base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Bending Moment measured at the base for a selection of applied loads at different positions. (Optimized Beam)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9.9999999999999915E-4</c:v>
                  </c:pt>
                  <c:pt idx="2">
                    <c:v>9.9999999999999915E-4</c:v>
                  </c:pt>
                  <c:pt idx="3">
                    <c:v>5.7735026918962634E-4</c:v>
                  </c:pt>
                </c:numCache>
              </c:numRef>
            </c:plus>
            <c:minus>
              <c:numRef>
                <c:f>'Elastica3D Validation'!$Q$40:$Q$43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9.9999999999999915E-4</c:v>
                  </c:pt>
                  <c:pt idx="2">
                    <c:v>9.9999999999999915E-4</c:v>
                  </c:pt>
                  <c:pt idx="3">
                    <c:v>5.7735026918962634E-4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Validation'!$K$40:$K$43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Validation'!$P$40:$P$43</c:f>
              <c:numCache>
                <c:formatCode>General</c:formatCode>
                <c:ptCount val="4"/>
                <c:pt idx="0">
                  <c:v>8.9999999999999993E-3</c:v>
                </c:pt>
                <c:pt idx="1">
                  <c:v>1.8000000000000002E-2</c:v>
                </c:pt>
                <c:pt idx="2">
                  <c:v>2.8999999999999998E-2</c:v>
                </c:pt>
                <c:pt idx="3">
                  <c:v>3.8666666666666662E-2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DB-4D48-ACCD-30AF1FD5CB05}"/>
            </c:ext>
          </c:extLst>
        </c:ser>
        <c:ser>
          <c:idx val="1"/>
          <c:order val="1"/>
          <c:tx>
            <c:v>Elastica3D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'Elastica3D Validation'!$K$40:$K$43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Validation'!$R$40:$R$43</c:f>
              <c:numCache>
                <c:formatCode>General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DB-4D48-ACCD-30AF1FD5CB05}"/>
            </c:ext>
          </c:extLst>
        </c:ser>
        <c:ser>
          <c:idx val="2"/>
          <c:order val="2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Validation'!$Q$33:$Q$36</c:f>
                <c:numCache>
                  <c:formatCode>General</c:formatCode>
                  <c:ptCount val="4"/>
                  <c:pt idx="0">
                    <c:v>5.773502691896258E-4</c:v>
                  </c:pt>
                  <c:pt idx="1">
                    <c:v>0</c:v>
                  </c:pt>
                  <c:pt idx="2">
                    <c:v>0</c:v>
                  </c:pt>
                  <c:pt idx="3">
                    <c:v>5.7735026918962634E-4</c:v>
                  </c:pt>
                </c:numCache>
              </c:numRef>
            </c:plus>
            <c:minus>
              <c:numRef>
                <c:f>'Elastica3D Validation'!$Q$33:$Q$36</c:f>
                <c:numCache>
                  <c:formatCode>General</c:formatCode>
                  <c:ptCount val="4"/>
                  <c:pt idx="0">
                    <c:v>5.773502691896258E-4</c:v>
                  </c:pt>
                  <c:pt idx="1">
                    <c:v>0</c:v>
                  </c:pt>
                  <c:pt idx="2">
                    <c:v>0</c:v>
                  </c:pt>
                  <c:pt idx="3">
                    <c:v>5.7735026918962634E-4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Validation'!$K$33:$K$36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Validation'!$P$33:$P$36</c:f>
              <c:numCache>
                <c:formatCode>General</c:formatCode>
                <c:ptCount val="4"/>
                <c:pt idx="0">
                  <c:v>5.6666666666666671E-3</c:v>
                </c:pt>
                <c:pt idx="1">
                  <c:v>0.01</c:v>
                </c:pt>
                <c:pt idx="2">
                  <c:v>1.4E-2</c:v>
                </c:pt>
                <c:pt idx="3">
                  <c:v>1.9333333333333331E-2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DB-4D48-ACCD-30AF1FD5CB05}"/>
            </c:ext>
          </c:extLst>
        </c:ser>
        <c:ser>
          <c:idx val="3"/>
          <c:order val="3"/>
          <c:tx>
            <c:v>Elastica3D (0.1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Validation'!$K$33:$K$36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Validation'!$R$33:$R$36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DB-4D48-ACCD-30AF1FD5CB05}"/>
            </c:ext>
          </c:extLst>
        </c:ser>
        <c:ser>
          <c:idx val="4"/>
          <c:order val="4"/>
          <c:tx>
            <c:v>Experimental (0.3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'Elastica3D Validation'!$Q$47:$Q$50</c:f>
                <c:numCache>
                  <c:formatCode>General</c:formatCode>
                  <c:ptCount val="4"/>
                  <c:pt idx="0">
                    <c:v>7.0710678118654697E-4</c:v>
                  </c:pt>
                  <c:pt idx="1">
                    <c:v>0</c:v>
                  </c:pt>
                  <c:pt idx="2">
                    <c:v>7.0710678118654328E-4</c:v>
                  </c:pt>
                  <c:pt idx="3">
                    <c:v>2.8284271247461927E-3</c:v>
                  </c:pt>
                </c:numCache>
              </c:numRef>
            </c:plus>
            <c:minus>
              <c:numRef>
                <c:f>'Elastica3D Validation'!$Q$47:$Q$50</c:f>
                <c:numCache>
                  <c:formatCode>General</c:formatCode>
                  <c:ptCount val="4"/>
                  <c:pt idx="0">
                    <c:v>7.0710678118654697E-4</c:v>
                  </c:pt>
                  <c:pt idx="1">
                    <c:v>0</c:v>
                  </c:pt>
                  <c:pt idx="2">
                    <c:v>7.0710678118654328E-4</c:v>
                  </c:pt>
                  <c:pt idx="3">
                    <c:v>2.8284271247461927E-3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'Elastica3D Validation'!$K$47:$K$50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Validation'!$P$47:$P$50</c:f>
              <c:numCache>
                <c:formatCode>General</c:formatCode>
                <c:ptCount val="4"/>
                <c:pt idx="0">
                  <c:v>1.2500000000000001E-2</c:v>
                </c:pt>
                <c:pt idx="1">
                  <c:v>2.7E-2</c:v>
                </c:pt>
                <c:pt idx="2">
                  <c:v>4.2499999999999996E-2</c:v>
                </c:pt>
                <c:pt idx="3">
                  <c:v>5.5E-2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A-42B5-9CF5-7BF39301D637}"/>
            </c:ext>
          </c:extLst>
        </c:ser>
        <c:ser>
          <c:idx val="5"/>
          <c:order val="5"/>
          <c:tx>
            <c:v>Elastica3D (0.3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Validation'!$K$47:$K$50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'Elastica3D Validation'!$R$47:$R$50</c:f>
              <c:numCache>
                <c:formatCode>General</c:formatCode>
                <c:ptCount val="4"/>
                <c:pt idx="0">
                  <c:v>1.4999999999999999E-2</c:v>
                </c:pt>
                <c:pt idx="1">
                  <c:v>0.03</c:v>
                </c:pt>
                <c:pt idx="2">
                  <c:v>4.4999999999999998E-2</c:v>
                </c:pt>
                <c:pt idx="3">
                  <c:v>5.8999999999999997E-2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A-42B5-9CF5-7BF39301D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bending moment measured at base (Nm)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Axial</a:t>
            </a:r>
            <a:r>
              <a:rPr lang="en-US" baseline="0"/>
              <a:t> force measured at the base for a selection of applied loads at different positions. (Pre-curved Beam)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Validation'!$B$94:$B$99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Validation'!$G$94:$G$99</c:f>
              <c:numCache>
                <c:formatCode>General</c:formatCode>
                <c:ptCount val="6"/>
                <c:pt idx="0">
                  <c:v>-2.5000000000000001E-2</c:v>
                </c:pt>
                <c:pt idx="1">
                  <c:v>-7.6899999999999996E-2</c:v>
                </c:pt>
                <c:pt idx="2">
                  <c:v>-0.105</c:v>
                </c:pt>
                <c:pt idx="3">
                  <c:v>-0.129</c:v>
                </c:pt>
                <c:pt idx="4">
                  <c:v>-0.14899999999999999</c:v>
                </c:pt>
                <c:pt idx="5">
                  <c:v>-0.154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4-42D2-86C1-40AC127FAFB6}"/>
            </c:ext>
          </c:extLst>
        </c:ser>
        <c:ser>
          <c:idx val="1"/>
          <c:order val="1"/>
          <c:tx>
            <c:v>Elastica3D (0.15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'Elastica3D Validation'!$B$94:$B$99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Validation'!$I$94:$I$99</c:f>
              <c:numCache>
                <c:formatCode>General</c:formatCode>
                <c:ptCount val="6"/>
                <c:pt idx="0">
                  <c:v>-1.46E-2</c:v>
                </c:pt>
                <c:pt idx="1">
                  <c:v>-3.7400000000000003E-2</c:v>
                </c:pt>
                <c:pt idx="2">
                  <c:v>-6.5699999999999995E-2</c:v>
                </c:pt>
                <c:pt idx="3">
                  <c:v>-0.11</c:v>
                </c:pt>
                <c:pt idx="4">
                  <c:v>-0.128</c:v>
                </c:pt>
                <c:pt idx="5">
                  <c:v>-0.14299999999999999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4-42D2-86C1-40AC127FAFB6}"/>
            </c:ext>
          </c:extLst>
        </c:ser>
        <c:ser>
          <c:idx val="2"/>
          <c:order val="2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Validation'!$B$85:$B$90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Validation'!$G$85:$G$90</c:f>
              <c:numCache>
                <c:formatCode>General</c:formatCode>
                <c:ptCount val="6"/>
                <c:pt idx="0">
                  <c:v>-1.6E-2</c:v>
                </c:pt>
                <c:pt idx="1">
                  <c:v>-3.9E-2</c:v>
                </c:pt>
                <c:pt idx="2">
                  <c:v>-5.4699999999999999E-2</c:v>
                </c:pt>
                <c:pt idx="3">
                  <c:v>-7.5999999999999998E-2</c:v>
                </c:pt>
                <c:pt idx="4">
                  <c:v>-8.5999999999999993E-2</c:v>
                </c:pt>
                <c:pt idx="5">
                  <c:v>-9.7000000000000003E-2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64-42D2-86C1-40AC127FAFB6}"/>
            </c:ext>
          </c:extLst>
        </c:ser>
        <c:ser>
          <c:idx val="3"/>
          <c:order val="3"/>
          <c:tx>
            <c:v>Elastica3D (0.1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Validation'!$B$85:$B$90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Validation'!$I$85:$I$90</c:f>
              <c:numCache>
                <c:formatCode>General</c:formatCode>
                <c:ptCount val="6"/>
                <c:pt idx="0">
                  <c:v>-4.4999999999999997E-3</c:v>
                </c:pt>
                <c:pt idx="1">
                  <c:v>-1.6E-2</c:v>
                </c:pt>
                <c:pt idx="2">
                  <c:v>-3.09E-2</c:v>
                </c:pt>
                <c:pt idx="3">
                  <c:v>-0.06</c:v>
                </c:pt>
                <c:pt idx="4">
                  <c:v>-7.0599999999999996E-2</c:v>
                </c:pt>
                <c:pt idx="5">
                  <c:v>-8.3099999999999993E-2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64-42D2-86C1-40AC127FA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axial</a:t>
                </a:r>
                <a:r>
                  <a:rPr lang="en-US" sz="1200" baseline="0"/>
                  <a:t> force measured at base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Bending moment measured at the base for a selection of applied loads at different positions. (Pre-curved Beam)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Validation'!$K$94:$K$99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Validation'!$P$94:$P$99</c:f>
              <c:numCache>
                <c:formatCode>General</c:formatCode>
                <c:ptCount val="6"/>
                <c:pt idx="0">
                  <c:v>8.0000000000000002E-3</c:v>
                </c:pt>
                <c:pt idx="1">
                  <c:v>1.4999999999999999E-2</c:v>
                </c:pt>
                <c:pt idx="2">
                  <c:v>1.7999999999999999E-2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0-4FA4-BA7F-A7073A241B6E}"/>
            </c:ext>
          </c:extLst>
        </c:ser>
        <c:ser>
          <c:idx val="1"/>
          <c:order val="1"/>
          <c:tx>
            <c:v>Elastica3D (0.15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'Elastica3D Validation'!$K$94:$K$99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Validation'!$R$94:$R$99</c:f>
              <c:numCache>
                <c:formatCode>General</c:formatCode>
                <c:ptCount val="6"/>
                <c:pt idx="0">
                  <c:v>1.0800000000000001E-2</c:v>
                </c:pt>
                <c:pt idx="1">
                  <c:v>1.4200000000000001E-2</c:v>
                </c:pt>
                <c:pt idx="2">
                  <c:v>1.7299999999999999E-2</c:v>
                </c:pt>
                <c:pt idx="3">
                  <c:v>1.83E-2</c:v>
                </c:pt>
                <c:pt idx="4">
                  <c:v>2.0400000000000001E-2</c:v>
                </c:pt>
                <c:pt idx="5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0-4FA4-BA7F-A7073A241B6E}"/>
            </c:ext>
          </c:extLst>
        </c:ser>
        <c:ser>
          <c:idx val="2"/>
          <c:order val="2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Validation'!$K$85:$K$90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Validation'!$P$85:$P$90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0.01</c:v>
                </c:pt>
                <c:pt idx="2">
                  <c:v>1.2E-2</c:v>
                </c:pt>
                <c:pt idx="3">
                  <c:v>1.2999999999999999E-2</c:v>
                </c:pt>
                <c:pt idx="4">
                  <c:v>1.4999999999999999E-2</c:v>
                </c:pt>
                <c:pt idx="5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0-4FA4-BA7F-A7073A241B6E}"/>
            </c:ext>
          </c:extLst>
        </c:ser>
        <c:ser>
          <c:idx val="3"/>
          <c:order val="3"/>
          <c:tx>
            <c:v>Elastica3D (0.1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'Elastica3D Validation'!$K$85:$K$90</c:f>
              <c:numCache>
                <c:formatCode>General</c:formatCode>
                <c:ptCount val="6"/>
                <c:pt idx="0">
                  <c:v>7.4999999999999997E-2</c:v>
                </c:pt>
                <c:pt idx="1">
                  <c:v>0.1</c:v>
                </c:pt>
                <c:pt idx="2">
                  <c:v>0.125</c:v>
                </c:pt>
                <c:pt idx="3">
                  <c:v>0.15</c:v>
                </c:pt>
                <c:pt idx="4">
                  <c:v>0.17499999999999999</c:v>
                </c:pt>
                <c:pt idx="5">
                  <c:v>0.2</c:v>
                </c:pt>
              </c:numCache>
            </c:numRef>
          </c:xVal>
          <c:yVal>
            <c:numRef>
              <c:f>'Elastica3D Validation'!$R$85:$R$90</c:f>
              <c:numCache>
                <c:formatCode>General</c:formatCode>
                <c:ptCount val="6"/>
                <c:pt idx="0">
                  <c:v>7.28E-3</c:v>
                </c:pt>
                <c:pt idx="1">
                  <c:v>9.6299999999999997E-3</c:v>
                </c:pt>
                <c:pt idx="2">
                  <c:v>1.18E-2</c:v>
                </c:pt>
                <c:pt idx="3">
                  <c:v>1.2800000000000001E-2</c:v>
                </c:pt>
                <c:pt idx="4">
                  <c:v>1.46E-2</c:v>
                </c:pt>
                <c:pt idx="5">
                  <c:v>1.5800000000000002E-2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0-4FA4-BA7F-A7073A24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position</a:t>
                </a:r>
                <a:r>
                  <a:rPr lang="en-US" sz="1200" baseline="0"/>
                  <a:t> of applied force (m)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bending moment measured at base (Nm)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('OLDFull Validation (2.06 GPa E)'!$B$4,'OLDFull Validation (2.06 GPa E)'!$B$12,'OLDFull Validation (2.06 GPa E)'!$B$20,'OLDFull Validation (2.06 GPa E)'!$B$28)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E)'!$B$4,'OLDFull Validation (2.06 GPa E)'!$B$12,'OLDFull Validation (2.06 GPa E)'!$B$20,'OLDFull Validation (2.06 GPa E)'!$B$28)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BE6-452E-8912-2E994F4CF52B}"/>
            </c:ext>
          </c:extLst>
        </c:ser>
        <c:ser>
          <c:idx val="1"/>
          <c:order val="1"/>
          <c:tx>
            <c:v>Experimental (7.5mm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E)'!$B$5,'OLDFull Validation (2.06 GPa E)'!$B$13,'OLDFull Validation (2.06 GPa E)'!$B$21,'OLDFull Validation (2.06 GPa E)'!$B$29)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E)'!$Z$5,'OLDFull Validation (2.06 GPa E)'!$Z$13,'OLDFull Validation (2.06 GPa E)'!$Z$21,'OLDFull Validation (2.06 GPa E)'!$Z$29)</c:f>
              <c:numCache>
                <c:formatCode>0.0000</c:formatCode>
                <c:ptCount val="4"/>
                <c:pt idx="0">
                  <c:v>0.154</c:v>
                </c:pt>
                <c:pt idx="1">
                  <c:v>0.114</c:v>
                </c:pt>
                <c:pt idx="2">
                  <c:v>0.157</c:v>
                </c:pt>
                <c:pt idx="3">
                  <c:v>0.20899999999999999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F0-402D-B950-74E9C040C5DA}"/>
            </c:ext>
          </c:extLst>
        </c:ser>
        <c:ser>
          <c:idx val="3"/>
          <c:order val="2"/>
          <c:tx>
            <c:v>Experimental (10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E)'!$B$6,'OLDFull Validation (2.06 GPa E)'!$B$14,'OLDFull Validation (2.06 GPa E)'!$B$22,'OLDFull Validation (2.06 GPa E)'!$B$30)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E)'!$Z$6,'OLDFull Validation (2.06 GPa E)'!$Z$14,'OLDFull Validation (2.06 GPa E)'!$Z$22,'OLDFull Validation (2.06 GPa E)'!$Z$30)</c:f>
              <c:numCache>
                <c:formatCode>0.0000</c:formatCode>
                <c:ptCount val="4"/>
                <c:pt idx="0">
                  <c:v>8.3599999999999994E-2</c:v>
                </c:pt>
                <c:pt idx="1">
                  <c:v>0.10100000000000001</c:v>
                </c:pt>
                <c:pt idx="2">
                  <c:v>0.155</c:v>
                </c:pt>
                <c:pt idx="3">
                  <c:v>0.19900000000000001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F0-402D-B950-74E9C040C5DA}"/>
            </c:ext>
          </c:extLst>
        </c:ser>
        <c:ser>
          <c:idx val="4"/>
          <c:order val="3"/>
          <c:tx>
            <c:v>Experimental (12.5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E)'!$B$7,'OLDFull Validation (2.06 GPa E)'!$B$15,'OLDFull Validation (2.06 GPa E)'!$B$23,'OLDFull Validation (2.06 GPa E)'!$B$31)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E)'!$Z$7,'OLDFull Validation (2.06 GPa E)'!$Z$15,'OLDFull Validation (2.06 GPa E)'!$Z$23,'OLDFull Validation (2.06 GPa E)'!$Z$31)</c:f>
              <c:numCache>
                <c:formatCode>0.0000</c:formatCode>
                <c:ptCount val="4"/>
                <c:pt idx="0">
                  <c:v>7.4099999999999999E-2</c:v>
                </c:pt>
                <c:pt idx="1">
                  <c:v>0.127</c:v>
                </c:pt>
                <c:pt idx="2">
                  <c:v>0.17199999999999999</c:v>
                </c:pt>
                <c:pt idx="3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F0-402D-B950-74E9C040C5DA}"/>
            </c:ext>
          </c:extLst>
        </c:ser>
        <c:ser>
          <c:idx val="5"/>
          <c:order val="4"/>
          <c:tx>
            <c:v>Experimental (15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E)'!$B$8,'OLDFull Validation (2.06 GPa E)'!$B$16,'OLDFull Validation (2.06 GPa E)'!$B$24,'OLDFull Validation (2.06 GPa E)'!$B$32)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E)'!$Z$8,'OLDFull Validation (2.06 GPa E)'!$Z$16,'OLDFull Validation (2.06 GPa E)'!$Z$24,'OLDFull Validation (2.06 GPa E)'!$Z$32)</c:f>
              <c:numCache>
                <c:formatCode>0.0000</c:formatCode>
                <c:ptCount val="4"/>
                <c:pt idx="0">
                  <c:v>8.4199999999999997E-2</c:v>
                </c:pt>
                <c:pt idx="1">
                  <c:v>0.121</c:v>
                </c:pt>
                <c:pt idx="2">
                  <c:v>0.16500000000000001</c:v>
                </c:pt>
                <c:pt idx="3">
                  <c:v>0.20300000000000001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EF0-402D-B950-74E9C040C5DA}"/>
            </c:ext>
          </c:extLst>
        </c:ser>
        <c:ser>
          <c:idx val="6"/>
          <c:order val="5"/>
          <c:tx>
            <c:v>Experimental (17.5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E)'!$B$9,'OLDFull Validation (2.06 GPa E)'!$B$17,'OLDFull Validation (2.06 GPa E)'!$B$25,'OLDFull Validation (2.06 GPa E)'!$B$33)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E)'!$Z$9,'OLDFull Validation (2.06 GPa E)'!$Z$17,'OLDFull Validation (2.06 GPa E)'!$Z$25,'OLDFull Validation (2.06 GPa E)'!$Z$33)</c:f>
              <c:numCache>
                <c:formatCode>0.0000</c:formatCode>
                <c:ptCount val="4"/>
                <c:pt idx="0">
                  <c:v>9.4299999999999995E-2</c:v>
                </c:pt>
                <c:pt idx="1">
                  <c:v>0.14599999999999999</c:v>
                </c:pt>
                <c:pt idx="2">
                  <c:v>0.189</c:v>
                </c:pt>
                <c:pt idx="3">
                  <c:v>0.23699999999999999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EF0-402D-B950-74E9C040C5DA}"/>
            </c:ext>
          </c:extLst>
        </c:ser>
        <c:ser>
          <c:idx val="7"/>
          <c:order val="6"/>
          <c:tx>
            <c:v>Experimental (20 mm Position)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('OLDFull Validation (2.06 GPa E)'!$B$10,'OLDFull Validation (2.06 GPa E)'!$B$18,'OLDFull Validation (2.06 GPa E)'!$B$26,'OLDFull Validation (2.06 GPa E)'!$B$34)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</c:numCache>
            </c:numRef>
          </c:xVal>
          <c:yVal>
            <c:numRef>
              <c:f>('OLDFull Validation (2.06 GPa E)'!$Z$10,'OLDFull Validation (2.06 GPa E)'!$Z$18,'OLDFull Validation (2.06 GPa E)'!$Z$26,'OLDFull Validation (2.06 GPa E)'!$Z$34)</c:f>
              <c:numCache>
                <c:formatCode>0.0000</c:formatCode>
                <c:ptCount val="4"/>
                <c:pt idx="0">
                  <c:v>0.11</c:v>
                </c:pt>
                <c:pt idx="1">
                  <c:v>0.16159999999999999</c:v>
                </c:pt>
                <c:pt idx="2">
                  <c:v>0.20899999999999999</c:v>
                </c:pt>
                <c:pt idx="3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EF0-402D-B950-74E9C040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Applied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Applied  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Ground Truth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19050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'OLDFull Validation (2.06 GPa E)'!$C$4:$C$10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'OLDFull Validation (2.06 GPa E)'!$C$4:$C$10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C1D-A3F1-B3BEEC39DE4B}"/>
            </c:ext>
          </c:extLst>
        </c:ser>
        <c:ser>
          <c:idx val="0"/>
          <c:order val="1"/>
          <c:tx>
            <c:v>Experimental (0.1 N Load)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'OLDFull Validation (2.06 GPa E)'!$C$4:$C$10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'OLDFull Validation (2.06 GPa E)'!$AA$4:$AA$10</c:f>
              <c:numCache>
                <c:formatCode>0.0000</c:formatCode>
                <c:ptCount val="7"/>
                <c:pt idx="0">
                  <c:v>9.4899999999999998E-2</c:v>
                </c:pt>
                <c:pt idx="1">
                  <c:v>4.5100000000000001E-2</c:v>
                </c:pt>
                <c:pt idx="2">
                  <c:v>0.11899999999999999</c:v>
                </c:pt>
                <c:pt idx="3">
                  <c:v>0.17499999999999999</c:v>
                </c:pt>
                <c:pt idx="4">
                  <c:v>0.189</c:v>
                </c:pt>
                <c:pt idx="5">
                  <c:v>0.189</c:v>
                </c:pt>
                <c:pt idx="6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4-4B41-BE1B-799B5600E056}"/>
            </c:ext>
          </c:extLst>
        </c:ser>
        <c:ser>
          <c:idx val="1"/>
          <c:order val="2"/>
          <c:tx>
            <c:v>Experimental (0.15 N Load)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'OLDFull Validation (2.06 GPa E)'!$C$12:$C$18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'OLDFull Validation (2.06 GPa E)'!$AA$12:$AA$18</c:f>
              <c:numCache>
                <c:formatCode>0.0000</c:formatCode>
                <c:ptCount val="7"/>
                <c:pt idx="0">
                  <c:v>2.3699999999999999E-2</c:v>
                </c:pt>
                <c:pt idx="1">
                  <c:v>0.105</c:v>
                </c:pt>
                <c:pt idx="2">
                  <c:v>0.158</c:v>
                </c:pt>
                <c:pt idx="3">
                  <c:v>0.14899999999999999</c:v>
                </c:pt>
                <c:pt idx="4">
                  <c:v>0.189</c:v>
                </c:pt>
                <c:pt idx="5">
                  <c:v>0.189</c:v>
                </c:pt>
                <c:pt idx="6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4-4B41-BE1B-799B5600E056}"/>
            </c:ext>
          </c:extLst>
        </c:ser>
        <c:ser>
          <c:idx val="3"/>
          <c:order val="3"/>
          <c:tx>
            <c:v>Experimental (0.2 N Load)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'OLDFull Validation (2.06 GPa E)'!$C$20:$C$26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'OLDFull Validation (2.06 GPa E)'!$AA$20:$AA$26</c:f>
              <c:numCache>
                <c:formatCode>0.0000</c:formatCode>
                <c:ptCount val="7"/>
                <c:pt idx="0">
                  <c:v>2.3699999999999999E-2</c:v>
                </c:pt>
                <c:pt idx="1">
                  <c:v>9.5500000000000002E-2</c:v>
                </c:pt>
                <c:pt idx="2">
                  <c:v>0.13500000000000001</c:v>
                </c:pt>
                <c:pt idx="3">
                  <c:v>0.14499999999999999</c:v>
                </c:pt>
                <c:pt idx="4">
                  <c:v>0.183</c:v>
                </c:pt>
                <c:pt idx="5">
                  <c:v>0.19600000000000001</c:v>
                </c:pt>
                <c:pt idx="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4-4B41-BE1B-799B5600E056}"/>
            </c:ext>
          </c:extLst>
        </c:ser>
        <c:ser>
          <c:idx val="4"/>
          <c:order val="4"/>
          <c:tx>
            <c:v>Experimental (0.25 N Load)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'OLDFull Validation (2.06 GPa E)'!$C$28:$C$34</c:f>
              <c:numCache>
                <c:formatCode>General</c:formatCode>
                <c:ptCount val="7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</c:v>
                </c:pt>
              </c:numCache>
            </c:numRef>
          </c:xVal>
          <c:yVal>
            <c:numRef>
              <c:f>'OLDFull Validation (2.06 GPa E)'!$AA$28:$AA$34</c:f>
              <c:numCache>
                <c:formatCode>0.0000</c:formatCode>
                <c:ptCount val="7"/>
                <c:pt idx="0">
                  <c:v>8.0699999999999994E-2</c:v>
                </c:pt>
                <c:pt idx="1">
                  <c:v>9.0899999999999995E-2</c:v>
                </c:pt>
                <c:pt idx="2">
                  <c:v>0.13100000000000001</c:v>
                </c:pt>
                <c:pt idx="3">
                  <c:v>0.14399999999999999</c:v>
                </c:pt>
                <c:pt idx="4">
                  <c:v>0.189</c:v>
                </c:pt>
                <c:pt idx="5">
                  <c:v>0.19600000000000001</c:v>
                </c:pt>
                <c:pt idx="6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4-4B41-BE1B-799B5600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655536"/>
        <c:axId val="2045656016"/>
      </c:scatterChart>
      <c:valAx>
        <c:axId val="204565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of Applied Force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6016"/>
        <c:crosses val="autoZero"/>
        <c:crossBetween val="midCat"/>
        <c:majorUnit val="2.5000000000000005E-2"/>
      </c:valAx>
      <c:valAx>
        <c:axId val="2045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65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49</xdr:row>
      <xdr:rowOff>117474</xdr:rowOff>
    </xdr:from>
    <xdr:to>
      <xdr:col>7</xdr:col>
      <xdr:colOff>660744</xdr:colOff>
      <xdr:row>73</xdr:row>
      <xdr:rowOff>77230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D91E4-8740-517B-7D06-79F9864A7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300337</xdr:colOff>
      <xdr:row>74</xdr:row>
      <xdr:rowOff>102973</xdr:rowOff>
    </xdr:from>
    <xdr:to>
      <xdr:col>7</xdr:col>
      <xdr:colOff>678506</xdr:colOff>
      <xdr:row>98</xdr:row>
      <xdr:rowOff>62729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701C0F-29C7-47E9-8E86-4454B08B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180975</xdr:colOff>
      <xdr:row>1</xdr:row>
      <xdr:rowOff>66674</xdr:rowOff>
    </xdr:from>
    <xdr:to>
      <xdr:col>31</xdr:col>
      <xdr:colOff>514350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B415D-B820-230E-AF6C-4381A83A2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169252</xdr:colOff>
      <xdr:row>0</xdr:row>
      <xdr:rowOff>95981</xdr:rowOff>
    </xdr:from>
    <xdr:ext cx="189768" cy="2319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90135E-4C84-66C9-8E7E-916BD0D6A542}"/>
                </a:ext>
              </a:extLst>
            </xdr:cNvPr>
            <xdr:cNvSpPr txBox="1"/>
          </xdr:nvSpPr>
          <xdr:spPr>
            <a:xfrm>
              <a:off x="1993656" y="95981"/>
              <a:ext cx="189768" cy="231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𝑭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590135E-4C84-66C9-8E7E-916BD0D6A542}"/>
                </a:ext>
              </a:extLst>
            </xdr:cNvPr>
            <xdr:cNvSpPr txBox="1"/>
          </xdr:nvSpPr>
          <xdr:spPr>
            <a:xfrm>
              <a:off x="1993656" y="95981"/>
              <a:ext cx="189768" cy="2319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𝑭 ̂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11</xdr:col>
      <xdr:colOff>169252</xdr:colOff>
      <xdr:row>0</xdr:row>
      <xdr:rowOff>103308</xdr:rowOff>
    </xdr:from>
    <xdr:ext cx="189768" cy="2212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1C8962-6FFC-4FFC-9348-14145A581BED}"/>
                </a:ext>
              </a:extLst>
            </xdr:cNvPr>
            <xdr:cNvSpPr txBox="1"/>
          </xdr:nvSpPr>
          <xdr:spPr>
            <a:xfrm>
              <a:off x="6858733" y="103308"/>
              <a:ext cx="18976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𝒔</m:t>
                        </m:r>
                      </m:e>
                    </m:acc>
                  </m:oMath>
                </m:oMathPara>
              </a14:m>
              <a:endParaRPr lang="en-US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1C8962-6FFC-4FFC-9348-14145A581BED}"/>
                </a:ext>
              </a:extLst>
            </xdr:cNvPr>
            <xdr:cNvSpPr txBox="1"/>
          </xdr:nvSpPr>
          <xdr:spPr>
            <a:xfrm>
              <a:off x="6858733" y="103308"/>
              <a:ext cx="189768" cy="2212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𝒔 ̂</a:t>
              </a:r>
              <a:endParaRPr lang="en-US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58</xdr:row>
      <xdr:rowOff>9524</xdr:rowOff>
    </xdr:from>
    <xdr:to>
      <xdr:col>6</xdr:col>
      <xdr:colOff>609600</xdr:colOff>
      <xdr:row>78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F7D265-0678-A56C-3DE7-A1174DC3B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428626</xdr:colOff>
      <xdr:row>58</xdr:row>
      <xdr:rowOff>0</xdr:rowOff>
    </xdr:from>
    <xdr:to>
      <xdr:col>15</xdr:col>
      <xdr:colOff>114301</xdr:colOff>
      <xdr:row>79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0DAA6B-A173-4EB7-A7E5-F79EC03BA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109</xdr:row>
      <xdr:rowOff>85725</xdr:rowOff>
    </xdr:from>
    <xdr:to>
      <xdr:col>6</xdr:col>
      <xdr:colOff>942975</xdr:colOff>
      <xdr:row>130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A0989-620C-4C67-BBB8-9ECE63119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110</xdr:row>
      <xdr:rowOff>0</xdr:rowOff>
    </xdr:from>
    <xdr:to>
      <xdr:col>15</xdr:col>
      <xdr:colOff>114300</xdr:colOff>
      <xdr:row>130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F7FD9F-F47E-4DC9-AC63-BB36C0CBE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51</xdr:col>
      <xdr:colOff>190500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F79B32-423F-477C-8893-463FA8730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190500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CBC32D-9579-402C-8177-C5A76B268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51</xdr:col>
      <xdr:colOff>190500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57A9D-5CD6-4FDF-AE80-F83D8F91E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190500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5DC887-22B2-42A0-919D-7639DFF0B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1</xdr:row>
      <xdr:rowOff>0</xdr:rowOff>
    </xdr:from>
    <xdr:to>
      <xdr:col>51</xdr:col>
      <xdr:colOff>190500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41C26-BC74-4FDB-81DA-241A08A93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63</xdr:col>
      <xdr:colOff>190500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2192A-59DC-4AF9-B489-CDB6B208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37</xdr:row>
      <xdr:rowOff>0</xdr:rowOff>
    </xdr:from>
    <xdr:to>
      <xdr:col>19</xdr:col>
      <xdr:colOff>224671</xdr:colOff>
      <xdr:row>77</xdr:row>
      <xdr:rowOff>96327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6D2D49-7413-E8B9-0DB8-293675FAC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" y="7048500"/>
          <a:ext cx="9764488" cy="77163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136066</xdr:colOff>
      <xdr:row>1</xdr:row>
      <xdr:rowOff>0</xdr:rowOff>
    </xdr:from>
    <xdr:to>
      <xdr:col>55</xdr:col>
      <xdr:colOff>326567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6067D9-5D57-4A1A-8EE5-066B0776E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380993</xdr:colOff>
      <xdr:row>1</xdr:row>
      <xdr:rowOff>0</xdr:rowOff>
    </xdr:from>
    <xdr:to>
      <xdr:col>66</xdr:col>
      <xdr:colOff>571493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7002-05EC-44E4-8DD7-19DDA612F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37</xdr:row>
      <xdr:rowOff>0</xdr:rowOff>
    </xdr:from>
    <xdr:to>
      <xdr:col>19</xdr:col>
      <xdr:colOff>224671</xdr:colOff>
      <xdr:row>77</xdr:row>
      <xdr:rowOff>96327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26BE97-8264-40FA-B674-5021A388B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7048500"/>
          <a:ext cx="9759196" cy="771632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Noah Jones" id="{C56C31E0-ED54-49E1-BC15-28C13C1F9D8D}" userId="S::Noah@familiajones.org::c7736cb5-d3f8-4f6c-bac8-cbab17b7e33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5-04-27T03:07:45.10" personId="{C56C31E0-ED54-49E1-BC15-28C13C1F9D8D}" id="{44305819-4D61-4D8C-ADCB-37DC72A11C2B}">
    <text>All done at 2.06 GPa 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53202-A676-4F37-B634-7AAFB58A1B55}">
  <dimension ref="A1:K48"/>
  <sheetViews>
    <sheetView zoomScale="74" workbookViewId="0">
      <selection activeCell="A5" sqref="A5:D6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4.85546875" bestFit="1" customWidth="1"/>
    <col min="4" max="4" width="17.42578125" bestFit="1" customWidth="1"/>
    <col min="5" max="5" width="11" bestFit="1" customWidth="1"/>
    <col min="7" max="7" width="11.42578125" bestFit="1" customWidth="1"/>
    <col min="8" max="8" width="15" bestFit="1" customWidth="1"/>
    <col min="9" max="9" width="14.85546875" bestFit="1" customWidth="1"/>
    <col min="10" max="10" width="17.42578125" bestFit="1" customWidth="1"/>
    <col min="11" max="11" width="11" bestFit="1" customWidth="1"/>
  </cols>
  <sheetData>
    <row r="1" spans="1:11" x14ac:dyDescent="0.25">
      <c r="A1" s="53" t="s">
        <v>18</v>
      </c>
      <c r="B1" s="53"/>
      <c r="C1" s="53"/>
      <c r="D1" s="53"/>
      <c r="E1" s="53"/>
      <c r="G1" s="53" t="s">
        <v>19</v>
      </c>
      <c r="H1" s="53"/>
      <c r="I1" s="53"/>
      <c r="J1" s="53"/>
      <c r="K1" s="53"/>
    </row>
    <row r="2" spans="1:11" x14ac:dyDescent="0.25">
      <c r="A2" s="2" t="s">
        <v>12</v>
      </c>
      <c r="B2" s="3" t="s">
        <v>8</v>
      </c>
      <c r="C2" s="4" t="s">
        <v>9</v>
      </c>
      <c r="D2" s="5" t="s">
        <v>10</v>
      </c>
      <c r="E2" s="6" t="s">
        <v>11</v>
      </c>
      <c r="G2" s="2" t="s">
        <v>12</v>
      </c>
      <c r="H2" s="3" t="s">
        <v>8</v>
      </c>
      <c r="I2" s="4" t="s">
        <v>9</v>
      </c>
      <c r="J2" s="5" t="s">
        <v>10</v>
      </c>
      <c r="K2" s="6" t="s">
        <v>11</v>
      </c>
    </row>
    <row r="3" spans="1:11" x14ac:dyDescent="0.25">
      <c r="A3" s="7">
        <v>0.19600000000000001</v>
      </c>
      <c r="B3" s="7">
        <v>0.2</v>
      </c>
      <c r="C3" s="7" t="s">
        <v>17</v>
      </c>
      <c r="D3" s="7">
        <v>0.3</v>
      </c>
      <c r="E3" s="7">
        <v>0.8</v>
      </c>
      <c r="G3" s="7">
        <v>0.19600000000000001</v>
      </c>
      <c r="H3" s="7">
        <v>0.2</v>
      </c>
      <c r="I3" s="7" t="s">
        <v>17</v>
      </c>
      <c r="J3" s="7">
        <v>0.3</v>
      </c>
      <c r="K3" s="7">
        <v>0.8</v>
      </c>
    </row>
    <row r="4" spans="1:11" x14ac:dyDescent="0.25">
      <c r="A4" s="52" t="s">
        <v>16</v>
      </c>
      <c r="B4" s="52"/>
      <c r="C4" s="52"/>
      <c r="D4" s="52"/>
      <c r="E4" s="52"/>
      <c r="G4" s="52" t="s">
        <v>16</v>
      </c>
      <c r="H4" s="52"/>
      <c r="I4" s="52"/>
      <c r="J4" s="52"/>
      <c r="K4" s="52"/>
    </row>
    <row r="5" spans="1:11" x14ac:dyDescent="0.25">
      <c r="A5" s="8" t="s">
        <v>0</v>
      </c>
      <c r="B5" s="2" t="s">
        <v>13</v>
      </c>
      <c r="C5" s="3" t="s">
        <v>14</v>
      </c>
      <c r="D5" s="4" t="s">
        <v>15</v>
      </c>
      <c r="E5" s="7"/>
      <c r="G5" s="8" t="s">
        <v>0</v>
      </c>
      <c r="H5" s="2" t="s">
        <v>13</v>
      </c>
      <c r="I5" s="3" t="s">
        <v>14</v>
      </c>
      <c r="J5" s="4" t="s">
        <v>15</v>
      </c>
      <c r="K5" s="7"/>
    </row>
    <row r="6" spans="1:11" x14ac:dyDescent="0.25">
      <c r="A6" s="7">
        <v>1</v>
      </c>
      <c r="B6" s="13">
        <v>78.454560579936199</v>
      </c>
      <c r="C6" s="13">
        <v>43.976389929044302</v>
      </c>
      <c r="D6" s="13"/>
      <c r="E6" s="7"/>
      <c r="G6" s="7">
        <v>1</v>
      </c>
      <c r="H6" s="9">
        <v>78.454560579936199</v>
      </c>
      <c r="I6" s="9">
        <v>43.976389929044302</v>
      </c>
      <c r="J6" s="9" t="s">
        <v>1</v>
      </c>
      <c r="K6" s="7"/>
    </row>
    <row r="7" spans="1:11" x14ac:dyDescent="0.25">
      <c r="A7" s="7">
        <v>1.1000000000000001</v>
      </c>
      <c r="B7" s="13">
        <v>78.339062624786706</v>
      </c>
      <c r="C7" s="13">
        <v>43.940024463380503</v>
      </c>
      <c r="D7" s="13"/>
      <c r="E7" s="7"/>
      <c r="G7" s="7">
        <v>1.1000000000000001</v>
      </c>
      <c r="H7" s="9">
        <v>78.339062624786706</v>
      </c>
      <c r="I7" s="9">
        <v>43.940024463380503</v>
      </c>
      <c r="J7" s="9">
        <v>4.8309869130706801E-8</v>
      </c>
      <c r="K7" s="7"/>
    </row>
    <row r="8" spans="1:11" x14ac:dyDescent="0.25">
      <c r="A8" s="7">
        <v>1.2</v>
      </c>
      <c r="B8" s="13">
        <v>78.337381460412999</v>
      </c>
      <c r="C8" s="13">
        <v>43.939399275511498</v>
      </c>
      <c r="D8" s="13"/>
      <c r="E8" s="7"/>
      <c r="G8" s="7">
        <v>1.2</v>
      </c>
      <c r="H8" s="9">
        <v>78.337381460412999</v>
      </c>
      <c r="I8" s="9">
        <v>43.939399275511498</v>
      </c>
      <c r="J8" s="9">
        <v>5.8398628584619103E-6</v>
      </c>
      <c r="K8" s="7"/>
    </row>
    <row r="9" spans="1:11" x14ac:dyDescent="0.25">
      <c r="A9" s="7">
        <v>1.3</v>
      </c>
      <c r="B9" s="13">
        <v>78.337990028369802</v>
      </c>
      <c r="C9" s="13">
        <v>43.939395454465597</v>
      </c>
      <c r="D9" s="13"/>
      <c r="E9" s="7"/>
      <c r="G9" s="7">
        <v>1.3</v>
      </c>
      <c r="H9" s="9">
        <v>78.337990028369802</v>
      </c>
      <c r="I9" s="9">
        <v>43.939395454465597</v>
      </c>
      <c r="J9" s="9">
        <v>1.7721822618140302E-5</v>
      </c>
      <c r="K9" s="7"/>
    </row>
    <row r="10" spans="1:11" x14ac:dyDescent="0.25">
      <c r="A10" s="7">
        <v>1.4</v>
      </c>
      <c r="B10" s="13">
        <v>78.339707934787995</v>
      </c>
      <c r="C10" s="13">
        <v>43.939396718011601</v>
      </c>
      <c r="D10" s="13"/>
      <c r="E10" s="7"/>
      <c r="G10" s="7">
        <v>1.4</v>
      </c>
      <c r="H10" s="9">
        <v>78.339707934787995</v>
      </c>
      <c r="I10" s="9">
        <v>43.939396718011601</v>
      </c>
      <c r="J10" s="9" t="s">
        <v>2</v>
      </c>
      <c r="K10" s="7"/>
    </row>
    <row r="11" spans="1:11" x14ac:dyDescent="0.25">
      <c r="A11" s="7">
        <v>1.5</v>
      </c>
      <c r="B11" s="13">
        <v>78.337001911951006</v>
      </c>
      <c r="C11" s="13">
        <v>43.939402093310498</v>
      </c>
      <c r="D11" s="13"/>
      <c r="E11" s="7"/>
      <c r="G11" s="7">
        <v>1.5</v>
      </c>
      <c r="H11" s="9">
        <v>78.337001911951006</v>
      </c>
      <c r="I11" s="9">
        <v>43.939402093310498</v>
      </c>
      <c r="J11" s="9">
        <v>3.3861082762070698E-7</v>
      </c>
      <c r="K11" s="7"/>
    </row>
    <row r="12" spans="1:11" x14ac:dyDescent="0.25">
      <c r="A12" s="7">
        <v>1.6</v>
      </c>
      <c r="B12" s="13">
        <v>0.56919993975189398</v>
      </c>
      <c r="C12" s="13">
        <v>0.56664767107011904</v>
      </c>
      <c r="D12" s="12"/>
      <c r="E12" s="7"/>
      <c r="G12" s="7">
        <v>1.6</v>
      </c>
      <c r="H12" s="9">
        <v>0.56919993975189398</v>
      </c>
      <c r="I12" s="9">
        <v>0.56664767107011904</v>
      </c>
      <c r="J12" s="9" t="s">
        <v>5</v>
      </c>
      <c r="K12" s="7"/>
    </row>
    <row r="13" spans="1:11" x14ac:dyDescent="0.25">
      <c r="A13" s="7">
        <v>1.7</v>
      </c>
      <c r="B13" s="13">
        <v>0.343228373649268</v>
      </c>
      <c r="C13" s="14">
        <v>0.34255708404817797</v>
      </c>
      <c r="D13" s="13"/>
      <c r="E13" s="7"/>
      <c r="G13" s="7">
        <v>1.7</v>
      </c>
      <c r="H13" s="9">
        <v>0.343228373649268</v>
      </c>
      <c r="I13" s="9" t="s">
        <v>6</v>
      </c>
      <c r="J13" s="9" t="s">
        <v>7</v>
      </c>
      <c r="K13" s="7"/>
    </row>
    <row r="14" spans="1:11" x14ac:dyDescent="0.25">
      <c r="A14" s="7">
        <v>1.8</v>
      </c>
      <c r="B14" s="13">
        <v>0.26314825130141101</v>
      </c>
      <c r="C14" s="13">
        <v>0.26284279225976998</v>
      </c>
      <c r="D14" s="13"/>
      <c r="E14" s="7"/>
      <c r="G14" s="7">
        <v>1.8</v>
      </c>
      <c r="H14" s="9" t="s">
        <v>4</v>
      </c>
      <c r="I14" s="9">
        <v>0.26284279225976998</v>
      </c>
      <c r="J14" s="9">
        <v>2.8031801439404401E-6</v>
      </c>
      <c r="K14" s="7"/>
    </row>
    <row r="15" spans="1:11" x14ac:dyDescent="0.25">
      <c r="A15" s="7">
        <v>1.9</v>
      </c>
      <c r="B15" s="13">
        <v>0.21464229779466701</v>
      </c>
      <c r="C15" s="13">
        <v>0.21453037810631401</v>
      </c>
      <c r="D15" s="13"/>
      <c r="E15" s="7"/>
      <c r="G15" s="7">
        <v>1.9</v>
      </c>
      <c r="H15" s="9">
        <v>0.21464229779466701</v>
      </c>
      <c r="I15" s="9">
        <v>0.21453037810631401</v>
      </c>
      <c r="J15" s="9">
        <v>3.2717997346588102E-6</v>
      </c>
      <c r="K15" s="7"/>
    </row>
    <row r="16" spans="1:11" x14ac:dyDescent="0.25">
      <c r="A16" s="7">
        <v>2</v>
      </c>
      <c r="B16" s="13">
        <v>0.18939715474117</v>
      </c>
      <c r="C16" s="13">
        <v>0.18928919300884001</v>
      </c>
      <c r="D16" s="13"/>
      <c r="E16" s="7"/>
      <c r="G16" s="7">
        <v>2</v>
      </c>
      <c r="H16" s="9">
        <v>0.18939715474117</v>
      </c>
      <c r="I16" s="9" t="s">
        <v>3</v>
      </c>
      <c r="J16" s="9">
        <v>3.15679397311698E-6</v>
      </c>
      <c r="K16" s="7"/>
    </row>
    <row r="18" spans="1:11" x14ac:dyDescent="0.25">
      <c r="A18" s="2" t="s">
        <v>12</v>
      </c>
      <c r="B18" s="3" t="s">
        <v>8</v>
      </c>
      <c r="C18" s="4" t="s">
        <v>9</v>
      </c>
      <c r="D18" s="5" t="s">
        <v>10</v>
      </c>
      <c r="E18" s="6" t="s">
        <v>11</v>
      </c>
      <c r="G18" s="2" t="s">
        <v>12</v>
      </c>
      <c r="H18" s="3" t="s">
        <v>8</v>
      </c>
      <c r="I18" s="4" t="s">
        <v>9</v>
      </c>
      <c r="J18" s="5" t="s">
        <v>10</v>
      </c>
      <c r="K18" s="6" t="s">
        <v>11</v>
      </c>
    </row>
    <row r="19" spans="1:11" x14ac:dyDescent="0.25">
      <c r="A19" s="7">
        <v>0.19600000000000001</v>
      </c>
      <c r="B19" s="7">
        <v>0.1</v>
      </c>
      <c r="C19" s="7" t="s">
        <v>17</v>
      </c>
      <c r="D19" s="7">
        <v>0.3</v>
      </c>
      <c r="E19" s="7">
        <v>0.8</v>
      </c>
      <c r="G19" s="7">
        <v>0.29399999999999998</v>
      </c>
      <c r="H19" s="7">
        <v>0.2</v>
      </c>
      <c r="I19" s="7" t="s">
        <v>17</v>
      </c>
      <c r="J19" s="7">
        <v>0.3</v>
      </c>
      <c r="K19" s="7">
        <v>0.8</v>
      </c>
    </row>
    <row r="20" spans="1:11" x14ac:dyDescent="0.25">
      <c r="A20" s="52" t="s">
        <v>16</v>
      </c>
      <c r="B20" s="52"/>
      <c r="C20" s="52"/>
      <c r="D20" s="52"/>
      <c r="E20" s="52"/>
      <c r="G20" s="52" t="s">
        <v>16</v>
      </c>
      <c r="H20" s="52"/>
      <c r="I20" s="52"/>
      <c r="J20" s="52"/>
      <c r="K20" s="52"/>
    </row>
    <row r="21" spans="1:11" x14ac:dyDescent="0.25">
      <c r="A21" s="8" t="s">
        <v>0</v>
      </c>
      <c r="B21" s="2" t="s">
        <v>13</v>
      </c>
      <c r="C21" s="3" t="s">
        <v>14</v>
      </c>
      <c r="D21" s="4" t="s">
        <v>15</v>
      </c>
      <c r="E21" s="7"/>
      <c r="G21" s="8" t="s">
        <v>0</v>
      </c>
      <c r="H21" s="2" t="s">
        <v>13</v>
      </c>
      <c r="I21" s="3" t="s">
        <v>14</v>
      </c>
      <c r="J21" s="4" t="s">
        <v>15</v>
      </c>
      <c r="K21" s="7"/>
    </row>
    <row r="22" spans="1:11" x14ac:dyDescent="0.25">
      <c r="A22" s="7">
        <v>1</v>
      </c>
      <c r="B22" s="13">
        <v>38.353750732324102</v>
      </c>
      <c r="C22" s="13">
        <v>27.722325292857199</v>
      </c>
      <c r="D22" s="9"/>
      <c r="E22" s="7"/>
      <c r="G22" s="7">
        <v>1</v>
      </c>
      <c r="H22" s="10">
        <v>49.961458605748398</v>
      </c>
      <c r="I22" s="10">
        <v>33.343977529306798</v>
      </c>
      <c r="J22" s="9"/>
      <c r="K22" s="7"/>
    </row>
    <row r="23" spans="1:11" ht="18" x14ac:dyDescent="0.25">
      <c r="A23" s="7">
        <v>1.1000000000000001</v>
      </c>
      <c r="B23" s="13">
        <v>38.3695451633427</v>
      </c>
      <c r="C23" s="13">
        <v>27.730351670584898</v>
      </c>
      <c r="D23" s="9"/>
      <c r="E23" s="7"/>
      <c r="G23" s="7">
        <v>1.1000000000000001</v>
      </c>
      <c r="H23" s="10">
        <v>49.935933738620903</v>
      </c>
      <c r="I23" s="10" t="s">
        <v>20</v>
      </c>
      <c r="J23" s="9"/>
      <c r="K23" s="7"/>
    </row>
    <row r="24" spans="1:11" ht="18" x14ac:dyDescent="0.25">
      <c r="A24" s="7">
        <v>1.2</v>
      </c>
      <c r="B24" s="13">
        <v>38.384508736853498</v>
      </c>
      <c r="C24" s="13">
        <v>27.737934517916699</v>
      </c>
      <c r="D24" s="9"/>
      <c r="E24" s="7"/>
      <c r="G24" s="7">
        <v>1.2</v>
      </c>
      <c r="H24" s="10" t="s">
        <v>21</v>
      </c>
      <c r="I24" s="10" t="s">
        <v>22</v>
      </c>
      <c r="J24" s="9"/>
      <c r="K24" s="7"/>
    </row>
    <row r="25" spans="1:11" ht="18" x14ac:dyDescent="0.25">
      <c r="A25" s="7">
        <v>1.3</v>
      </c>
      <c r="B25" s="13">
        <v>38.398649561234798</v>
      </c>
      <c r="C25" s="13">
        <v>27.745082800288301</v>
      </c>
      <c r="D25" s="9"/>
      <c r="E25" s="7"/>
      <c r="G25" s="7">
        <v>1.3</v>
      </c>
      <c r="H25" s="10" t="s">
        <v>24</v>
      </c>
      <c r="I25" s="10" t="s">
        <v>25</v>
      </c>
      <c r="J25" s="9"/>
      <c r="K25" s="7"/>
    </row>
    <row r="26" spans="1:11" ht="18" x14ac:dyDescent="0.25">
      <c r="A26" s="7">
        <v>1.4</v>
      </c>
      <c r="B26" s="13">
        <v>38.412007804958897</v>
      </c>
      <c r="C26" s="13">
        <v>27.751820998822399</v>
      </c>
      <c r="D26" s="9"/>
      <c r="E26" s="7"/>
      <c r="G26" s="7">
        <v>1.4</v>
      </c>
      <c r="H26" s="10">
        <v>0.41606291808287799</v>
      </c>
      <c r="I26" s="10" t="s">
        <v>23</v>
      </c>
      <c r="J26" s="9"/>
      <c r="K26" s="7"/>
    </row>
    <row r="27" spans="1:11" ht="18" x14ac:dyDescent="0.25">
      <c r="A27" s="7">
        <v>1.5</v>
      </c>
      <c r="B27" s="13">
        <v>38.436594491292603</v>
      </c>
      <c r="C27" s="13">
        <v>27.764190512094999</v>
      </c>
      <c r="D27" s="9"/>
      <c r="E27" s="7"/>
      <c r="G27" s="7">
        <v>1.5</v>
      </c>
      <c r="H27" s="10" t="s">
        <v>26</v>
      </c>
      <c r="I27" s="10">
        <v>0.14875919534830501</v>
      </c>
      <c r="J27" s="7"/>
      <c r="K27" s="7"/>
    </row>
    <row r="28" spans="1:11" x14ac:dyDescent="0.25">
      <c r="A28" s="7">
        <v>1.6</v>
      </c>
      <c r="B28" s="13">
        <v>38.447908799667204</v>
      </c>
      <c r="C28" s="13">
        <v>27.7698698532676</v>
      </c>
      <c r="D28" s="9"/>
      <c r="E28" s="7"/>
    </row>
    <row r="29" spans="1:11" x14ac:dyDescent="0.25">
      <c r="A29" s="7">
        <v>1.7</v>
      </c>
      <c r="B29" s="13">
        <v>38.4586314765263</v>
      </c>
      <c r="C29" s="13">
        <v>27.775245498684001</v>
      </c>
      <c r="D29" s="9"/>
      <c r="E29" s="7"/>
      <c r="G29" s="2" t="s">
        <v>12</v>
      </c>
      <c r="H29" s="3" t="s">
        <v>8</v>
      </c>
      <c r="I29" s="4" t="s">
        <v>9</v>
      </c>
      <c r="J29" s="5" t="s">
        <v>10</v>
      </c>
      <c r="K29" s="6" t="s">
        <v>11</v>
      </c>
    </row>
    <row r="30" spans="1:11" x14ac:dyDescent="0.25">
      <c r="A30" s="7">
        <v>2</v>
      </c>
      <c r="B30" s="13">
        <v>38.487669178328701</v>
      </c>
      <c r="C30" s="13">
        <v>27.789774380778798</v>
      </c>
      <c r="D30" s="9"/>
      <c r="E30" s="7"/>
      <c r="G30" s="7">
        <v>9.8100000000000007E-2</v>
      </c>
      <c r="H30" s="7">
        <v>0.2</v>
      </c>
      <c r="I30" s="7" t="s">
        <v>17</v>
      </c>
      <c r="J30" s="7">
        <v>0.3</v>
      </c>
      <c r="K30" s="7">
        <v>0.8</v>
      </c>
    </row>
    <row r="31" spans="1:11" x14ac:dyDescent="0.25">
      <c r="A31" s="7">
        <v>2.5</v>
      </c>
      <c r="B31" s="13">
        <v>37.524054105095601</v>
      </c>
      <c r="C31" s="13">
        <v>27.283028173883299</v>
      </c>
      <c r="D31" s="7"/>
      <c r="E31" s="7"/>
      <c r="G31" s="52" t="s">
        <v>16</v>
      </c>
      <c r="H31" s="52"/>
      <c r="I31" s="52"/>
      <c r="J31" s="52"/>
      <c r="K31" s="52"/>
    </row>
    <row r="32" spans="1:11" x14ac:dyDescent="0.25">
      <c r="A32" s="7">
        <v>2.7</v>
      </c>
      <c r="B32" s="13">
        <v>37.555781417010202</v>
      </c>
      <c r="C32" s="13">
        <v>27.299470942649599</v>
      </c>
      <c r="D32" s="7"/>
      <c r="E32" s="7"/>
      <c r="G32" s="8" t="s">
        <v>0</v>
      </c>
      <c r="H32" s="2" t="s">
        <v>13</v>
      </c>
      <c r="I32" s="3" t="s">
        <v>14</v>
      </c>
      <c r="J32" s="4" t="s">
        <v>15</v>
      </c>
      <c r="K32" s="7"/>
    </row>
    <row r="33" spans="1:11" ht="18" x14ac:dyDescent="0.25">
      <c r="A33" s="7">
        <v>2.8</v>
      </c>
      <c r="B33" s="13">
        <v>3.13380524001954</v>
      </c>
      <c r="C33" s="13">
        <v>3.0378320639299998</v>
      </c>
      <c r="D33" s="7"/>
      <c r="E33" s="7"/>
      <c r="G33" s="7">
        <v>1</v>
      </c>
      <c r="H33" s="10" t="s">
        <v>27</v>
      </c>
      <c r="I33" s="1">
        <v>63.639215516036501</v>
      </c>
      <c r="J33" s="9"/>
      <c r="K33" s="7"/>
    </row>
    <row r="34" spans="1:11" ht="18" x14ac:dyDescent="0.25">
      <c r="A34" s="7">
        <v>3</v>
      </c>
      <c r="B34" s="13">
        <v>3.1307553687384502</v>
      </c>
      <c r="C34" s="13">
        <v>3.0347201168177498</v>
      </c>
      <c r="D34" s="7"/>
      <c r="E34" s="7"/>
      <c r="G34" s="7">
        <v>1.5</v>
      </c>
      <c r="H34" s="10" t="s">
        <v>28</v>
      </c>
      <c r="I34" s="10" t="s">
        <v>29</v>
      </c>
      <c r="J34" s="9"/>
      <c r="K34" s="7"/>
    </row>
    <row r="35" spans="1:11" x14ac:dyDescent="0.25">
      <c r="A35" s="7">
        <v>4</v>
      </c>
      <c r="B35" s="13">
        <v>1.6060750620001101</v>
      </c>
      <c r="C35" s="13">
        <v>1.58001764535983</v>
      </c>
      <c r="D35" s="7"/>
      <c r="E35" s="7"/>
      <c r="G35" s="7">
        <v>1.6</v>
      </c>
      <c r="H35" s="1">
        <v>175.00831391187</v>
      </c>
      <c r="I35" s="1">
        <v>63.639215516036501</v>
      </c>
      <c r="J35" s="9"/>
      <c r="K35" s="7"/>
    </row>
    <row r="36" spans="1:11" ht="18" x14ac:dyDescent="0.25">
      <c r="A36" s="7">
        <v>5</v>
      </c>
      <c r="B36" s="13">
        <v>1.2834440132243301</v>
      </c>
      <c r="C36" s="13">
        <v>1.26649564905259</v>
      </c>
      <c r="D36" s="7"/>
      <c r="E36" s="7"/>
      <c r="G36" s="7">
        <v>1.7</v>
      </c>
      <c r="H36" s="10" t="s">
        <v>30</v>
      </c>
      <c r="I36" s="10" t="s">
        <v>31</v>
      </c>
      <c r="J36" s="9"/>
      <c r="K36" s="7"/>
    </row>
    <row r="37" spans="1:11" ht="18" x14ac:dyDescent="0.25">
      <c r="A37" s="7">
        <v>6</v>
      </c>
      <c r="B37" s="13">
        <v>1.0945541381241199</v>
      </c>
      <c r="C37" s="13">
        <v>1.0819754531568799</v>
      </c>
      <c r="D37" s="7"/>
      <c r="E37" s="7"/>
      <c r="G37" s="7">
        <v>1.8</v>
      </c>
      <c r="H37" s="10" t="s">
        <v>32</v>
      </c>
      <c r="I37" s="10" t="s">
        <v>33</v>
      </c>
      <c r="J37" s="9"/>
      <c r="K37" s="7"/>
    </row>
    <row r="38" spans="1:11" x14ac:dyDescent="0.25">
      <c r="G38" s="7">
        <v>1.9</v>
      </c>
      <c r="H38" s="1">
        <v>4.1994973009397096</v>
      </c>
      <c r="I38" s="1">
        <v>4.0311423519522602</v>
      </c>
      <c r="J38" s="7"/>
      <c r="K38" s="7"/>
    </row>
    <row r="39" spans="1:11" ht="18" x14ac:dyDescent="0.25">
      <c r="A39" s="2" t="s">
        <v>12</v>
      </c>
      <c r="B39" s="3" t="s">
        <v>8</v>
      </c>
      <c r="C39" s="4" t="s">
        <v>9</v>
      </c>
      <c r="D39" s="5" t="s">
        <v>10</v>
      </c>
      <c r="E39" s="6" t="s">
        <v>11</v>
      </c>
      <c r="G39" s="11">
        <v>2</v>
      </c>
      <c r="H39" s="10" t="s">
        <v>34</v>
      </c>
      <c r="I39" s="10" t="s">
        <v>35</v>
      </c>
    </row>
    <row r="40" spans="1:11" x14ac:dyDescent="0.25">
      <c r="A40" s="7">
        <v>0.19600000000000001</v>
      </c>
      <c r="B40" s="7">
        <v>0.25</v>
      </c>
      <c r="C40" s="7" t="s">
        <v>17</v>
      </c>
      <c r="D40" s="7">
        <v>0.3</v>
      </c>
      <c r="E40" s="7">
        <v>0.8</v>
      </c>
    </row>
    <row r="41" spans="1:11" x14ac:dyDescent="0.25">
      <c r="A41" s="52" t="s">
        <v>16</v>
      </c>
      <c r="B41" s="52"/>
      <c r="C41" s="52"/>
      <c r="D41" s="52"/>
      <c r="E41" s="52"/>
    </row>
    <row r="42" spans="1:11" x14ac:dyDescent="0.25">
      <c r="A42" s="8" t="s">
        <v>0</v>
      </c>
      <c r="B42" s="2" t="s">
        <v>13</v>
      </c>
      <c r="C42" s="3" t="s">
        <v>14</v>
      </c>
      <c r="D42" s="4" t="s">
        <v>15</v>
      </c>
      <c r="E42" s="7"/>
    </row>
    <row r="43" spans="1:11" x14ac:dyDescent="0.25">
      <c r="A43" s="7">
        <v>1</v>
      </c>
      <c r="B43" s="13">
        <v>104.579928731108</v>
      </c>
      <c r="C43" s="13">
        <v>51.149107456474397</v>
      </c>
      <c r="D43" s="9"/>
      <c r="E43" s="7"/>
    </row>
    <row r="44" spans="1:11" x14ac:dyDescent="0.25">
      <c r="A44" s="7">
        <v>1.1000000000000001</v>
      </c>
      <c r="B44" s="13">
        <v>101.086278940946</v>
      </c>
      <c r="C44" s="13">
        <v>50.303030661994903</v>
      </c>
      <c r="D44" s="9"/>
      <c r="E44" s="7"/>
    </row>
    <row r="45" spans="1:11" x14ac:dyDescent="0.25">
      <c r="A45" s="7">
        <v>1.2</v>
      </c>
      <c r="B45" s="13">
        <v>5.75915557212587</v>
      </c>
      <c r="C45" s="13">
        <v>5.4575472291116203</v>
      </c>
      <c r="D45" s="9"/>
      <c r="E45" s="7"/>
    </row>
    <row r="46" spans="1:11" x14ac:dyDescent="0.25">
      <c r="A46" s="7">
        <v>1.3</v>
      </c>
      <c r="B46" s="13">
        <v>1.65153670460552</v>
      </c>
      <c r="C46" s="13">
        <v>1.6294647165824101</v>
      </c>
      <c r="D46" s="9"/>
      <c r="E46" s="7"/>
    </row>
    <row r="47" spans="1:11" x14ac:dyDescent="0.25">
      <c r="A47" s="7">
        <v>1.4</v>
      </c>
      <c r="B47" s="13">
        <v>0.836554283216426</v>
      </c>
      <c r="C47" s="13">
        <v>0.832666977645102</v>
      </c>
      <c r="D47" s="9"/>
      <c r="E47" s="7"/>
    </row>
    <row r="48" spans="1:11" x14ac:dyDescent="0.25">
      <c r="A48" s="7">
        <v>1.5</v>
      </c>
      <c r="B48" s="13">
        <v>0.28493454719365702</v>
      </c>
      <c r="C48" s="13">
        <v>0.28569466765525597</v>
      </c>
      <c r="D48" s="9"/>
      <c r="E48" s="7"/>
    </row>
  </sheetData>
  <mergeCells count="8">
    <mergeCell ref="A41:E41"/>
    <mergeCell ref="A1:E1"/>
    <mergeCell ref="G1:K1"/>
    <mergeCell ref="G20:K20"/>
    <mergeCell ref="A4:E4"/>
    <mergeCell ref="G4:K4"/>
    <mergeCell ref="A20:E20"/>
    <mergeCell ref="G31:K3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0E5B-2BE3-4330-BDB5-AA2595A62ABE}">
  <dimension ref="A1:W42"/>
  <sheetViews>
    <sheetView zoomScale="75" workbookViewId="0">
      <selection activeCell="A2" sqref="A2:E3"/>
    </sheetView>
  </sheetViews>
  <sheetFormatPr defaultRowHeight="15" x14ac:dyDescent="0.25"/>
  <cols>
    <col min="1" max="1" width="14.7109375" bestFit="1" customWidth="1"/>
    <col min="2" max="2" width="11.140625" customWidth="1"/>
    <col min="3" max="3" width="13" customWidth="1"/>
    <col min="4" max="4" width="28.42578125" bestFit="1" customWidth="1"/>
    <col min="5" max="5" width="14.5703125" bestFit="1" customWidth="1"/>
    <col min="6" max="7" width="14.85546875" bestFit="1" customWidth="1"/>
    <col min="10" max="10" width="11.5703125" bestFit="1" customWidth="1"/>
    <col min="11" max="11" width="12.5703125" bestFit="1" customWidth="1"/>
    <col min="12" max="12" width="9.42578125" bestFit="1" customWidth="1"/>
    <col min="13" max="13" width="11" bestFit="1" customWidth="1"/>
    <col min="14" max="14" width="15" bestFit="1" customWidth="1"/>
    <col min="15" max="15" width="14.85546875" bestFit="1" customWidth="1"/>
    <col min="22" max="22" width="15" bestFit="1" customWidth="1"/>
  </cols>
  <sheetData>
    <row r="1" spans="1:23" x14ac:dyDescent="0.25">
      <c r="A1" s="53"/>
      <c r="B1" s="53"/>
      <c r="C1" s="53"/>
      <c r="D1" s="53"/>
      <c r="E1" s="53"/>
    </row>
    <row r="2" spans="1:23" x14ac:dyDescent="0.25">
      <c r="A2" s="2" t="s">
        <v>12</v>
      </c>
      <c r="B2" s="3" t="s">
        <v>8</v>
      </c>
      <c r="C2" s="4" t="s">
        <v>9</v>
      </c>
      <c r="D2" s="5" t="s">
        <v>10</v>
      </c>
      <c r="E2" s="6" t="s">
        <v>11</v>
      </c>
      <c r="I2" s="2" t="s">
        <v>12</v>
      </c>
      <c r="J2" s="3" t="s">
        <v>8</v>
      </c>
      <c r="K2" s="4" t="s">
        <v>9</v>
      </c>
      <c r="L2" s="5" t="s">
        <v>10</v>
      </c>
      <c r="M2" s="6" t="s">
        <v>11</v>
      </c>
      <c r="Q2" s="2" t="s">
        <v>12</v>
      </c>
      <c r="R2" s="3" t="s">
        <v>8</v>
      </c>
      <c r="S2" s="4" t="s">
        <v>9</v>
      </c>
      <c r="T2" s="5" t="s">
        <v>10</v>
      </c>
      <c r="U2" s="6" t="s">
        <v>11</v>
      </c>
    </row>
    <row r="3" spans="1:23" x14ac:dyDescent="0.25">
      <c r="A3" s="15">
        <v>0.19600000000000001</v>
      </c>
      <c r="B3" s="15">
        <v>0.2</v>
      </c>
      <c r="C3" s="15" t="s">
        <v>17</v>
      </c>
      <c r="D3" s="15">
        <v>0.3</v>
      </c>
      <c r="E3" s="15">
        <v>0.8</v>
      </c>
      <c r="I3" s="15">
        <v>0.19600000000000001</v>
      </c>
      <c r="J3" s="15">
        <v>0.1</v>
      </c>
      <c r="K3" s="15" t="s">
        <v>17</v>
      </c>
      <c r="L3" s="15">
        <v>0.3</v>
      </c>
      <c r="M3" s="15">
        <v>0.8</v>
      </c>
      <c r="Q3" s="15">
        <v>0.19600000000000001</v>
      </c>
      <c r="R3" s="15">
        <v>0.3</v>
      </c>
      <c r="S3" s="15" t="s">
        <v>17</v>
      </c>
      <c r="T3" s="15">
        <v>0.3</v>
      </c>
      <c r="U3" s="15">
        <v>0.8</v>
      </c>
    </row>
    <row r="4" spans="1:23" x14ac:dyDescent="0.25">
      <c r="A4" s="8" t="s">
        <v>40</v>
      </c>
      <c r="B4" s="8" t="s">
        <v>36</v>
      </c>
      <c r="C4" s="8" t="s">
        <v>37</v>
      </c>
      <c r="D4" s="8" t="s">
        <v>39</v>
      </c>
      <c r="E4" s="8" t="s">
        <v>38</v>
      </c>
      <c r="F4" s="2" t="s">
        <v>13</v>
      </c>
      <c r="G4" s="3" t="s">
        <v>14</v>
      </c>
      <c r="I4" s="8" t="s">
        <v>40</v>
      </c>
      <c r="J4" s="8" t="s">
        <v>36</v>
      </c>
      <c r="K4" s="8" t="s">
        <v>37</v>
      </c>
      <c r="L4" s="8" t="s">
        <v>39</v>
      </c>
      <c r="M4" s="8" t="s">
        <v>38</v>
      </c>
      <c r="N4" s="2" t="s">
        <v>13</v>
      </c>
      <c r="O4" s="3" t="s">
        <v>14</v>
      </c>
      <c r="Q4" s="8" t="s">
        <v>40</v>
      </c>
      <c r="R4" s="8" t="s">
        <v>36</v>
      </c>
      <c r="S4" s="8" t="s">
        <v>37</v>
      </c>
      <c r="T4" s="8" t="s">
        <v>39</v>
      </c>
      <c r="U4" s="8" t="s">
        <v>38</v>
      </c>
      <c r="V4" s="2" t="s">
        <v>13</v>
      </c>
      <c r="W4" s="3" t="s">
        <v>14</v>
      </c>
    </row>
    <row r="5" spans="1:23" x14ac:dyDescent="0.25">
      <c r="A5" s="7">
        <v>1</v>
      </c>
      <c r="B5" s="16">
        <v>3.2E-13</v>
      </c>
      <c r="C5" s="16">
        <v>1.067E-13</v>
      </c>
      <c r="D5" s="16">
        <f>B5/C5</f>
        <v>2.999062792877226</v>
      </c>
      <c r="E5" s="16">
        <f>B5-C5</f>
        <v>2.1330000000000001E-13</v>
      </c>
      <c r="F5" s="13">
        <v>78</v>
      </c>
      <c r="G5" s="13">
        <v>43</v>
      </c>
      <c r="I5" s="7">
        <v>1</v>
      </c>
      <c r="J5" s="16">
        <v>3.2E-13</v>
      </c>
      <c r="K5" s="16">
        <v>1.067E-13</v>
      </c>
      <c r="L5" s="16">
        <f>J5/K5</f>
        <v>2.999062792877226</v>
      </c>
      <c r="M5" s="16">
        <f>J5-K5</f>
        <v>2.1330000000000001E-13</v>
      </c>
      <c r="N5" s="13">
        <v>38</v>
      </c>
      <c r="O5" s="13">
        <v>28</v>
      </c>
      <c r="Q5" s="7">
        <v>1</v>
      </c>
      <c r="R5" s="16">
        <v>3.2E-13</v>
      </c>
      <c r="S5" s="16">
        <v>1.067E-13</v>
      </c>
      <c r="T5" s="16">
        <f>R5/S5</f>
        <v>2.999062792877226</v>
      </c>
      <c r="U5" s="16">
        <f>R5-S5</f>
        <v>2.1330000000000001E-13</v>
      </c>
      <c r="V5" s="7">
        <v>2.54</v>
      </c>
      <c r="W5" s="7">
        <v>2.5099999999999998</v>
      </c>
    </row>
    <row r="6" spans="1:23" x14ac:dyDescent="0.25">
      <c r="A6" s="7">
        <v>2</v>
      </c>
      <c r="B6" s="16">
        <v>3.2E-13</v>
      </c>
      <c r="C6" s="16">
        <v>1.067E-13</v>
      </c>
      <c r="D6" s="16">
        <f>B6/C6</f>
        <v>2.999062792877226</v>
      </c>
      <c r="E6" s="16">
        <f>B6-C6</f>
        <v>2.1330000000000001E-13</v>
      </c>
      <c r="F6" s="7">
        <v>0.81</v>
      </c>
      <c r="G6" s="7">
        <v>0.8</v>
      </c>
      <c r="I6" s="7">
        <v>2</v>
      </c>
      <c r="J6" s="16">
        <v>3.2E-13</v>
      </c>
      <c r="K6" s="16">
        <v>1.067E-13</v>
      </c>
      <c r="L6" s="16">
        <f>J6/K6</f>
        <v>2.999062792877226</v>
      </c>
      <c r="M6" s="16">
        <f>J6-K6</f>
        <v>2.1330000000000001E-13</v>
      </c>
      <c r="N6" s="13">
        <v>38</v>
      </c>
      <c r="O6" s="13">
        <v>28</v>
      </c>
      <c r="Q6" s="7">
        <v>2</v>
      </c>
      <c r="R6" s="16">
        <v>3.2E-13</v>
      </c>
      <c r="S6" s="16">
        <v>1.067E-13</v>
      </c>
      <c r="T6" s="16">
        <f>R6/S6</f>
        <v>2.999062792877226</v>
      </c>
      <c r="U6" s="16">
        <f>R6-S6</f>
        <v>2.1330000000000001E-13</v>
      </c>
      <c r="V6" s="7">
        <v>2</v>
      </c>
      <c r="W6" s="7" t="s">
        <v>43</v>
      </c>
    </row>
    <row r="7" spans="1:23" x14ac:dyDescent="0.25">
      <c r="A7" s="7">
        <v>20</v>
      </c>
      <c r="B7" s="16">
        <v>3.2E-13</v>
      </c>
      <c r="C7" s="16">
        <v>1.067E-13</v>
      </c>
      <c r="D7" s="16">
        <f>B7/C7</f>
        <v>2.999062792877226</v>
      </c>
      <c r="E7" s="16">
        <f>B7-C7</f>
        <v>2.1330000000000001E-13</v>
      </c>
      <c r="F7" s="7">
        <v>1.53</v>
      </c>
      <c r="G7" s="7">
        <v>1.51</v>
      </c>
      <c r="I7" s="7">
        <v>4</v>
      </c>
      <c r="J7" s="16">
        <v>3.2E-13</v>
      </c>
      <c r="K7" s="16">
        <v>1.067E-13</v>
      </c>
      <c r="L7" s="16">
        <f t="shared" ref="L7:L11" si="0">J7/K7</f>
        <v>2.999062792877226</v>
      </c>
      <c r="M7" s="16">
        <f t="shared" ref="M7:M11" si="1">J7-K7</f>
        <v>2.1330000000000001E-13</v>
      </c>
      <c r="N7" s="13">
        <v>38</v>
      </c>
      <c r="O7" s="13">
        <v>28</v>
      </c>
      <c r="Q7" s="7">
        <v>3</v>
      </c>
      <c r="R7" s="16">
        <v>3.2E-13</v>
      </c>
      <c r="S7" s="16">
        <v>1.067E-13</v>
      </c>
      <c r="T7" s="16">
        <f t="shared" ref="T7:T12" si="2">R7/S7</f>
        <v>2.999062792877226</v>
      </c>
      <c r="U7" s="16">
        <f t="shared" ref="U7:U12" si="3">R7-S7</f>
        <v>2.1330000000000001E-13</v>
      </c>
      <c r="V7" s="7">
        <v>1.85</v>
      </c>
      <c r="W7" s="7">
        <v>1.86</v>
      </c>
    </row>
    <row r="8" spans="1:23" x14ac:dyDescent="0.25">
      <c r="A8" s="7">
        <v>50</v>
      </c>
      <c r="B8" s="16">
        <v>3.2E-13</v>
      </c>
      <c r="C8" s="16">
        <v>1.067E-13</v>
      </c>
      <c r="D8" s="16">
        <f>B8/C8</f>
        <v>2.999062792877226</v>
      </c>
      <c r="E8" s="16">
        <f>B8-C8</f>
        <v>2.1330000000000001E-13</v>
      </c>
      <c r="F8" s="7">
        <v>5.18</v>
      </c>
      <c r="G8" s="7">
        <v>4.95</v>
      </c>
      <c r="I8" s="7">
        <v>5</v>
      </c>
      <c r="J8" s="16">
        <v>3.2E-13</v>
      </c>
      <c r="K8" s="16">
        <v>1.067E-13</v>
      </c>
      <c r="L8" s="16">
        <f t="shared" si="0"/>
        <v>2.999062792877226</v>
      </c>
      <c r="M8" s="16">
        <f t="shared" si="1"/>
        <v>2.1330000000000001E-13</v>
      </c>
      <c r="N8" s="13">
        <v>3.1</v>
      </c>
      <c r="O8" s="13">
        <v>3.1</v>
      </c>
      <c r="Q8" s="7">
        <v>4</v>
      </c>
      <c r="R8" s="16">
        <v>3.2E-13</v>
      </c>
      <c r="S8" s="16">
        <v>1.067E-13</v>
      </c>
      <c r="T8" s="16">
        <f>R8/S8</f>
        <v>2.999062792877226</v>
      </c>
      <c r="U8" s="16">
        <f t="shared" si="3"/>
        <v>2.1330000000000001E-13</v>
      </c>
      <c r="V8" s="7">
        <v>1.95</v>
      </c>
      <c r="W8" s="7">
        <v>1.96</v>
      </c>
    </row>
    <row r="9" spans="1:23" x14ac:dyDescent="0.25">
      <c r="A9" s="7"/>
      <c r="B9" s="7"/>
      <c r="C9" s="7"/>
      <c r="D9" s="7"/>
      <c r="E9" s="7"/>
      <c r="F9" s="7"/>
      <c r="G9" s="7"/>
      <c r="I9" s="7">
        <v>14</v>
      </c>
      <c r="J9" s="16">
        <v>3.2E-13</v>
      </c>
      <c r="K9" s="16">
        <v>1.067E-13</v>
      </c>
      <c r="L9" s="16">
        <f t="shared" ref="L9" si="4">J9/K9</f>
        <v>2.999062792877226</v>
      </c>
      <c r="M9" s="16">
        <f t="shared" ref="M9" si="5">J9-K9</f>
        <v>2.1330000000000001E-13</v>
      </c>
      <c r="N9" s="13">
        <v>1.29</v>
      </c>
      <c r="O9" s="13">
        <v>1.28</v>
      </c>
      <c r="Q9" s="7">
        <v>5</v>
      </c>
      <c r="R9" s="16">
        <v>3.2E-13</v>
      </c>
      <c r="S9" s="16">
        <v>1.067E-13</v>
      </c>
      <c r="T9" s="16">
        <f t="shared" si="2"/>
        <v>2.999062792877226</v>
      </c>
      <c r="U9" s="16">
        <f t="shared" si="3"/>
        <v>2.1330000000000001E-13</v>
      </c>
      <c r="V9" s="7">
        <v>2.1</v>
      </c>
      <c r="W9" s="7">
        <v>2.1</v>
      </c>
    </row>
    <row r="10" spans="1:23" x14ac:dyDescent="0.25">
      <c r="A10" s="7">
        <v>1</v>
      </c>
      <c r="B10" s="16">
        <v>3.2E-13</v>
      </c>
      <c r="C10" s="16">
        <v>1.6E-13</v>
      </c>
      <c r="D10" s="16">
        <f>B10/C10</f>
        <v>2</v>
      </c>
      <c r="E10" s="16">
        <f>B10-C10</f>
        <v>1.6E-13</v>
      </c>
      <c r="F10" s="13">
        <v>78</v>
      </c>
      <c r="G10" s="13">
        <v>43</v>
      </c>
      <c r="I10" s="7">
        <v>20</v>
      </c>
      <c r="J10" s="16">
        <v>3.2E-13</v>
      </c>
      <c r="K10" s="16">
        <v>1.067E-13</v>
      </c>
      <c r="L10" s="16">
        <f t="shared" si="0"/>
        <v>2.999062792877226</v>
      </c>
      <c r="M10" s="16">
        <f t="shared" si="1"/>
        <v>2.1330000000000001E-13</v>
      </c>
      <c r="N10" s="7">
        <v>1.59</v>
      </c>
      <c r="O10" s="7">
        <v>1.57</v>
      </c>
      <c r="Q10" s="7">
        <v>8</v>
      </c>
      <c r="R10" s="16">
        <v>3.2E-13</v>
      </c>
      <c r="S10" s="16">
        <v>1.067E-13</v>
      </c>
      <c r="T10" s="16">
        <f t="shared" ref="T10" si="6">R10/S10</f>
        <v>2.999062792877226</v>
      </c>
      <c r="U10" s="16">
        <f t="shared" ref="U10" si="7">R10-S10</f>
        <v>2.1330000000000001E-13</v>
      </c>
      <c r="V10" s="7">
        <v>2.63</v>
      </c>
      <c r="W10" s="7">
        <v>2.63</v>
      </c>
    </row>
    <row r="11" spans="1:23" x14ac:dyDescent="0.25">
      <c r="A11" s="7">
        <v>2</v>
      </c>
      <c r="B11" s="16">
        <v>3.2E-13</v>
      </c>
      <c r="C11" s="16">
        <v>1.6E-13</v>
      </c>
      <c r="D11" s="16">
        <f>B11/C11</f>
        <v>2</v>
      </c>
      <c r="E11" s="16">
        <f>B11-C11</f>
        <v>1.6E-13</v>
      </c>
      <c r="F11" s="13">
        <v>78</v>
      </c>
      <c r="G11" s="13">
        <v>43</v>
      </c>
      <c r="I11" s="7">
        <v>50</v>
      </c>
      <c r="J11" s="16">
        <v>3.2E-13</v>
      </c>
      <c r="K11" s="16">
        <v>1.067E-13</v>
      </c>
      <c r="L11" s="16">
        <f t="shared" si="0"/>
        <v>2.999062792877226</v>
      </c>
      <c r="M11" s="16">
        <f t="shared" si="1"/>
        <v>2.1330000000000001E-13</v>
      </c>
      <c r="N11" s="7">
        <v>6.46</v>
      </c>
      <c r="O11" s="7">
        <v>6.07</v>
      </c>
      <c r="Q11" s="7">
        <v>10</v>
      </c>
      <c r="R11" s="16">
        <v>3.2E-13</v>
      </c>
      <c r="S11" s="16">
        <v>1.067E-13</v>
      </c>
      <c r="T11" s="16">
        <f t="shared" si="2"/>
        <v>2.999062792877226</v>
      </c>
      <c r="U11" s="16">
        <f t="shared" si="3"/>
        <v>2.1330000000000001E-13</v>
      </c>
      <c r="V11" s="7">
        <v>3.03</v>
      </c>
      <c r="W11" s="7">
        <v>3.03</v>
      </c>
    </row>
    <row r="12" spans="1:23" x14ac:dyDescent="0.25">
      <c r="A12" s="7">
        <v>3</v>
      </c>
      <c r="B12" s="16">
        <v>3.2E-13</v>
      </c>
      <c r="C12" s="16">
        <v>1.6E-13</v>
      </c>
      <c r="D12" s="16">
        <f t="shared" ref="D12:D18" si="8">B12/C12</f>
        <v>2</v>
      </c>
      <c r="E12" s="16">
        <f t="shared" ref="E12:E18" si="9">B12-C12</f>
        <v>1.6E-13</v>
      </c>
      <c r="F12" s="13">
        <v>78</v>
      </c>
      <c r="G12" s="13">
        <v>43</v>
      </c>
      <c r="I12" s="7"/>
      <c r="J12" s="7"/>
      <c r="K12" s="7"/>
      <c r="L12" s="7"/>
      <c r="M12" s="7"/>
      <c r="N12" s="7"/>
      <c r="O12" s="7"/>
      <c r="Q12" s="7">
        <v>14</v>
      </c>
      <c r="R12" s="16">
        <v>3.2E-13</v>
      </c>
      <c r="S12" s="16">
        <v>1.067E-13</v>
      </c>
      <c r="T12" s="16">
        <f t="shared" si="2"/>
        <v>2.999062792877226</v>
      </c>
      <c r="U12" s="16">
        <f t="shared" si="3"/>
        <v>2.1330000000000001E-13</v>
      </c>
      <c r="V12" s="11">
        <v>4.09</v>
      </c>
      <c r="W12" s="7">
        <v>4.0599999999999996</v>
      </c>
    </row>
    <row r="13" spans="1:23" x14ac:dyDescent="0.25">
      <c r="A13" s="7">
        <v>4</v>
      </c>
      <c r="B13" s="16">
        <v>3.2E-13</v>
      </c>
      <c r="C13" s="16">
        <v>1.6E-13</v>
      </c>
      <c r="D13" s="16">
        <f t="shared" si="8"/>
        <v>2</v>
      </c>
      <c r="E13" s="16">
        <f t="shared" si="9"/>
        <v>1.6E-13</v>
      </c>
      <c r="F13" s="13">
        <v>1.65</v>
      </c>
      <c r="G13" s="13">
        <v>1.62</v>
      </c>
      <c r="I13" s="7">
        <v>1</v>
      </c>
      <c r="J13" s="16">
        <v>3.2E-13</v>
      </c>
      <c r="K13" s="16">
        <v>1.6E-13</v>
      </c>
      <c r="L13" s="16">
        <f>J13/K13</f>
        <v>2</v>
      </c>
      <c r="M13" s="16">
        <f>J13-K13</f>
        <v>1.6E-13</v>
      </c>
      <c r="N13" s="13">
        <v>38</v>
      </c>
      <c r="O13" s="13">
        <v>28</v>
      </c>
      <c r="Q13" s="7"/>
      <c r="R13" s="7"/>
      <c r="S13" s="7"/>
      <c r="T13" s="7"/>
      <c r="U13" s="7"/>
      <c r="V13" s="7"/>
      <c r="W13" s="7"/>
    </row>
    <row r="14" spans="1:23" x14ac:dyDescent="0.25">
      <c r="A14" s="7">
        <v>5</v>
      </c>
      <c r="B14" s="16">
        <v>3.2E-13</v>
      </c>
      <c r="C14" s="16">
        <v>1.6E-13</v>
      </c>
      <c r="D14" s="16">
        <f t="shared" si="8"/>
        <v>2</v>
      </c>
      <c r="E14" s="16">
        <f t="shared" si="9"/>
        <v>1.6E-13</v>
      </c>
      <c r="F14" s="13">
        <v>1.66</v>
      </c>
      <c r="G14" s="13">
        <v>1.64</v>
      </c>
      <c r="I14" s="7">
        <v>8</v>
      </c>
      <c r="J14" s="16">
        <v>3.2E-13</v>
      </c>
      <c r="K14" s="16">
        <v>1.6E-13</v>
      </c>
      <c r="L14" s="16">
        <f>J14/K14</f>
        <v>2</v>
      </c>
      <c r="M14" s="16">
        <f>J14-K14</f>
        <v>1.6E-13</v>
      </c>
      <c r="N14" s="13">
        <v>38</v>
      </c>
      <c r="O14" s="13">
        <v>28</v>
      </c>
      <c r="Q14" s="7">
        <v>1</v>
      </c>
      <c r="R14" s="16">
        <v>3.2E-13</v>
      </c>
      <c r="S14" s="16">
        <v>1.6E-13</v>
      </c>
      <c r="T14" s="16">
        <f>R14/S14</f>
        <v>2</v>
      </c>
      <c r="U14" s="16">
        <f>R14-S14</f>
        <v>1.6E-13</v>
      </c>
      <c r="V14" s="13">
        <v>125</v>
      </c>
      <c r="W14" s="13">
        <v>56</v>
      </c>
    </row>
    <row r="15" spans="1:23" x14ac:dyDescent="0.25">
      <c r="A15" s="7">
        <v>6</v>
      </c>
      <c r="B15" s="16">
        <v>3.2E-13</v>
      </c>
      <c r="C15" s="16">
        <v>1.6E-13</v>
      </c>
      <c r="D15" s="16">
        <f t="shared" si="8"/>
        <v>2</v>
      </c>
      <c r="E15" s="16">
        <f t="shared" si="9"/>
        <v>1.6E-13</v>
      </c>
      <c r="F15" s="13">
        <v>1.76</v>
      </c>
      <c r="G15" s="13">
        <v>1.73</v>
      </c>
      <c r="I15" s="7">
        <v>10</v>
      </c>
      <c r="J15" s="16">
        <v>3.2E-13</v>
      </c>
      <c r="K15" s="16">
        <v>1.6E-13</v>
      </c>
      <c r="L15" s="16">
        <f t="shared" ref="L15:L20" si="10">J15/K15</f>
        <v>2</v>
      </c>
      <c r="M15" s="16">
        <f t="shared" ref="M15:M20" si="11">J15-K15</f>
        <v>1.6E-13</v>
      </c>
      <c r="N15" s="13">
        <v>10</v>
      </c>
      <c r="O15" s="13">
        <v>9.1</v>
      </c>
      <c r="Q15" s="7">
        <v>2</v>
      </c>
      <c r="R15" s="16">
        <v>3.2E-13</v>
      </c>
      <c r="S15" s="16">
        <v>1.6E-13</v>
      </c>
      <c r="T15" s="16">
        <f>R15/S15</f>
        <v>2</v>
      </c>
      <c r="U15" s="16">
        <f>R15-S15</f>
        <v>1.6E-13</v>
      </c>
      <c r="V15" s="13">
        <v>3.95</v>
      </c>
      <c r="W15" s="13">
        <v>3.84</v>
      </c>
    </row>
    <row r="16" spans="1:23" x14ac:dyDescent="0.25">
      <c r="A16" s="7">
        <v>8</v>
      </c>
      <c r="B16" s="16">
        <v>3.2E-13</v>
      </c>
      <c r="C16" s="16">
        <v>1.6E-13</v>
      </c>
      <c r="D16" s="16">
        <f t="shared" si="8"/>
        <v>2</v>
      </c>
      <c r="E16" s="16">
        <f t="shared" si="9"/>
        <v>1.6E-13</v>
      </c>
      <c r="F16" s="13">
        <v>2.11</v>
      </c>
      <c r="G16" s="13">
        <v>2.08</v>
      </c>
      <c r="I16" s="7">
        <v>12</v>
      </c>
      <c r="J16" s="16">
        <v>3.2E-13</v>
      </c>
      <c r="K16" s="16">
        <v>1.6E-13</v>
      </c>
      <c r="L16" s="16">
        <f t="shared" si="10"/>
        <v>2</v>
      </c>
      <c r="M16" s="16">
        <f t="shared" si="11"/>
        <v>1.6E-13</v>
      </c>
      <c r="N16" s="13">
        <v>10</v>
      </c>
      <c r="O16" s="13">
        <v>9.1</v>
      </c>
      <c r="Q16" s="7">
        <v>3</v>
      </c>
      <c r="R16" s="16">
        <v>3.2E-13</v>
      </c>
      <c r="S16" s="16">
        <v>1.6E-13</v>
      </c>
      <c r="T16" s="16">
        <f t="shared" ref="T16:T21" si="12">R16/S16</f>
        <v>2</v>
      </c>
      <c r="U16" s="16">
        <f t="shared" ref="U16:U21" si="13">R16-S16</f>
        <v>1.6E-13</v>
      </c>
      <c r="V16" s="13">
        <v>4.54</v>
      </c>
      <c r="W16" s="13">
        <v>4.3899999999999997</v>
      </c>
    </row>
    <row r="17" spans="1:23" x14ac:dyDescent="0.25">
      <c r="A17" s="7">
        <v>14</v>
      </c>
      <c r="B17" s="16">
        <v>3.2E-13</v>
      </c>
      <c r="C17" s="16">
        <v>1.6E-13</v>
      </c>
      <c r="D17" s="16">
        <f t="shared" si="8"/>
        <v>2</v>
      </c>
      <c r="E17" s="16">
        <f t="shared" si="9"/>
        <v>1.6E-13</v>
      </c>
      <c r="F17" s="13">
        <v>4.7</v>
      </c>
      <c r="G17" s="13">
        <v>4.5</v>
      </c>
      <c r="I17" s="7">
        <v>14</v>
      </c>
      <c r="J17" s="16">
        <v>3.2E-13</v>
      </c>
      <c r="K17" s="16">
        <v>1.6E-13</v>
      </c>
      <c r="L17" s="16">
        <f t="shared" si="10"/>
        <v>2</v>
      </c>
      <c r="M17" s="16">
        <f t="shared" si="11"/>
        <v>1.6E-13</v>
      </c>
      <c r="N17" s="13">
        <v>6.47</v>
      </c>
      <c r="O17" s="13">
        <v>6.08</v>
      </c>
      <c r="Q17" s="7">
        <v>4</v>
      </c>
      <c r="R17" s="16">
        <v>3.2E-13</v>
      </c>
      <c r="S17" s="16">
        <v>1.6E-13</v>
      </c>
      <c r="T17" s="16">
        <f t="shared" si="12"/>
        <v>2</v>
      </c>
      <c r="U17" s="16">
        <f t="shared" si="13"/>
        <v>1.6E-13</v>
      </c>
      <c r="V17" s="13">
        <v>4.3899999999999997</v>
      </c>
      <c r="W17" s="13">
        <v>4.25</v>
      </c>
    </row>
    <row r="18" spans="1:23" x14ac:dyDescent="0.25">
      <c r="A18" s="7">
        <v>20</v>
      </c>
      <c r="B18" s="16">
        <v>3.2E-13</v>
      </c>
      <c r="C18" s="16">
        <v>1.6E-13</v>
      </c>
      <c r="D18" s="16">
        <f t="shared" si="8"/>
        <v>2</v>
      </c>
      <c r="E18" s="16">
        <f t="shared" si="9"/>
        <v>1.6E-13</v>
      </c>
      <c r="F18" s="13">
        <v>8.1</v>
      </c>
      <c r="G18" s="13">
        <v>7.6</v>
      </c>
      <c r="I18" s="7">
        <v>16</v>
      </c>
      <c r="J18" s="16">
        <v>3.2E-13</v>
      </c>
      <c r="K18" s="16">
        <v>1.6E-13</v>
      </c>
      <c r="L18" s="16">
        <f t="shared" si="10"/>
        <v>2</v>
      </c>
      <c r="M18" s="16">
        <f t="shared" si="11"/>
        <v>1.6E-13</v>
      </c>
      <c r="N18" s="13">
        <v>10</v>
      </c>
      <c r="O18" s="13">
        <v>9.1</v>
      </c>
      <c r="Q18" s="7">
        <v>6</v>
      </c>
      <c r="R18" s="16">
        <v>3.2E-13</v>
      </c>
      <c r="S18" s="16">
        <v>1.6E-13</v>
      </c>
      <c r="T18" s="16">
        <f t="shared" si="12"/>
        <v>2</v>
      </c>
      <c r="U18" s="16">
        <f t="shared" si="13"/>
        <v>1.6E-13</v>
      </c>
      <c r="V18" s="13">
        <v>5.25</v>
      </c>
      <c r="W18" s="13">
        <v>5.05</v>
      </c>
    </row>
    <row r="19" spans="1:23" x14ac:dyDescent="0.25">
      <c r="A19" s="7"/>
      <c r="B19" s="7"/>
      <c r="C19" s="7"/>
      <c r="D19" s="7"/>
      <c r="E19" s="7"/>
      <c r="F19" s="7"/>
      <c r="G19" s="7"/>
      <c r="I19" s="7">
        <v>18</v>
      </c>
      <c r="J19" s="16">
        <v>3.2E-13</v>
      </c>
      <c r="K19" s="16">
        <v>1.6E-13</v>
      </c>
      <c r="L19" s="16">
        <f t="shared" si="10"/>
        <v>2</v>
      </c>
      <c r="M19" s="16">
        <f t="shared" si="11"/>
        <v>1.6E-13</v>
      </c>
      <c r="N19" s="13">
        <v>10</v>
      </c>
      <c r="O19" s="13">
        <v>9.1</v>
      </c>
      <c r="Q19" s="7">
        <v>8</v>
      </c>
      <c r="R19" s="16">
        <v>3.2E-13</v>
      </c>
      <c r="S19" s="16">
        <v>1.6E-13</v>
      </c>
      <c r="T19" s="16">
        <f t="shared" si="12"/>
        <v>2</v>
      </c>
      <c r="U19" s="16">
        <f t="shared" si="13"/>
        <v>1.6E-13</v>
      </c>
      <c r="V19" s="13">
        <v>6.1</v>
      </c>
      <c r="W19" s="13">
        <v>5.82</v>
      </c>
    </row>
    <row r="20" spans="1:23" x14ac:dyDescent="0.25">
      <c r="A20" s="7">
        <v>1</v>
      </c>
      <c r="B20" s="16">
        <v>3.2E-13</v>
      </c>
      <c r="C20" s="16">
        <v>2.0000000000000001E-13</v>
      </c>
      <c r="D20" s="16">
        <f>B20/C20</f>
        <v>1.5999999999999999</v>
      </c>
      <c r="E20" s="16">
        <f>B20-C20</f>
        <v>1.1999999999999999E-13</v>
      </c>
      <c r="F20" s="13">
        <v>78</v>
      </c>
      <c r="G20" s="13">
        <v>43</v>
      </c>
      <c r="I20" s="7">
        <v>20</v>
      </c>
      <c r="J20" s="16">
        <v>3.2E-13</v>
      </c>
      <c r="K20" s="16">
        <v>1.6E-13</v>
      </c>
      <c r="L20" s="16">
        <f t="shared" si="10"/>
        <v>2</v>
      </c>
      <c r="M20" s="16">
        <f t="shared" si="11"/>
        <v>1.6E-13</v>
      </c>
      <c r="N20" s="13">
        <v>38</v>
      </c>
      <c r="O20" s="13">
        <v>28</v>
      </c>
      <c r="Q20" s="7">
        <v>10</v>
      </c>
      <c r="R20" s="16">
        <v>3.2E-13</v>
      </c>
      <c r="S20" s="16">
        <v>1.6E-13</v>
      </c>
      <c r="T20" s="16">
        <f t="shared" si="12"/>
        <v>2</v>
      </c>
      <c r="U20" s="16">
        <f t="shared" si="13"/>
        <v>1.6E-13</v>
      </c>
      <c r="V20" s="13">
        <v>7.52</v>
      </c>
      <c r="W20" s="13">
        <v>7.09</v>
      </c>
    </row>
    <row r="21" spans="1:23" x14ac:dyDescent="0.25">
      <c r="A21" s="7">
        <v>4</v>
      </c>
      <c r="B21" s="16">
        <v>3.2E-13</v>
      </c>
      <c r="C21" s="16">
        <v>2.0000000000000001E-13</v>
      </c>
      <c r="D21" s="16">
        <f t="shared" ref="D21:D26" si="14">B21/C21</f>
        <v>1.5999999999999999</v>
      </c>
      <c r="E21" s="16">
        <f t="shared" ref="E21:E26" si="15">B21-C21</f>
        <v>1.1999999999999999E-13</v>
      </c>
      <c r="F21" s="13">
        <v>78</v>
      </c>
      <c r="G21" s="13">
        <v>43</v>
      </c>
      <c r="I21" s="7"/>
      <c r="J21" s="7"/>
      <c r="K21" s="7"/>
      <c r="L21" s="7"/>
      <c r="M21" s="7"/>
      <c r="N21" s="7"/>
      <c r="O21" s="7"/>
      <c r="Q21" s="7">
        <v>14</v>
      </c>
      <c r="R21" s="16">
        <v>3.2E-13</v>
      </c>
      <c r="S21" s="16">
        <v>1.6E-13</v>
      </c>
      <c r="T21" s="16">
        <f t="shared" si="12"/>
        <v>2</v>
      </c>
      <c r="U21" s="16">
        <f t="shared" si="13"/>
        <v>1.6E-13</v>
      </c>
      <c r="V21" s="13">
        <v>9</v>
      </c>
      <c r="W21" s="13">
        <v>8.36</v>
      </c>
    </row>
    <row r="22" spans="1:23" x14ac:dyDescent="0.25">
      <c r="A22" s="7">
        <v>6</v>
      </c>
      <c r="B22" s="16">
        <v>3.2E-13</v>
      </c>
      <c r="C22" s="16">
        <v>2.0000000000000001E-13</v>
      </c>
      <c r="D22" s="16">
        <f t="shared" si="14"/>
        <v>1.5999999999999999</v>
      </c>
      <c r="E22" s="16">
        <f t="shared" si="15"/>
        <v>1.1999999999999999E-13</v>
      </c>
      <c r="F22" s="13">
        <v>8.19</v>
      </c>
      <c r="G22" s="13">
        <v>7.57</v>
      </c>
      <c r="I22" s="7">
        <v>1</v>
      </c>
      <c r="J22" s="16">
        <v>3.2E-13</v>
      </c>
      <c r="K22" s="16">
        <v>2.0000000000000001E-13</v>
      </c>
      <c r="L22" s="16">
        <f>J22/K22</f>
        <v>1.5999999999999999</v>
      </c>
      <c r="M22" s="16">
        <f>J22-K22</f>
        <v>1.1999999999999999E-13</v>
      </c>
      <c r="N22" s="13">
        <v>38</v>
      </c>
      <c r="O22" s="13">
        <v>28</v>
      </c>
      <c r="Q22" s="7"/>
      <c r="R22" s="7"/>
      <c r="S22" s="7"/>
      <c r="T22" s="7"/>
      <c r="U22" s="7"/>
      <c r="V22" s="7"/>
      <c r="W22" s="7"/>
    </row>
    <row r="23" spans="1:23" x14ac:dyDescent="0.25">
      <c r="A23" s="7">
        <v>8</v>
      </c>
      <c r="B23" s="16">
        <v>3.2E-13</v>
      </c>
      <c r="C23" s="16">
        <v>2.0000000000000001E-13</v>
      </c>
      <c r="D23" s="16">
        <f t="shared" si="14"/>
        <v>1.5999999999999999</v>
      </c>
      <c r="E23" s="16">
        <f t="shared" si="15"/>
        <v>1.1999999999999999E-13</v>
      </c>
      <c r="F23" s="13">
        <v>8.19</v>
      </c>
      <c r="G23" s="13">
        <v>7.57</v>
      </c>
      <c r="I23" s="7">
        <v>8</v>
      </c>
      <c r="J23" s="16">
        <v>3.2E-13</v>
      </c>
      <c r="K23" s="16">
        <v>2.0000000000000001E-13</v>
      </c>
      <c r="L23" s="16">
        <f t="shared" ref="L23:L28" si="16">J23/K23</f>
        <v>1.5999999999999999</v>
      </c>
      <c r="M23" s="16">
        <f t="shared" ref="M23:M28" si="17">J23-K23</f>
        <v>1.1999999999999999E-13</v>
      </c>
      <c r="N23" s="13">
        <v>38</v>
      </c>
      <c r="O23" s="13">
        <v>28</v>
      </c>
      <c r="Q23" s="7">
        <v>1</v>
      </c>
      <c r="R23" s="16">
        <v>3.2E-13</v>
      </c>
      <c r="S23" s="16">
        <v>2.0000000000000001E-13</v>
      </c>
      <c r="T23" s="16">
        <f>R23/S23</f>
        <v>1.5999999999999999</v>
      </c>
      <c r="U23" s="16">
        <f>R23-S23</f>
        <v>1.1999999999999999E-13</v>
      </c>
      <c r="V23" s="13">
        <v>125</v>
      </c>
      <c r="W23" s="13">
        <v>56</v>
      </c>
    </row>
    <row r="24" spans="1:23" x14ac:dyDescent="0.25">
      <c r="A24" s="7">
        <v>10</v>
      </c>
      <c r="B24" s="16">
        <v>3.2E-13</v>
      </c>
      <c r="C24" s="16">
        <v>2.0000000000000001E-13</v>
      </c>
      <c r="D24" s="16">
        <f t="shared" si="14"/>
        <v>1.5999999999999999</v>
      </c>
      <c r="E24" s="16">
        <f t="shared" si="15"/>
        <v>1.1999999999999999E-13</v>
      </c>
      <c r="F24" s="13">
        <v>14</v>
      </c>
      <c r="G24" s="13">
        <v>12</v>
      </c>
      <c r="I24" s="7"/>
      <c r="J24" s="16">
        <v>3.2E-13</v>
      </c>
      <c r="K24" s="16">
        <v>2.0000000000000001E-13</v>
      </c>
      <c r="L24" s="16">
        <f t="shared" si="16"/>
        <v>1.5999999999999999</v>
      </c>
      <c r="M24" s="16">
        <f t="shared" si="17"/>
        <v>1.1999999999999999E-13</v>
      </c>
      <c r="N24" s="13"/>
      <c r="O24" s="13"/>
      <c r="Q24" s="7">
        <v>2</v>
      </c>
      <c r="R24" s="16">
        <v>3.2E-13</v>
      </c>
      <c r="S24" s="16">
        <v>2.0000000000000001E-13</v>
      </c>
      <c r="T24" s="16">
        <f t="shared" ref="T24:T29" si="18">R24/S24</f>
        <v>1.5999999999999999</v>
      </c>
      <c r="U24" s="16">
        <f t="shared" ref="U24:U29" si="19">R24-S24</f>
        <v>1.1999999999999999E-13</v>
      </c>
      <c r="V24" s="13">
        <v>125</v>
      </c>
      <c r="W24" s="13">
        <v>56</v>
      </c>
    </row>
    <row r="25" spans="1:23" x14ac:dyDescent="0.25">
      <c r="A25" s="7">
        <v>12</v>
      </c>
      <c r="B25" s="16">
        <v>3.2E-13</v>
      </c>
      <c r="C25" s="16">
        <v>2.0000000000000001E-13</v>
      </c>
      <c r="D25" s="16">
        <f t="shared" si="14"/>
        <v>1.5999999999999999</v>
      </c>
      <c r="E25" s="16">
        <f t="shared" si="15"/>
        <v>1.1999999999999999E-13</v>
      </c>
      <c r="F25" s="13">
        <v>14</v>
      </c>
      <c r="G25" s="13">
        <v>12</v>
      </c>
      <c r="I25" s="7"/>
      <c r="J25" s="16">
        <v>3.2E-13</v>
      </c>
      <c r="K25" s="16">
        <v>2.0000000000000001E-13</v>
      </c>
      <c r="L25" s="16">
        <f t="shared" si="16"/>
        <v>1.5999999999999999</v>
      </c>
      <c r="M25" s="16">
        <f t="shared" si="17"/>
        <v>1.1999999999999999E-13</v>
      </c>
      <c r="N25" s="13"/>
      <c r="O25" s="13"/>
      <c r="Q25" s="7">
        <v>3</v>
      </c>
      <c r="R25" s="16">
        <v>3.2E-13</v>
      </c>
      <c r="S25" s="16">
        <v>2.0000000000000001E-13</v>
      </c>
      <c r="T25" s="16">
        <f t="shared" si="18"/>
        <v>1.5999999999999999</v>
      </c>
      <c r="U25" s="16">
        <f t="shared" si="19"/>
        <v>1.1999999999999999E-13</v>
      </c>
      <c r="V25" s="13">
        <v>125</v>
      </c>
      <c r="W25" s="13">
        <v>56</v>
      </c>
    </row>
    <row r="26" spans="1:23" x14ac:dyDescent="0.25">
      <c r="A26" s="7">
        <v>16</v>
      </c>
      <c r="B26" s="16">
        <v>3.2E-13</v>
      </c>
      <c r="C26" s="16">
        <v>2.0000000000000001E-13</v>
      </c>
      <c r="D26" s="16">
        <f t="shared" si="14"/>
        <v>1.5999999999999999</v>
      </c>
      <c r="E26" s="16">
        <f t="shared" si="15"/>
        <v>1.1999999999999999E-13</v>
      </c>
      <c r="F26" s="13">
        <v>20</v>
      </c>
      <c r="G26" s="13">
        <v>17</v>
      </c>
      <c r="I26" s="7"/>
      <c r="J26" s="16">
        <v>3.2E-13</v>
      </c>
      <c r="K26" s="16">
        <v>2.0000000000000001E-13</v>
      </c>
      <c r="L26" s="16">
        <f t="shared" si="16"/>
        <v>1.5999999999999999</v>
      </c>
      <c r="M26" s="16">
        <f t="shared" si="17"/>
        <v>1.1999999999999999E-13</v>
      </c>
      <c r="N26" s="13"/>
      <c r="O26" s="13"/>
      <c r="Q26" s="7">
        <v>4</v>
      </c>
      <c r="R26" s="16">
        <v>3.2E-13</v>
      </c>
      <c r="S26" s="16">
        <v>2.0000000000000001E-13</v>
      </c>
      <c r="T26" s="16">
        <f t="shared" si="18"/>
        <v>1.5999999999999999</v>
      </c>
      <c r="U26" s="16">
        <f t="shared" si="19"/>
        <v>1.1999999999999999E-13</v>
      </c>
      <c r="V26" s="13">
        <v>7.8</v>
      </c>
      <c r="W26" s="13">
        <v>7.3</v>
      </c>
    </row>
    <row r="27" spans="1:23" x14ac:dyDescent="0.25">
      <c r="I27" s="7"/>
      <c r="J27" s="16">
        <v>3.2E-13</v>
      </c>
      <c r="K27" s="16">
        <v>2.0000000000000001E-13</v>
      </c>
      <c r="L27" s="16">
        <f t="shared" si="16"/>
        <v>1.5999999999999999</v>
      </c>
      <c r="M27" s="16">
        <f t="shared" si="17"/>
        <v>1.1999999999999999E-13</v>
      </c>
      <c r="N27" s="13"/>
      <c r="O27" s="13"/>
      <c r="Q27" s="7">
        <v>5</v>
      </c>
      <c r="R27" s="16">
        <v>3.2E-13</v>
      </c>
      <c r="S27" s="16">
        <v>2.0000000000000001E-13</v>
      </c>
      <c r="T27" s="16">
        <f t="shared" si="18"/>
        <v>1.5999999999999999</v>
      </c>
      <c r="U27" s="16">
        <f t="shared" si="19"/>
        <v>1.1999999999999999E-13</v>
      </c>
      <c r="V27" s="13">
        <v>8.6999999999999993</v>
      </c>
      <c r="W27" s="13">
        <v>8</v>
      </c>
    </row>
    <row r="28" spans="1:23" x14ac:dyDescent="0.25">
      <c r="I28" s="7"/>
      <c r="J28" s="16">
        <v>3.2E-13</v>
      </c>
      <c r="K28" s="16">
        <v>2.0000000000000001E-13</v>
      </c>
      <c r="L28" s="16">
        <f t="shared" si="16"/>
        <v>1.5999999999999999</v>
      </c>
      <c r="M28" s="16">
        <f t="shared" si="17"/>
        <v>1.1999999999999999E-13</v>
      </c>
      <c r="N28" s="13"/>
      <c r="O28" s="13"/>
      <c r="Q28" s="7">
        <v>6</v>
      </c>
      <c r="R28" s="16">
        <v>3.2E-13</v>
      </c>
      <c r="S28" s="16">
        <v>2.0000000000000001E-13</v>
      </c>
      <c r="T28" s="16">
        <f t="shared" si="18"/>
        <v>1.5999999999999999</v>
      </c>
      <c r="U28" s="16">
        <f t="shared" si="19"/>
        <v>1.1999999999999999E-13</v>
      </c>
      <c r="V28" s="7">
        <v>9.4</v>
      </c>
      <c r="W28" s="7">
        <v>8.6</v>
      </c>
    </row>
    <row r="29" spans="1:23" x14ac:dyDescent="0.25">
      <c r="Q29" s="7">
        <v>8</v>
      </c>
      <c r="R29" s="16">
        <v>3.2E-13</v>
      </c>
      <c r="S29" s="16">
        <v>2.0000000000000001E-13</v>
      </c>
      <c r="T29" s="16">
        <f t="shared" si="18"/>
        <v>1.5999999999999999</v>
      </c>
      <c r="U29" s="16">
        <f t="shared" si="19"/>
        <v>1.1999999999999999E-13</v>
      </c>
      <c r="V29" s="7">
        <v>13.7</v>
      </c>
      <c r="W29" s="7">
        <v>12.1</v>
      </c>
    </row>
    <row r="33" spans="2:5" ht="60" x14ac:dyDescent="0.25">
      <c r="B33" s="17" t="s">
        <v>39</v>
      </c>
      <c r="C33" s="17" t="s">
        <v>8</v>
      </c>
      <c r="D33" s="18" t="s">
        <v>42</v>
      </c>
      <c r="E33" s="18" t="s">
        <v>41</v>
      </c>
    </row>
    <row r="34" spans="2:5" x14ac:dyDescent="0.25">
      <c r="B34" s="7">
        <v>3</v>
      </c>
      <c r="C34" s="7">
        <v>0.1</v>
      </c>
      <c r="D34" s="7">
        <v>14</v>
      </c>
      <c r="E34" s="7">
        <v>1.29</v>
      </c>
    </row>
    <row r="35" spans="2:5" x14ac:dyDescent="0.25">
      <c r="B35" s="7">
        <v>2</v>
      </c>
      <c r="C35" s="7">
        <v>0.1</v>
      </c>
      <c r="D35" s="7">
        <v>14</v>
      </c>
      <c r="E35" s="7">
        <v>6.47</v>
      </c>
    </row>
    <row r="36" spans="2:5" x14ac:dyDescent="0.25">
      <c r="B36" s="7">
        <v>1.6</v>
      </c>
      <c r="C36" s="7">
        <v>0.1</v>
      </c>
      <c r="D36" s="15" t="s">
        <v>43</v>
      </c>
      <c r="E36" s="7">
        <v>38</v>
      </c>
    </row>
    <row r="37" spans="2:5" x14ac:dyDescent="0.25">
      <c r="B37" s="7">
        <v>3</v>
      </c>
      <c r="C37" s="7">
        <v>0.2</v>
      </c>
      <c r="D37" s="7">
        <v>2</v>
      </c>
      <c r="E37" s="7">
        <v>0.8</v>
      </c>
    </row>
    <row r="38" spans="2:5" x14ac:dyDescent="0.25">
      <c r="B38" s="7">
        <v>2</v>
      </c>
      <c r="C38" s="7">
        <v>0.2</v>
      </c>
      <c r="D38" s="7">
        <v>4</v>
      </c>
      <c r="E38" s="7">
        <v>1.62</v>
      </c>
    </row>
    <row r="39" spans="2:5" x14ac:dyDescent="0.25">
      <c r="B39" s="7">
        <v>1.6</v>
      </c>
      <c r="C39" s="7">
        <v>0.2</v>
      </c>
      <c r="D39" s="7">
        <v>7</v>
      </c>
      <c r="E39" s="7">
        <v>7.57</v>
      </c>
    </row>
    <row r="40" spans="2:5" x14ac:dyDescent="0.25">
      <c r="B40" s="7">
        <v>3</v>
      </c>
      <c r="C40" s="7">
        <v>0.3</v>
      </c>
      <c r="D40" s="7">
        <v>1</v>
      </c>
      <c r="E40" s="7">
        <v>1.85</v>
      </c>
    </row>
    <row r="41" spans="2:5" x14ac:dyDescent="0.25">
      <c r="B41" s="7">
        <v>2</v>
      </c>
      <c r="C41" s="7">
        <v>0.3</v>
      </c>
      <c r="D41" s="7">
        <v>2</v>
      </c>
      <c r="E41" s="7">
        <v>3.84</v>
      </c>
    </row>
    <row r="42" spans="2:5" x14ac:dyDescent="0.25">
      <c r="B42" s="7">
        <v>1.6</v>
      </c>
      <c r="C42" s="7">
        <v>0.3</v>
      </c>
      <c r="D42" s="7">
        <v>4</v>
      </c>
      <c r="E42" s="7">
        <v>7.8</v>
      </c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4008-0AF2-44D5-A112-F84E2CD67935}">
  <dimension ref="B1:R16"/>
  <sheetViews>
    <sheetView workbookViewId="0">
      <selection activeCell="D26" sqref="D26"/>
    </sheetView>
  </sheetViews>
  <sheetFormatPr defaultRowHeight="15" x14ac:dyDescent="0.25"/>
  <cols>
    <col min="18" max="18" width="99.5703125" bestFit="1" customWidth="1"/>
  </cols>
  <sheetData>
    <row r="1" spans="2:18" x14ac:dyDescent="0.25">
      <c r="B1" s="52" t="s">
        <v>48</v>
      </c>
      <c r="C1" s="52"/>
      <c r="D1" s="52"/>
      <c r="E1" s="52"/>
      <c r="F1" s="52"/>
      <c r="G1" s="52"/>
      <c r="H1" s="7"/>
      <c r="J1" s="52" t="s">
        <v>49</v>
      </c>
      <c r="K1" s="52"/>
      <c r="L1" s="52"/>
      <c r="M1" s="52"/>
      <c r="N1" s="52"/>
      <c r="O1" s="52"/>
      <c r="P1" s="7"/>
      <c r="R1" t="s">
        <v>50</v>
      </c>
    </row>
    <row r="2" spans="2:18" ht="15.75" x14ac:dyDescent="0.25">
      <c r="B2" s="2" t="s">
        <v>12</v>
      </c>
      <c r="C2" s="3" t="s">
        <v>8</v>
      </c>
      <c r="D2" s="4" t="s">
        <v>9</v>
      </c>
      <c r="E2" s="5" t="s">
        <v>10</v>
      </c>
      <c r="F2" s="19" t="s">
        <v>44</v>
      </c>
      <c r="G2" s="7"/>
      <c r="H2" s="7"/>
      <c r="J2" s="2" t="s">
        <v>12</v>
      </c>
      <c r="K2" s="3" t="s">
        <v>8</v>
      </c>
      <c r="L2" s="4" t="s">
        <v>9</v>
      </c>
      <c r="M2" s="5" t="s">
        <v>10</v>
      </c>
      <c r="N2" s="19" t="s">
        <v>44</v>
      </c>
      <c r="O2" s="7"/>
      <c r="P2" s="7"/>
      <c r="R2" s="25" t="s">
        <v>51</v>
      </c>
    </row>
    <row r="3" spans="2:18" ht="15.75" x14ac:dyDescent="0.25">
      <c r="B3" s="15"/>
      <c r="C3" s="15"/>
      <c r="D3" s="15" t="s">
        <v>17</v>
      </c>
      <c r="E3" s="15">
        <v>0.3</v>
      </c>
      <c r="F3" s="15">
        <v>60</v>
      </c>
      <c r="G3" s="7"/>
      <c r="H3" s="7"/>
      <c r="J3" s="15"/>
      <c r="K3" s="15"/>
      <c r="L3" s="15" t="s">
        <v>17</v>
      </c>
      <c r="M3" s="15">
        <v>0.3</v>
      </c>
      <c r="N3" s="15">
        <v>60</v>
      </c>
      <c r="O3" s="7"/>
      <c r="P3" s="7"/>
      <c r="R3" s="25" t="s">
        <v>52</v>
      </c>
    </row>
    <row r="4" spans="2:18" x14ac:dyDescent="0.25">
      <c r="B4" s="23" t="s">
        <v>47</v>
      </c>
      <c r="C4" s="24">
        <v>0.196133</v>
      </c>
      <c r="D4" s="24">
        <v>0.34323300000000001</v>
      </c>
      <c r="E4" s="24">
        <v>0.49033199999999999</v>
      </c>
      <c r="F4" s="24">
        <v>0.637432</v>
      </c>
      <c r="G4" s="24">
        <v>0.78453200000000001</v>
      </c>
      <c r="H4" s="7" t="s">
        <v>46</v>
      </c>
      <c r="J4" s="23" t="s">
        <v>47</v>
      </c>
      <c r="K4" s="24">
        <v>0.196133</v>
      </c>
      <c r="L4" s="24">
        <v>0.34323300000000001</v>
      </c>
      <c r="M4" s="24">
        <v>0.49033199999999999</v>
      </c>
      <c r="N4" s="24">
        <v>0.637432</v>
      </c>
      <c r="O4" s="24">
        <v>0.78453200000000001</v>
      </c>
      <c r="P4" s="7" t="s">
        <v>46</v>
      </c>
      <c r="R4">
        <v>35.593032510149897</v>
      </c>
    </row>
    <row r="5" spans="2:18" x14ac:dyDescent="0.25">
      <c r="B5" s="23">
        <v>0.03</v>
      </c>
      <c r="C5">
        <v>41.4</v>
      </c>
      <c r="D5">
        <v>61.57</v>
      </c>
      <c r="E5">
        <v>101.04</v>
      </c>
      <c r="F5">
        <v>136.83000000000001</v>
      </c>
      <c r="G5">
        <v>171.19</v>
      </c>
      <c r="H5" s="7"/>
      <c r="J5" s="23">
        <v>0.03</v>
      </c>
      <c r="K5" s="7">
        <v>41.4</v>
      </c>
      <c r="L5" s="7">
        <v>61.57</v>
      </c>
      <c r="M5" s="7">
        <v>101.04</v>
      </c>
      <c r="N5" s="7">
        <v>136.83000000000001</v>
      </c>
      <c r="O5" s="7">
        <v>171.19</v>
      </c>
      <c r="P5" s="7"/>
    </row>
    <row r="6" spans="2:18" x14ac:dyDescent="0.25">
      <c r="B6" s="23">
        <v>9.7500000000000003E-2</v>
      </c>
      <c r="C6">
        <v>37.24</v>
      </c>
      <c r="D6">
        <v>1.52</v>
      </c>
      <c r="E6">
        <v>9.52</v>
      </c>
      <c r="F6">
        <v>9.52</v>
      </c>
      <c r="G6">
        <v>4.3</v>
      </c>
      <c r="H6" s="7"/>
      <c r="J6" s="23">
        <v>9.7500000000000003E-2</v>
      </c>
      <c r="K6" s="7">
        <v>37.24</v>
      </c>
      <c r="L6" s="7"/>
      <c r="M6" s="7"/>
      <c r="N6" s="7"/>
      <c r="O6" s="7"/>
      <c r="P6" s="7"/>
    </row>
    <row r="7" spans="2:18" x14ac:dyDescent="0.25">
      <c r="B7" s="23">
        <v>0.16500000000000001</v>
      </c>
      <c r="C7">
        <v>70.78</v>
      </c>
      <c r="D7">
        <v>0.14000000000000001</v>
      </c>
      <c r="E7">
        <v>0.02</v>
      </c>
      <c r="F7">
        <v>0.03</v>
      </c>
      <c r="G7">
        <v>0.01</v>
      </c>
      <c r="H7" s="7"/>
      <c r="J7" s="23">
        <v>0.16500000000000001</v>
      </c>
      <c r="K7" s="7">
        <v>70.7</v>
      </c>
      <c r="L7" s="7"/>
      <c r="M7" s="7"/>
      <c r="N7" s="7"/>
      <c r="O7" s="7"/>
      <c r="P7" s="7"/>
    </row>
    <row r="8" spans="2:18" x14ac:dyDescent="0.25">
      <c r="B8" s="23">
        <v>0.23250000000000001</v>
      </c>
      <c r="C8">
        <v>0.43</v>
      </c>
      <c r="D8">
        <v>0.04</v>
      </c>
      <c r="E8">
        <v>0.01</v>
      </c>
      <c r="F8">
        <v>0</v>
      </c>
      <c r="G8">
        <v>0</v>
      </c>
      <c r="H8" s="7"/>
      <c r="J8" s="23">
        <v>0.23250000000000001</v>
      </c>
      <c r="K8" s="7">
        <v>0.43</v>
      </c>
      <c r="L8" s="7"/>
      <c r="M8" s="7"/>
      <c r="N8" s="7"/>
      <c r="O8" s="7"/>
      <c r="P8" s="7"/>
    </row>
    <row r="9" spans="2:18" x14ac:dyDescent="0.25">
      <c r="B9" s="23">
        <v>0.3</v>
      </c>
      <c r="C9">
        <v>1.73</v>
      </c>
      <c r="D9">
        <v>0.56999999999999995</v>
      </c>
      <c r="E9">
        <v>0.28000000000000003</v>
      </c>
      <c r="F9">
        <v>0.16</v>
      </c>
      <c r="G9">
        <v>0.09</v>
      </c>
      <c r="H9" s="7"/>
      <c r="J9" s="23">
        <v>0.3</v>
      </c>
      <c r="K9" s="7">
        <v>1.73</v>
      </c>
      <c r="L9" s="7"/>
      <c r="M9" s="7"/>
      <c r="N9" s="7"/>
      <c r="O9" s="7">
        <v>0.09</v>
      </c>
      <c r="P9" s="7"/>
    </row>
    <row r="10" spans="2:18" x14ac:dyDescent="0.25">
      <c r="B10" s="7" t="s">
        <v>45</v>
      </c>
      <c r="C10" s="7"/>
      <c r="D10" s="7"/>
      <c r="E10" s="7"/>
      <c r="F10" s="7"/>
      <c r="G10" s="7"/>
      <c r="H10" s="7"/>
      <c r="J10" s="7" t="s">
        <v>45</v>
      </c>
      <c r="K10" s="7"/>
      <c r="L10" s="7"/>
      <c r="M10" s="7"/>
      <c r="N10" s="7"/>
      <c r="O10" s="7"/>
      <c r="P10" s="7"/>
    </row>
    <row r="14" spans="2:18" x14ac:dyDescent="0.25">
      <c r="D14" s="21"/>
      <c r="F14" s="1"/>
    </row>
    <row r="15" spans="2:18" x14ac:dyDescent="0.25">
      <c r="D15" s="22"/>
    </row>
    <row r="16" spans="2:18" x14ac:dyDescent="0.25">
      <c r="D16" s="20"/>
    </row>
  </sheetData>
  <mergeCells count="2">
    <mergeCell ref="B1:G1"/>
    <mergeCell ref="J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53E8-D964-4D29-AA66-73409BDE117A}">
  <dimension ref="B1:P11"/>
  <sheetViews>
    <sheetView zoomScale="130" zoomScaleNormal="130" workbookViewId="0">
      <selection activeCell="F12" sqref="F12"/>
    </sheetView>
  </sheetViews>
  <sheetFormatPr defaultRowHeight="33.75" customHeight="1" x14ac:dyDescent="0.25"/>
  <cols>
    <col min="3" max="3" width="9.140625" customWidth="1"/>
  </cols>
  <sheetData>
    <row r="1" spans="2:16" ht="33.75" customHeight="1" x14ac:dyDescent="0.25">
      <c r="B1" s="60" t="s">
        <v>55</v>
      </c>
      <c r="C1" s="61"/>
      <c r="D1" s="61"/>
      <c r="E1" s="61"/>
      <c r="F1" s="61"/>
      <c r="G1" s="61"/>
      <c r="H1" s="62"/>
      <c r="J1" s="60" t="s">
        <v>55</v>
      </c>
      <c r="K1" s="61"/>
      <c r="L1" s="61"/>
      <c r="M1" s="61"/>
      <c r="N1" s="61"/>
      <c r="O1" s="61"/>
      <c r="P1" s="62"/>
    </row>
    <row r="2" spans="2:16" ht="33.75" customHeight="1" x14ac:dyDescent="0.3">
      <c r="B2" s="30"/>
      <c r="C2" s="8"/>
      <c r="D2" s="54" t="s">
        <v>54</v>
      </c>
      <c r="E2" s="55"/>
      <c r="F2" s="55"/>
      <c r="G2" s="55"/>
      <c r="H2" s="56"/>
      <c r="J2" s="30"/>
      <c r="K2" s="8"/>
      <c r="L2" s="54" t="s">
        <v>54</v>
      </c>
      <c r="M2" s="55"/>
      <c r="N2" s="55"/>
      <c r="O2" s="55"/>
      <c r="P2" s="56"/>
    </row>
    <row r="3" spans="2:16" ht="33.75" customHeight="1" x14ac:dyDescent="0.25">
      <c r="B3" s="31"/>
      <c r="C3" s="8"/>
      <c r="D3" s="26">
        <v>0.196133</v>
      </c>
      <c r="E3" s="26">
        <v>0.29419950042958348</v>
      </c>
      <c r="F3" s="26">
        <v>0.39226600085916696</v>
      </c>
      <c r="G3" s="26">
        <v>0.4903325012887505</v>
      </c>
      <c r="H3" s="32">
        <v>0.58839900171833404</v>
      </c>
      <c r="J3" s="31"/>
      <c r="K3" s="8"/>
      <c r="L3" s="26">
        <v>0.196133</v>
      </c>
      <c r="M3" s="26">
        <v>0.29419950042958348</v>
      </c>
      <c r="N3" s="26">
        <v>0.39226600085916696</v>
      </c>
      <c r="O3" s="26">
        <v>0.4903325012887505</v>
      </c>
      <c r="P3" s="32">
        <v>0.58839900171833404</v>
      </c>
    </row>
    <row r="4" spans="2:16" ht="33.75" customHeight="1" x14ac:dyDescent="0.25">
      <c r="B4" s="57" t="s">
        <v>53</v>
      </c>
      <c r="C4" s="27">
        <v>0.02</v>
      </c>
      <c r="D4" s="29">
        <v>0.22700000000000001</v>
      </c>
      <c r="E4" s="29">
        <v>0.245</v>
      </c>
      <c r="F4" s="29">
        <v>0.26800000000000002</v>
      </c>
      <c r="G4" s="29">
        <v>0.22</v>
      </c>
      <c r="H4" s="33">
        <v>0.29899999999999999</v>
      </c>
      <c r="J4" s="57" t="s">
        <v>53</v>
      </c>
      <c r="K4" s="27">
        <v>0.02</v>
      </c>
      <c r="L4" s="29">
        <v>4.9000000000000002E-2</v>
      </c>
      <c r="M4" s="29">
        <v>2.4E-2</v>
      </c>
      <c r="N4" s="29">
        <v>2.9000000000000001E-2</v>
      </c>
      <c r="O4" s="29">
        <v>4.4999999999999998E-2</v>
      </c>
      <c r="P4" s="33">
        <v>3.9E-2</v>
      </c>
    </row>
    <row r="5" spans="2:16" ht="33.75" customHeight="1" x14ac:dyDescent="0.25">
      <c r="B5" s="58"/>
      <c r="C5" s="27">
        <v>6.5000000000000002E-2</v>
      </c>
      <c r="D5" s="29">
        <v>0.26100000000000001</v>
      </c>
      <c r="E5" s="29">
        <v>0.309</v>
      </c>
      <c r="F5" s="29">
        <v>0.22900000000000001</v>
      </c>
      <c r="G5" s="29">
        <v>0.20899999999999999</v>
      </c>
      <c r="H5" s="33">
        <v>0.36699999999999999</v>
      </c>
      <c r="J5" s="58"/>
      <c r="K5" s="27">
        <v>6.5000000000000002E-2</v>
      </c>
      <c r="L5" s="29">
        <v>4.9000000000000002E-2</v>
      </c>
      <c r="M5" s="29">
        <v>6.2E-2</v>
      </c>
      <c r="N5" s="29">
        <v>0.111</v>
      </c>
      <c r="O5" s="29">
        <v>0.153</v>
      </c>
      <c r="P5" s="33">
        <v>0.104</v>
      </c>
    </row>
    <row r="6" spans="2:16" ht="33.75" customHeight="1" x14ac:dyDescent="0.25">
      <c r="B6" s="58"/>
      <c r="C6" s="27">
        <v>0.11</v>
      </c>
      <c r="D6" s="29">
        <v>0.38</v>
      </c>
      <c r="E6" s="29">
        <v>0.56899999999999995</v>
      </c>
      <c r="F6" s="29">
        <v>0.504</v>
      </c>
      <c r="G6" s="29">
        <v>0.52200000000000002</v>
      </c>
      <c r="H6" s="33">
        <v>0.502</v>
      </c>
      <c r="J6" s="58"/>
      <c r="K6" s="27">
        <v>0.11</v>
      </c>
      <c r="L6" s="29">
        <v>5.7000000000000002E-2</v>
      </c>
      <c r="M6" s="29">
        <v>5.7000000000000002E-2</v>
      </c>
      <c r="N6" s="29">
        <v>8.5999999999999993E-2</v>
      </c>
      <c r="O6" s="29">
        <v>0.10299999999999999</v>
      </c>
      <c r="P6" s="33">
        <v>0.13100000000000001</v>
      </c>
    </row>
    <row r="7" spans="2:16" ht="33.75" customHeight="1" x14ac:dyDescent="0.25">
      <c r="B7" s="58"/>
      <c r="C7" s="27">
        <v>0.155</v>
      </c>
      <c r="D7" s="29">
        <v>0.502</v>
      </c>
      <c r="E7" s="29">
        <v>0.34599999999999997</v>
      </c>
      <c r="F7" s="29">
        <v>0.57699999999999996</v>
      </c>
      <c r="G7" s="29">
        <v>0.55400000000000005</v>
      </c>
      <c r="H7" s="33">
        <v>0.66500000000000004</v>
      </c>
      <c r="J7" s="58"/>
      <c r="K7" s="27">
        <v>0.155</v>
      </c>
      <c r="L7" s="29">
        <v>5.7000000000000002E-2</v>
      </c>
      <c r="M7" s="29">
        <v>0.127</v>
      </c>
      <c r="N7" s="29">
        <v>8.5999999999999993E-2</v>
      </c>
      <c r="O7" s="29">
        <v>0.121</v>
      </c>
      <c r="P7" s="33">
        <v>0.09</v>
      </c>
    </row>
    <row r="8" spans="2:16" ht="33.75" customHeight="1" thickBot="1" x14ac:dyDescent="0.3">
      <c r="B8" s="59"/>
      <c r="C8" s="34">
        <v>0.19999999999999998</v>
      </c>
      <c r="D8" s="35">
        <v>0.28299999999999997</v>
      </c>
      <c r="E8" s="35">
        <v>0.39</v>
      </c>
      <c r="F8" s="35">
        <v>0.56399999999999995</v>
      </c>
      <c r="G8" s="35">
        <v>0.67200000000000004</v>
      </c>
      <c r="H8" s="36">
        <v>0.80300000000000005</v>
      </c>
      <c r="J8" s="59"/>
      <c r="K8" s="34">
        <v>0.19999999999999998</v>
      </c>
      <c r="L8" s="35">
        <v>0.13900000000000001</v>
      </c>
      <c r="M8" s="35">
        <v>0.153</v>
      </c>
      <c r="N8" s="35">
        <v>0.13900000000000001</v>
      </c>
      <c r="O8" s="35">
        <v>0.14599999999999999</v>
      </c>
      <c r="P8" s="36">
        <v>0.14599999999999999</v>
      </c>
    </row>
    <row r="11" spans="2:16" ht="33.75" customHeight="1" x14ac:dyDescent="0.25">
      <c r="C11" s="28">
        <v>100</v>
      </c>
    </row>
  </sheetData>
  <mergeCells count="6">
    <mergeCell ref="D2:H2"/>
    <mergeCell ref="B4:B8"/>
    <mergeCell ref="B1:H1"/>
    <mergeCell ref="J1:P1"/>
    <mergeCell ref="L2:P2"/>
    <mergeCell ref="J4:J8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0CA2-0DF9-459B-B096-04ADEA88E42D}">
  <dimension ref="B1:R108"/>
  <sheetViews>
    <sheetView topLeftCell="B103" zoomScaleNormal="100" workbookViewId="0">
      <selection activeCell="I136" sqref="I136"/>
    </sheetView>
  </sheetViews>
  <sheetFormatPr defaultRowHeight="15" x14ac:dyDescent="0.25"/>
  <cols>
    <col min="2" max="2" width="13.7109375" customWidth="1"/>
    <col min="3" max="3" width="12.85546875" bestFit="1" customWidth="1"/>
    <col min="4" max="6" width="18.7109375" bestFit="1" customWidth="1"/>
    <col min="7" max="8" width="18.7109375" customWidth="1"/>
    <col min="9" max="9" width="16.7109375" bestFit="1" customWidth="1"/>
    <col min="11" max="11" width="13.28515625" bestFit="1" customWidth="1"/>
    <col min="12" max="12" width="12.85546875" bestFit="1" customWidth="1"/>
    <col min="13" max="15" width="21.42578125" bestFit="1" customWidth="1"/>
    <col min="16" max="17" width="21.42578125" customWidth="1"/>
    <col min="18" max="18" width="19.42578125" bestFit="1" customWidth="1"/>
  </cols>
  <sheetData>
    <row r="1" spans="2:18" x14ac:dyDescent="0.25">
      <c r="B1" s="78" t="s">
        <v>63</v>
      </c>
      <c r="C1" s="79"/>
      <c r="D1" s="79"/>
      <c r="E1" s="79"/>
      <c r="F1" s="79"/>
      <c r="G1" s="79"/>
      <c r="H1" s="79"/>
      <c r="I1" s="79"/>
      <c r="J1" s="38"/>
      <c r="K1" s="68" t="s">
        <v>67</v>
      </c>
      <c r="L1" s="68"/>
      <c r="M1" s="68"/>
      <c r="N1" s="68"/>
      <c r="O1" s="68"/>
      <c r="P1" s="69"/>
      <c r="Q1" s="69"/>
      <c r="R1" s="70"/>
    </row>
    <row r="2" spans="2:18" x14ac:dyDescent="0.25">
      <c r="B2" s="77" t="s">
        <v>8</v>
      </c>
      <c r="C2" s="52" t="s">
        <v>12</v>
      </c>
      <c r="D2" s="63" t="s">
        <v>59</v>
      </c>
      <c r="E2" s="64"/>
      <c r="F2" s="64"/>
      <c r="G2" s="64"/>
      <c r="H2" s="65"/>
      <c r="I2" s="52" t="s">
        <v>60</v>
      </c>
      <c r="K2" s="52" t="s">
        <v>8</v>
      </c>
      <c r="L2" s="52" t="s">
        <v>12</v>
      </c>
      <c r="M2" s="63" t="s">
        <v>61</v>
      </c>
      <c r="N2" s="64"/>
      <c r="O2" s="64"/>
      <c r="P2" s="64"/>
      <c r="Q2" s="65"/>
      <c r="R2" s="71" t="s">
        <v>62</v>
      </c>
    </row>
    <row r="3" spans="2:18" x14ac:dyDescent="0.25">
      <c r="B3" s="77"/>
      <c r="C3" s="52"/>
      <c r="D3" s="37" t="s">
        <v>56</v>
      </c>
      <c r="E3" s="37" t="s">
        <v>57</v>
      </c>
      <c r="F3" s="37" t="s">
        <v>58</v>
      </c>
      <c r="G3" s="37" t="s">
        <v>76</v>
      </c>
      <c r="H3" s="37" t="s">
        <v>77</v>
      </c>
      <c r="I3" s="52"/>
      <c r="K3" s="52"/>
      <c r="L3" s="52"/>
      <c r="M3" s="37" t="s">
        <v>56</v>
      </c>
      <c r="N3" s="37" t="s">
        <v>57</v>
      </c>
      <c r="O3" s="37" t="s">
        <v>58</v>
      </c>
      <c r="P3" s="37" t="s">
        <v>76</v>
      </c>
      <c r="Q3" s="37" t="s">
        <v>77</v>
      </c>
      <c r="R3" s="71"/>
    </row>
    <row r="4" spans="2:18" x14ac:dyDescent="0.25">
      <c r="B4" s="39">
        <v>0.05</v>
      </c>
      <c r="C4" s="7">
        <v>0.1</v>
      </c>
      <c r="D4" s="7"/>
      <c r="E4" s="7"/>
      <c r="F4" s="7"/>
      <c r="G4" s="7"/>
      <c r="H4" s="7"/>
      <c r="I4" s="7"/>
      <c r="K4" s="7">
        <v>0.05</v>
      </c>
      <c r="L4" s="7">
        <v>0.1</v>
      </c>
      <c r="M4" s="7"/>
      <c r="N4" s="7"/>
      <c r="O4" s="7"/>
      <c r="P4" s="45"/>
      <c r="Q4" s="45"/>
      <c r="R4" s="40"/>
    </row>
    <row r="5" spans="2:18" x14ac:dyDescent="0.25">
      <c r="B5" s="39">
        <v>0.1</v>
      </c>
      <c r="C5" s="7">
        <v>0.1</v>
      </c>
      <c r="D5" s="7">
        <v>-1.2E-2</v>
      </c>
      <c r="E5" s="7"/>
      <c r="F5" s="7"/>
      <c r="G5" s="7"/>
      <c r="H5" s="7"/>
      <c r="I5" s="7">
        <v>-3.7200000000000002E-3</v>
      </c>
      <c r="K5" s="7">
        <v>0.1</v>
      </c>
      <c r="L5" s="7">
        <v>0.1</v>
      </c>
      <c r="M5" s="7">
        <v>8.9999999999999993E-3</v>
      </c>
      <c r="N5" s="7"/>
      <c r="O5" s="7"/>
      <c r="P5" s="45"/>
      <c r="Q5" s="45"/>
      <c r="R5" s="40">
        <v>0.01</v>
      </c>
    </row>
    <row r="6" spans="2:18" x14ac:dyDescent="0.25">
      <c r="B6" s="39">
        <v>0.15</v>
      </c>
      <c r="C6" s="7">
        <v>0.1</v>
      </c>
      <c r="D6" s="7">
        <v>-1.4E-2</v>
      </c>
      <c r="E6" s="7"/>
      <c r="F6" s="7"/>
      <c r="G6" s="7"/>
      <c r="H6" s="7"/>
      <c r="I6" s="7">
        <v>-8.26E-3</v>
      </c>
      <c r="K6" s="7">
        <v>0.15</v>
      </c>
      <c r="L6" s="7">
        <v>0.1</v>
      </c>
      <c r="M6" s="7">
        <v>0.14000000000000001</v>
      </c>
      <c r="N6" s="7"/>
      <c r="O6" s="7"/>
      <c r="P6" s="45"/>
      <c r="Q6" s="45"/>
      <c r="R6" s="40">
        <v>1.4999999999999999E-2</v>
      </c>
    </row>
    <row r="7" spans="2:18" x14ac:dyDescent="0.25">
      <c r="B7" s="39">
        <v>0.2</v>
      </c>
      <c r="C7" s="7">
        <v>0.1</v>
      </c>
      <c r="D7" s="7">
        <v>-1.7000000000000001E-2</v>
      </c>
      <c r="E7" s="7"/>
      <c r="F7" s="7"/>
      <c r="G7" s="7"/>
      <c r="H7" s="7"/>
      <c r="I7" s="7">
        <v>-1.46E-2</v>
      </c>
      <c r="K7" s="7">
        <v>0.2</v>
      </c>
      <c r="L7" s="7">
        <v>0.1</v>
      </c>
      <c r="M7" s="7">
        <v>1.7999999999999999E-2</v>
      </c>
      <c r="N7" s="7"/>
      <c r="O7" s="7"/>
      <c r="P7" s="45"/>
      <c r="Q7" s="45"/>
      <c r="R7" s="40">
        <v>0.02</v>
      </c>
    </row>
    <row r="8" spans="2:18" x14ac:dyDescent="0.25">
      <c r="B8" s="75" t="s">
        <v>64</v>
      </c>
      <c r="C8" s="76"/>
      <c r="D8" s="76"/>
      <c r="E8" s="76"/>
      <c r="F8" s="76"/>
      <c r="G8" s="76"/>
      <c r="H8" s="76"/>
      <c r="I8" s="76"/>
      <c r="K8" s="72" t="s">
        <v>67</v>
      </c>
      <c r="L8" s="72"/>
      <c r="M8" s="72"/>
      <c r="N8" s="72"/>
      <c r="O8" s="72"/>
      <c r="P8" s="73"/>
      <c r="Q8" s="73"/>
      <c r="R8" s="74"/>
    </row>
    <row r="9" spans="2:18" x14ac:dyDescent="0.25">
      <c r="B9" s="77" t="s">
        <v>8</v>
      </c>
      <c r="C9" s="52" t="s">
        <v>12</v>
      </c>
      <c r="D9" s="63" t="s">
        <v>59</v>
      </c>
      <c r="E9" s="64"/>
      <c r="F9" s="64"/>
      <c r="G9" s="64"/>
      <c r="H9" s="65"/>
      <c r="I9" s="52" t="s">
        <v>60</v>
      </c>
      <c r="K9" s="52" t="s">
        <v>8</v>
      </c>
      <c r="L9" s="52" t="s">
        <v>12</v>
      </c>
      <c r="M9" s="63" t="s">
        <v>61</v>
      </c>
      <c r="N9" s="64"/>
      <c r="O9" s="64"/>
      <c r="P9" s="64"/>
      <c r="Q9" s="65"/>
      <c r="R9" s="71" t="s">
        <v>62</v>
      </c>
    </row>
    <row r="10" spans="2:18" x14ac:dyDescent="0.25">
      <c r="B10" s="77"/>
      <c r="C10" s="52"/>
      <c r="D10" s="37" t="s">
        <v>56</v>
      </c>
      <c r="E10" s="37" t="s">
        <v>57</v>
      </c>
      <c r="F10" s="37" t="s">
        <v>58</v>
      </c>
      <c r="G10" s="37" t="s">
        <v>76</v>
      </c>
      <c r="H10" s="37" t="s">
        <v>77</v>
      </c>
      <c r="I10" s="52"/>
      <c r="K10" s="52"/>
      <c r="L10" s="52"/>
      <c r="M10" s="37" t="s">
        <v>56</v>
      </c>
      <c r="N10" s="37" t="s">
        <v>57</v>
      </c>
      <c r="O10" s="37" t="s">
        <v>58</v>
      </c>
      <c r="P10" s="37" t="s">
        <v>76</v>
      </c>
      <c r="Q10" s="37" t="s">
        <v>77</v>
      </c>
      <c r="R10" s="71"/>
    </row>
    <row r="11" spans="2:18" x14ac:dyDescent="0.25">
      <c r="B11" s="39">
        <v>0.05</v>
      </c>
      <c r="C11" s="7">
        <v>0.2</v>
      </c>
      <c r="D11" s="7">
        <v>-1.7000000000000001E-2</v>
      </c>
      <c r="E11" s="7">
        <v>-1.2999999999999999E-2</v>
      </c>
      <c r="F11" s="7"/>
      <c r="G11" s="7">
        <f>AVERAGE(D11:F11)</f>
        <v>-1.4999999999999999E-2</v>
      </c>
      <c r="H11" s="7">
        <f>_xlfn.STDEV.P(D11:F11)</f>
        <v>2.0000000000000009E-3</v>
      </c>
      <c r="I11" s="7">
        <v>-3.8500000000000001E-3</v>
      </c>
      <c r="K11" s="7">
        <v>0.05</v>
      </c>
      <c r="L11" s="7">
        <v>0.2</v>
      </c>
      <c r="M11" s="7">
        <v>0.01</v>
      </c>
      <c r="N11" s="7">
        <v>0.01</v>
      </c>
      <c r="O11" s="7"/>
      <c r="P11" s="7">
        <f>AVERAGE(M11:O11)</f>
        <v>0.01</v>
      </c>
      <c r="Q11" s="7">
        <f>_xlfn.STDEV.P(M11:O11)</f>
        <v>0</v>
      </c>
      <c r="R11" s="40">
        <v>0.01</v>
      </c>
    </row>
    <row r="12" spans="2:18" x14ac:dyDescent="0.25">
      <c r="B12" s="39">
        <v>0.1</v>
      </c>
      <c r="C12" s="7">
        <v>0.2</v>
      </c>
      <c r="D12" s="7">
        <v>-1.7999999999999999E-2</v>
      </c>
      <c r="E12" s="7">
        <v>-2.06E-2</v>
      </c>
      <c r="F12" s="7"/>
      <c r="G12" s="7">
        <f t="shared" ref="G12:G14" si="0">AVERAGE(D12:F12)</f>
        <v>-1.9299999999999998E-2</v>
      </c>
      <c r="H12" s="7">
        <f t="shared" ref="H12:H14" si="1">_xlfn.STDEV.P(D12:F12)</f>
        <v>1.3000000000000008E-3</v>
      </c>
      <c r="I12" s="7">
        <v>-1.49E-2</v>
      </c>
      <c r="K12" s="7">
        <v>0.1</v>
      </c>
      <c r="L12" s="7">
        <v>0.2</v>
      </c>
      <c r="M12" s="7">
        <v>1.9E-2</v>
      </c>
      <c r="N12" s="7">
        <v>1.9E-2</v>
      </c>
      <c r="O12" s="7"/>
      <c r="P12" s="7">
        <f t="shared" ref="P12:P14" si="2">AVERAGE(M12:O12)</f>
        <v>1.9E-2</v>
      </c>
      <c r="Q12" s="7">
        <f t="shared" ref="Q12:Q14" si="3">_xlfn.STDEV.P(M12:O12)</f>
        <v>0</v>
      </c>
      <c r="R12" s="40">
        <v>0.02</v>
      </c>
    </row>
    <row r="13" spans="2:18" x14ac:dyDescent="0.25">
      <c r="B13" s="39">
        <v>0.15</v>
      </c>
      <c r="C13" s="7">
        <v>0.2</v>
      </c>
      <c r="D13" s="7">
        <v>-3.8100000000000002E-2</v>
      </c>
      <c r="E13" s="7">
        <v>-3.6600000000000001E-2</v>
      </c>
      <c r="F13" s="7"/>
      <c r="G13" s="7">
        <f t="shared" si="0"/>
        <v>-3.7350000000000001E-2</v>
      </c>
      <c r="H13" s="7">
        <f t="shared" si="1"/>
        <v>7.5000000000000067E-4</v>
      </c>
      <c r="I13" s="7">
        <v>-3.2899999999999999E-2</v>
      </c>
      <c r="K13" s="7">
        <v>0.15</v>
      </c>
      <c r="L13" s="7">
        <v>0.2</v>
      </c>
      <c r="M13" s="7">
        <v>2.9000000000000001E-2</v>
      </c>
      <c r="N13" s="7">
        <v>2.9000000000000001E-2</v>
      </c>
      <c r="O13" s="7"/>
      <c r="P13" s="7">
        <f t="shared" si="2"/>
        <v>2.9000000000000001E-2</v>
      </c>
      <c r="Q13" s="7">
        <f t="shared" si="3"/>
        <v>0</v>
      </c>
      <c r="R13" s="40">
        <v>0.03</v>
      </c>
    </row>
    <row r="14" spans="2:18" x14ac:dyDescent="0.25">
      <c r="B14" s="39">
        <v>0.2</v>
      </c>
      <c r="C14" s="7">
        <v>0.2</v>
      </c>
      <c r="D14" s="7">
        <v>-5.62E-2</v>
      </c>
      <c r="E14" s="7">
        <v>-5.8999999999999997E-2</v>
      </c>
      <c r="F14" s="7"/>
      <c r="G14" s="7">
        <f t="shared" si="0"/>
        <v>-5.7599999999999998E-2</v>
      </c>
      <c r="H14" s="7">
        <f t="shared" si="1"/>
        <v>1.3999999999999985E-3</v>
      </c>
      <c r="I14" s="7">
        <v>-5.7500000000000002E-2</v>
      </c>
      <c r="K14" s="7">
        <v>0.2</v>
      </c>
      <c r="L14" s="7">
        <v>0.2</v>
      </c>
      <c r="M14" s="7">
        <v>3.9E-2</v>
      </c>
      <c r="N14" s="7">
        <v>3.9E-2</v>
      </c>
      <c r="O14" s="7"/>
      <c r="P14" s="7">
        <f t="shared" si="2"/>
        <v>3.9E-2</v>
      </c>
      <c r="Q14" s="7">
        <f t="shared" si="3"/>
        <v>0</v>
      </c>
      <c r="R14" s="40">
        <v>3.9669999999999997E-2</v>
      </c>
    </row>
    <row r="15" spans="2:18" x14ac:dyDescent="0.25">
      <c r="B15" s="75" t="s">
        <v>65</v>
      </c>
      <c r="C15" s="76"/>
      <c r="D15" s="76"/>
      <c r="E15" s="76"/>
      <c r="F15" s="76"/>
      <c r="G15" s="76"/>
      <c r="H15" s="76"/>
      <c r="I15" s="76"/>
      <c r="K15" s="72" t="s">
        <v>67</v>
      </c>
      <c r="L15" s="72"/>
      <c r="M15" s="72"/>
      <c r="N15" s="72"/>
      <c r="O15" s="72"/>
      <c r="P15" s="73"/>
      <c r="Q15" s="73"/>
      <c r="R15" s="74"/>
    </row>
    <row r="16" spans="2:18" x14ac:dyDescent="0.25">
      <c r="B16" s="77" t="s">
        <v>8</v>
      </c>
      <c r="C16" s="52" t="s">
        <v>12</v>
      </c>
      <c r="D16" s="63" t="s">
        <v>59</v>
      </c>
      <c r="E16" s="64"/>
      <c r="F16" s="64"/>
      <c r="G16" s="64"/>
      <c r="H16" s="65"/>
      <c r="I16" s="52" t="s">
        <v>60</v>
      </c>
      <c r="K16" s="52" t="s">
        <v>8</v>
      </c>
      <c r="L16" s="52" t="s">
        <v>12</v>
      </c>
      <c r="M16" s="63" t="s">
        <v>61</v>
      </c>
      <c r="N16" s="64"/>
      <c r="O16" s="64"/>
      <c r="P16" s="64"/>
      <c r="Q16" s="65"/>
      <c r="R16" s="71" t="s">
        <v>62</v>
      </c>
    </row>
    <row r="17" spans="2:18" x14ac:dyDescent="0.25">
      <c r="B17" s="77"/>
      <c r="C17" s="52"/>
      <c r="D17" s="37" t="s">
        <v>56</v>
      </c>
      <c r="E17" s="37" t="s">
        <v>57</v>
      </c>
      <c r="F17" s="37" t="s">
        <v>58</v>
      </c>
      <c r="G17" s="37" t="s">
        <v>76</v>
      </c>
      <c r="H17" s="37" t="s">
        <v>77</v>
      </c>
      <c r="I17" s="52"/>
      <c r="K17" s="52"/>
      <c r="L17" s="52"/>
      <c r="M17" s="37" t="s">
        <v>56</v>
      </c>
      <c r="N17" s="37" t="s">
        <v>57</v>
      </c>
      <c r="O17" s="37" t="s">
        <v>58</v>
      </c>
      <c r="P17" s="37" t="s">
        <v>76</v>
      </c>
      <c r="Q17" s="37" t="s">
        <v>77</v>
      </c>
      <c r="R17" s="71"/>
    </row>
    <row r="18" spans="2:18" x14ac:dyDescent="0.25">
      <c r="B18" s="39">
        <v>0.05</v>
      </c>
      <c r="C18" s="7">
        <v>0.3</v>
      </c>
      <c r="D18" s="7"/>
      <c r="E18" s="7"/>
      <c r="F18" s="7"/>
      <c r="G18" s="7"/>
      <c r="H18" s="7"/>
      <c r="I18" s="7"/>
      <c r="K18" s="7">
        <v>0.05</v>
      </c>
      <c r="L18" s="7">
        <v>0.3</v>
      </c>
      <c r="M18" s="7"/>
      <c r="N18" s="7"/>
      <c r="O18" s="7"/>
      <c r="P18" s="45"/>
      <c r="Q18" s="45"/>
      <c r="R18" s="40"/>
    </row>
    <row r="19" spans="2:18" x14ac:dyDescent="0.25">
      <c r="B19" s="39">
        <v>0.1</v>
      </c>
      <c r="C19" s="7">
        <v>0.3</v>
      </c>
      <c r="D19" s="7"/>
      <c r="E19" s="7"/>
      <c r="F19" s="7"/>
      <c r="G19" s="7"/>
      <c r="H19" s="7"/>
      <c r="I19" s="7"/>
      <c r="K19" s="7">
        <v>0.1</v>
      </c>
      <c r="L19" s="7">
        <v>0.3</v>
      </c>
      <c r="M19" s="7"/>
      <c r="N19" s="7"/>
      <c r="O19" s="7"/>
      <c r="P19" s="45"/>
      <c r="Q19" s="45"/>
      <c r="R19" s="40"/>
    </row>
    <row r="20" spans="2:18" x14ac:dyDescent="0.25">
      <c r="B20" s="39">
        <v>0.15</v>
      </c>
      <c r="C20" s="7">
        <v>0.3</v>
      </c>
      <c r="D20" s="7"/>
      <c r="E20" s="7"/>
      <c r="F20" s="7"/>
      <c r="G20" s="7"/>
      <c r="H20" s="7"/>
      <c r="I20" s="7"/>
      <c r="K20" s="7">
        <v>0.15</v>
      </c>
      <c r="L20" s="7">
        <v>0.3</v>
      </c>
      <c r="M20" s="7"/>
      <c r="N20" s="7"/>
      <c r="O20" s="7"/>
      <c r="P20" s="45"/>
      <c r="Q20" s="45"/>
      <c r="R20" s="40"/>
    </row>
    <row r="21" spans="2:18" x14ac:dyDescent="0.25">
      <c r="B21" s="39">
        <v>0.2</v>
      </c>
      <c r="C21" s="7">
        <v>0.3</v>
      </c>
      <c r="D21" s="7"/>
      <c r="E21" s="7"/>
      <c r="F21" s="7"/>
      <c r="G21" s="7"/>
      <c r="H21" s="7"/>
      <c r="I21" s="7"/>
      <c r="K21" s="7">
        <v>0.2</v>
      </c>
      <c r="L21" s="7">
        <v>0.3</v>
      </c>
      <c r="M21" s="7"/>
      <c r="N21" s="7"/>
      <c r="O21" s="7"/>
      <c r="P21" s="45"/>
      <c r="Q21" s="45"/>
      <c r="R21" s="40"/>
    </row>
    <row r="22" spans="2:18" x14ac:dyDescent="0.25">
      <c r="B22" s="75" t="s">
        <v>66</v>
      </c>
      <c r="C22" s="76"/>
      <c r="D22" s="76"/>
      <c r="E22" s="76"/>
      <c r="F22" s="76"/>
      <c r="G22" s="76"/>
      <c r="H22" s="76"/>
      <c r="I22" s="76"/>
      <c r="K22" s="72" t="s">
        <v>67</v>
      </c>
      <c r="L22" s="72"/>
      <c r="M22" s="72"/>
      <c r="N22" s="72"/>
      <c r="O22" s="72"/>
      <c r="P22" s="73"/>
      <c r="Q22" s="73"/>
      <c r="R22" s="74"/>
    </row>
    <row r="23" spans="2:18" x14ac:dyDescent="0.25">
      <c r="B23" s="77" t="s">
        <v>8</v>
      </c>
      <c r="C23" s="52" t="s">
        <v>12</v>
      </c>
      <c r="D23" s="63" t="s">
        <v>59</v>
      </c>
      <c r="E23" s="64"/>
      <c r="F23" s="64"/>
      <c r="G23" s="64"/>
      <c r="H23" s="65"/>
      <c r="I23" s="52" t="s">
        <v>60</v>
      </c>
      <c r="K23" s="52" t="s">
        <v>8</v>
      </c>
      <c r="L23" s="52" t="s">
        <v>12</v>
      </c>
      <c r="M23" s="63" t="s">
        <v>61</v>
      </c>
      <c r="N23" s="64"/>
      <c r="O23" s="64"/>
      <c r="P23" s="64"/>
      <c r="Q23" s="65"/>
      <c r="R23" s="71" t="s">
        <v>62</v>
      </c>
    </row>
    <row r="24" spans="2:18" x14ac:dyDescent="0.25">
      <c r="B24" s="77"/>
      <c r="C24" s="52"/>
      <c r="D24" s="37" t="s">
        <v>56</v>
      </c>
      <c r="E24" s="37" t="s">
        <v>57</v>
      </c>
      <c r="F24" s="37" t="s">
        <v>58</v>
      </c>
      <c r="G24" s="37" t="s">
        <v>76</v>
      </c>
      <c r="H24" s="37" t="s">
        <v>77</v>
      </c>
      <c r="I24" s="52"/>
      <c r="K24" s="52"/>
      <c r="L24" s="52"/>
      <c r="M24" s="37" t="s">
        <v>56</v>
      </c>
      <c r="N24" s="37" t="s">
        <v>57</v>
      </c>
      <c r="O24" s="37" t="s">
        <v>58</v>
      </c>
      <c r="P24" s="37" t="s">
        <v>76</v>
      </c>
      <c r="Q24" s="37" t="s">
        <v>77</v>
      </c>
      <c r="R24" s="71"/>
    </row>
    <row r="25" spans="2:18" x14ac:dyDescent="0.25">
      <c r="B25" s="39">
        <v>0.05</v>
      </c>
      <c r="C25" s="7">
        <v>0.4</v>
      </c>
      <c r="D25" s="7"/>
      <c r="E25" s="7"/>
      <c r="F25" s="7"/>
      <c r="G25" s="7"/>
      <c r="H25" s="7"/>
      <c r="I25" s="7"/>
      <c r="K25" s="7">
        <v>0.05</v>
      </c>
      <c r="L25" s="7">
        <v>0.4</v>
      </c>
      <c r="M25" s="7"/>
      <c r="N25" s="7"/>
      <c r="O25" s="7"/>
      <c r="P25" s="45"/>
      <c r="Q25" s="45"/>
      <c r="R25" s="40"/>
    </row>
    <row r="26" spans="2:18" x14ac:dyDescent="0.25">
      <c r="B26" s="39">
        <v>0.1</v>
      </c>
      <c r="C26" s="7">
        <v>0.4</v>
      </c>
      <c r="D26" s="7"/>
      <c r="E26" s="7"/>
      <c r="F26" s="7"/>
      <c r="G26" s="7"/>
      <c r="H26" s="7"/>
      <c r="I26" s="7"/>
      <c r="K26" s="7">
        <v>0.1</v>
      </c>
      <c r="L26" s="7">
        <v>0.4</v>
      </c>
      <c r="M26" s="7"/>
      <c r="N26" s="7"/>
      <c r="O26" s="7"/>
      <c r="P26" s="45"/>
      <c r="Q26" s="45"/>
      <c r="R26" s="40"/>
    </row>
    <row r="27" spans="2:18" x14ac:dyDescent="0.25">
      <c r="B27" s="39">
        <v>0.15</v>
      </c>
      <c r="C27" s="7">
        <v>0.4</v>
      </c>
      <c r="D27" s="7"/>
      <c r="E27" s="7"/>
      <c r="F27" s="7"/>
      <c r="G27" s="7"/>
      <c r="H27" s="7"/>
      <c r="I27" s="7"/>
      <c r="K27" s="7">
        <v>0.15</v>
      </c>
      <c r="L27" s="7">
        <v>0.4</v>
      </c>
      <c r="M27" s="7"/>
      <c r="N27" s="7"/>
      <c r="O27" s="7"/>
      <c r="P27" s="45"/>
      <c r="Q27" s="45"/>
      <c r="R27" s="40"/>
    </row>
    <row r="28" spans="2:18" ht="15.75" thickBot="1" x14ac:dyDescent="0.3">
      <c r="B28" s="41">
        <v>0.2</v>
      </c>
      <c r="C28" s="42">
        <v>0.4</v>
      </c>
      <c r="D28" s="42"/>
      <c r="E28" s="42"/>
      <c r="F28" s="42"/>
      <c r="G28" s="42"/>
      <c r="H28" s="42"/>
      <c r="I28" s="42"/>
      <c r="J28" s="43"/>
      <c r="K28" s="42">
        <v>0.2</v>
      </c>
      <c r="L28" s="42">
        <v>0.4</v>
      </c>
      <c r="M28" s="42"/>
      <c r="N28" s="42"/>
      <c r="O28" s="42"/>
      <c r="P28" s="46"/>
      <c r="Q28" s="46"/>
      <c r="R28" s="44"/>
    </row>
    <row r="30" spans="2:18" x14ac:dyDescent="0.25">
      <c r="B30" s="66" t="s">
        <v>68</v>
      </c>
      <c r="C30" s="66"/>
      <c r="D30" s="66"/>
      <c r="E30" s="66"/>
      <c r="F30" s="66"/>
      <c r="G30" s="66"/>
      <c r="H30" s="66"/>
      <c r="I30" s="66"/>
      <c r="K30" s="67" t="s">
        <v>72</v>
      </c>
      <c r="L30" s="67"/>
      <c r="M30" s="67"/>
      <c r="N30" s="67"/>
      <c r="O30" s="67"/>
      <c r="P30" s="67"/>
      <c r="Q30" s="67"/>
      <c r="R30" s="67"/>
    </row>
    <row r="31" spans="2:18" x14ac:dyDescent="0.25">
      <c r="B31" s="52" t="s">
        <v>8</v>
      </c>
      <c r="C31" s="52" t="s">
        <v>12</v>
      </c>
      <c r="D31" s="63" t="s">
        <v>59</v>
      </c>
      <c r="E31" s="64"/>
      <c r="F31" s="64"/>
      <c r="G31" s="64"/>
      <c r="H31" s="65"/>
      <c r="I31" s="52" t="s">
        <v>60</v>
      </c>
      <c r="K31" s="52" t="s">
        <v>8</v>
      </c>
      <c r="L31" s="52" t="s">
        <v>12</v>
      </c>
      <c r="M31" s="63" t="s">
        <v>61</v>
      </c>
      <c r="N31" s="64"/>
      <c r="O31" s="64"/>
      <c r="P31" s="64"/>
      <c r="Q31" s="65"/>
      <c r="R31" s="52" t="s">
        <v>62</v>
      </c>
    </row>
    <row r="32" spans="2:18" x14ac:dyDescent="0.25">
      <c r="B32" s="52"/>
      <c r="C32" s="52"/>
      <c r="D32" s="37" t="s">
        <v>56</v>
      </c>
      <c r="E32" s="37" t="s">
        <v>57</v>
      </c>
      <c r="F32" s="37" t="s">
        <v>58</v>
      </c>
      <c r="G32" s="37" t="s">
        <v>76</v>
      </c>
      <c r="H32" s="37" t="s">
        <v>77</v>
      </c>
      <c r="I32" s="52"/>
      <c r="K32" s="52"/>
      <c r="L32" s="52"/>
      <c r="M32" s="37" t="s">
        <v>56</v>
      </c>
      <c r="N32" s="37" t="s">
        <v>57</v>
      </c>
      <c r="O32" s="37" t="s">
        <v>58</v>
      </c>
      <c r="P32" s="37" t="s">
        <v>76</v>
      </c>
      <c r="Q32" s="37" t="s">
        <v>77</v>
      </c>
      <c r="R32" s="52"/>
    </row>
    <row r="33" spans="2:18" x14ac:dyDescent="0.25">
      <c r="B33" s="7">
        <v>0.05</v>
      </c>
      <c r="C33" s="7">
        <v>0.1</v>
      </c>
      <c r="D33" s="7">
        <v>-8.0000000000000002E-3</v>
      </c>
      <c r="E33" s="7">
        <v>-6.0000000000000001E-3</v>
      </c>
      <c r="F33" s="7">
        <v>-2E-3</v>
      </c>
      <c r="G33" s="7">
        <f>AVERAGE(D33:F33)</f>
        <v>-5.3333333333333332E-3</v>
      </c>
      <c r="H33" s="7">
        <f>_xlfn.STDEV.S(D33:F33)</f>
        <v>3.0550504633038936E-3</v>
      </c>
      <c r="I33" s="7">
        <v>-2.5899999999999999E-3</v>
      </c>
      <c r="K33" s="7">
        <v>0.05</v>
      </c>
      <c r="L33" s="7">
        <v>0.1</v>
      </c>
      <c r="M33" s="7">
        <v>6.0000000000000001E-3</v>
      </c>
      <c r="N33" s="7">
        <v>6.0000000000000001E-3</v>
      </c>
      <c r="O33" s="7">
        <v>5.0000000000000001E-3</v>
      </c>
      <c r="P33" s="7">
        <f>AVERAGE(M33:O33)</f>
        <v>5.6666666666666671E-3</v>
      </c>
      <c r="Q33" s="7">
        <f>_xlfn.STDEV.S(M33:O33)</f>
        <v>5.773502691896258E-4</v>
      </c>
      <c r="R33" s="7">
        <v>5.0000000000000001E-3</v>
      </c>
    </row>
    <row r="34" spans="2:18" x14ac:dyDescent="0.25">
      <c r="B34" s="7">
        <v>0.1</v>
      </c>
      <c r="C34" s="7">
        <v>0.1</v>
      </c>
      <c r="D34" s="7">
        <v>-1.4E-2</v>
      </c>
      <c r="E34" s="7">
        <v>-1.2E-2</v>
      </c>
      <c r="F34" s="7">
        <v>-1.4E-2</v>
      </c>
      <c r="G34" s="7">
        <f t="shared" ref="G34:G36" si="4">AVERAGE(D34:F34)</f>
        <v>-1.3333333333333334E-2</v>
      </c>
      <c r="H34" s="7">
        <f t="shared" ref="H34:H36" si="5">_xlfn.STDEV.S(D34:F34)</f>
        <v>1.1547005383792516E-3</v>
      </c>
      <c r="I34" s="7">
        <v>-7.1500000000000001E-3</v>
      </c>
      <c r="K34" s="7">
        <v>0.1</v>
      </c>
      <c r="L34" s="7">
        <v>0.1</v>
      </c>
      <c r="M34" s="7">
        <v>0.01</v>
      </c>
      <c r="N34" s="7">
        <v>0.01</v>
      </c>
      <c r="O34" s="7">
        <v>0.01</v>
      </c>
      <c r="P34" s="7">
        <f t="shared" ref="P34:P36" si="6">AVERAGE(M34:O34)</f>
        <v>0.01</v>
      </c>
      <c r="Q34" s="7">
        <f t="shared" ref="Q34:Q36" si="7">_xlfn.STDEV.S(M34:O34)</f>
        <v>0</v>
      </c>
      <c r="R34" s="7">
        <v>0.01</v>
      </c>
    </row>
    <row r="35" spans="2:18" x14ac:dyDescent="0.25">
      <c r="B35" s="7">
        <v>0.15</v>
      </c>
      <c r="C35" s="7">
        <v>0.1</v>
      </c>
      <c r="D35" s="7">
        <v>-1.2E-2</v>
      </c>
      <c r="E35" s="7">
        <v>-1.7999999999999999E-2</v>
      </c>
      <c r="F35" s="7">
        <v>-2.1000000000000001E-2</v>
      </c>
      <c r="G35" s="7">
        <f t="shared" si="4"/>
        <v>-1.7000000000000001E-2</v>
      </c>
      <c r="H35" s="7">
        <f t="shared" si="5"/>
        <v>4.5825756949558361E-3</v>
      </c>
      <c r="I35" s="7">
        <v>-1.29E-2</v>
      </c>
      <c r="K35" s="7">
        <v>0.15</v>
      </c>
      <c r="L35" s="7">
        <v>0.1</v>
      </c>
      <c r="M35" s="7">
        <v>1.4E-2</v>
      </c>
      <c r="N35" s="7">
        <v>1.4E-2</v>
      </c>
      <c r="O35" s="7">
        <v>1.4E-2</v>
      </c>
      <c r="P35" s="7">
        <f t="shared" si="6"/>
        <v>1.4E-2</v>
      </c>
      <c r="Q35" s="7">
        <f t="shared" si="7"/>
        <v>0</v>
      </c>
      <c r="R35" s="7">
        <v>1.4999999999999999E-2</v>
      </c>
    </row>
    <row r="36" spans="2:18" x14ac:dyDescent="0.25">
      <c r="B36" s="7">
        <v>0.2</v>
      </c>
      <c r="C36" s="7">
        <v>0.1</v>
      </c>
      <c r="D36" s="7">
        <v>-2.3099999999999999E-2</v>
      </c>
      <c r="E36" s="7">
        <v>-2.47E-2</v>
      </c>
      <c r="F36" s="7">
        <v>-2.6599999999999999E-2</v>
      </c>
      <c r="G36" s="7">
        <f t="shared" si="4"/>
        <v>-2.4799999999999999E-2</v>
      </c>
      <c r="H36" s="7">
        <f t="shared" si="5"/>
        <v>1.752141546793523E-3</v>
      </c>
      <c r="I36" s="7">
        <v>-1.9900000000000001E-2</v>
      </c>
      <c r="K36" s="7">
        <v>0.2</v>
      </c>
      <c r="L36" s="7">
        <v>0.1</v>
      </c>
      <c r="M36" s="7">
        <v>1.9E-2</v>
      </c>
      <c r="N36" s="7">
        <v>1.9E-2</v>
      </c>
      <c r="O36" s="7">
        <v>0.02</v>
      </c>
      <c r="P36" s="7">
        <f t="shared" si="6"/>
        <v>1.9333333333333331E-2</v>
      </c>
      <c r="Q36" s="7">
        <f t="shared" si="7"/>
        <v>5.7735026918962634E-4</v>
      </c>
      <c r="R36" s="7">
        <v>0.02</v>
      </c>
    </row>
    <row r="37" spans="2:18" x14ac:dyDescent="0.25">
      <c r="B37" s="66" t="s">
        <v>69</v>
      </c>
      <c r="C37" s="66"/>
      <c r="D37" s="66"/>
      <c r="E37" s="66"/>
      <c r="F37" s="66"/>
      <c r="G37" s="66"/>
      <c r="H37" s="66"/>
      <c r="I37" s="66"/>
      <c r="K37" s="67" t="s">
        <v>73</v>
      </c>
      <c r="L37" s="67"/>
      <c r="M37" s="67"/>
      <c r="N37" s="67"/>
      <c r="O37" s="67"/>
      <c r="P37" s="67"/>
      <c r="Q37" s="67"/>
      <c r="R37" s="67"/>
    </row>
    <row r="38" spans="2:18" x14ac:dyDescent="0.25">
      <c r="B38" s="52" t="s">
        <v>8</v>
      </c>
      <c r="C38" s="52" t="s">
        <v>12</v>
      </c>
      <c r="D38" s="63" t="s">
        <v>59</v>
      </c>
      <c r="E38" s="64"/>
      <c r="F38" s="64"/>
      <c r="G38" s="64"/>
      <c r="H38" s="65"/>
      <c r="I38" s="52" t="s">
        <v>60</v>
      </c>
      <c r="K38" s="52" t="s">
        <v>8</v>
      </c>
      <c r="L38" s="52" t="s">
        <v>12</v>
      </c>
      <c r="M38" s="63" t="s">
        <v>61</v>
      </c>
      <c r="N38" s="64"/>
      <c r="O38" s="64"/>
      <c r="P38" s="64"/>
      <c r="Q38" s="65"/>
      <c r="R38" s="52" t="s">
        <v>62</v>
      </c>
    </row>
    <row r="39" spans="2:18" x14ac:dyDescent="0.25">
      <c r="B39" s="52"/>
      <c r="C39" s="52"/>
      <c r="D39" s="37" t="s">
        <v>56</v>
      </c>
      <c r="E39" s="37" t="s">
        <v>57</v>
      </c>
      <c r="F39" s="37" t="s">
        <v>58</v>
      </c>
      <c r="G39" s="37" t="s">
        <v>76</v>
      </c>
      <c r="H39" s="37" t="s">
        <v>77</v>
      </c>
      <c r="I39" s="52"/>
      <c r="K39" s="52"/>
      <c r="L39" s="52"/>
      <c r="M39" s="37" t="s">
        <v>56</v>
      </c>
      <c r="N39" s="37" t="s">
        <v>57</v>
      </c>
      <c r="O39" s="37" t="s">
        <v>58</v>
      </c>
      <c r="P39" s="37" t="s">
        <v>76</v>
      </c>
      <c r="Q39" s="37" t="s">
        <v>77</v>
      </c>
      <c r="R39" s="52"/>
    </row>
    <row r="40" spans="2:18" x14ac:dyDescent="0.25">
      <c r="B40" s="7">
        <v>0.05</v>
      </c>
      <c r="C40" s="7">
        <v>0.2</v>
      </c>
      <c r="D40" s="7">
        <v>-1.9E-2</v>
      </c>
      <c r="E40" s="7">
        <v>-2.64E-2</v>
      </c>
      <c r="F40" s="7">
        <v>-2.29E-2</v>
      </c>
      <c r="G40" s="7">
        <f>AVERAGE(D40:F40)</f>
        <v>-2.2766666666666668E-2</v>
      </c>
      <c r="H40" s="7">
        <f>_xlfn.STDEV.S(D40:F40)</f>
        <v>3.7018013633004854E-3</v>
      </c>
      <c r="I40" s="7">
        <v>-1.04E-2</v>
      </c>
      <c r="K40" s="7">
        <v>0.05</v>
      </c>
      <c r="L40" s="7">
        <v>0.2</v>
      </c>
      <c r="M40" s="7">
        <v>8.9999999999999993E-3</v>
      </c>
      <c r="N40" s="7">
        <v>8.9999999999999993E-3</v>
      </c>
      <c r="O40" s="7">
        <v>8.9999999999999993E-3</v>
      </c>
      <c r="P40" s="7">
        <f>AVERAGE(M40:O40)</f>
        <v>8.9999999999999993E-3</v>
      </c>
      <c r="Q40" s="7">
        <f>_xlfn.STDEV.S(M40:O40)</f>
        <v>0</v>
      </c>
      <c r="R40" s="7">
        <v>0.01</v>
      </c>
    </row>
    <row r="41" spans="2:18" x14ac:dyDescent="0.25">
      <c r="B41" s="7">
        <v>0.1</v>
      </c>
      <c r="C41" s="7">
        <v>0.2</v>
      </c>
      <c r="D41" s="7">
        <v>-4.07E-2</v>
      </c>
      <c r="E41" s="7">
        <v>-3.9800000000000002E-2</v>
      </c>
      <c r="F41" s="7">
        <v>-2.7300000000000001E-2</v>
      </c>
      <c r="G41" s="7">
        <f t="shared" ref="G41:G43" si="8">AVERAGE(D41:F41)</f>
        <v>-3.5933333333333338E-2</v>
      </c>
      <c r="H41" s="7">
        <f t="shared" ref="H41:H43" si="9">_xlfn.STDEV.S(D41:F41)</f>
        <v>7.490215840236715E-3</v>
      </c>
      <c r="I41" s="7">
        <v>-2.8500000000000001E-2</v>
      </c>
      <c r="K41" s="7">
        <v>0.1</v>
      </c>
      <c r="L41" s="7">
        <v>0.2</v>
      </c>
      <c r="M41" s="7">
        <v>1.9E-2</v>
      </c>
      <c r="N41" s="7">
        <v>1.7000000000000001E-2</v>
      </c>
      <c r="O41" s="7">
        <v>1.7999999999999999E-2</v>
      </c>
      <c r="P41" s="7">
        <f t="shared" ref="P41:P43" si="10">AVERAGE(M41:O41)</f>
        <v>1.8000000000000002E-2</v>
      </c>
      <c r="Q41" s="7">
        <f t="shared" ref="Q41:Q43" si="11">_xlfn.STDEV.S(M41:O41)</f>
        <v>9.9999999999999915E-4</v>
      </c>
      <c r="R41" s="7">
        <v>0.02</v>
      </c>
    </row>
    <row r="42" spans="2:18" x14ac:dyDescent="0.25">
      <c r="B42" s="7">
        <v>0.15</v>
      </c>
      <c r="C42" s="7">
        <v>0.2</v>
      </c>
      <c r="D42" s="7">
        <v>-5.8799999999999998E-2</v>
      </c>
      <c r="E42" s="7">
        <v>-4.7800000000000002E-2</v>
      </c>
      <c r="F42" s="7">
        <v>-5.67E-2</v>
      </c>
      <c r="G42" s="7">
        <f t="shared" si="8"/>
        <v>-5.4433333333333334E-2</v>
      </c>
      <c r="H42" s="7">
        <f t="shared" si="9"/>
        <v>5.8398059328485658E-3</v>
      </c>
      <c r="I42" s="7">
        <v>-5.11E-2</v>
      </c>
      <c r="K42" s="7">
        <v>0.15</v>
      </c>
      <c r="L42" s="7">
        <v>0.2</v>
      </c>
      <c r="M42" s="7">
        <v>0.03</v>
      </c>
      <c r="N42" s="7">
        <v>2.9000000000000001E-2</v>
      </c>
      <c r="O42" s="7">
        <v>2.8000000000000001E-2</v>
      </c>
      <c r="P42" s="7">
        <f t="shared" si="10"/>
        <v>2.8999999999999998E-2</v>
      </c>
      <c r="Q42" s="7">
        <f t="shared" si="11"/>
        <v>9.9999999999999915E-4</v>
      </c>
      <c r="R42" s="7">
        <v>0.03</v>
      </c>
    </row>
    <row r="43" spans="2:18" x14ac:dyDescent="0.25">
      <c r="B43" s="7">
        <v>0.2</v>
      </c>
      <c r="C43" s="7">
        <v>0.2</v>
      </c>
      <c r="D43" s="7">
        <v>-7.6999999999999999E-2</v>
      </c>
      <c r="E43" s="7">
        <v>-6.9199999999999998E-2</v>
      </c>
      <c r="F43" s="7">
        <v>-6.6100000000000006E-2</v>
      </c>
      <c r="G43" s="7">
        <f t="shared" si="8"/>
        <v>-7.0766666666666658E-2</v>
      </c>
      <c r="H43" s="7">
        <f t="shared" si="9"/>
        <v>5.6163451935696846E-3</v>
      </c>
      <c r="I43" s="7">
        <v>-7.7799999999999994E-2</v>
      </c>
      <c r="K43" s="7">
        <v>0.2</v>
      </c>
      <c r="L43" s="7">
        <v>0.2</v>
      </c>
      <c r="M43" s="7">
        <v>3.9E-2</v>
      </c>
      <c r="N43" s="7">
        <v>3.7999999999999999E-2</v>
      </c>
      <c r="O43" s="7">
        <v>3.9E-2</v>
      </c>
      <c r="P43" s="7">
        <f t="shared" si="10"/>
        <v>3.8666666666666662E-2</v>
      </c>
      <c r="Q43" s="7">
        <f t="shared" si="11"/>
        <v>5.7735026918962634E-4</v>
      </c>
      <c r="R43" s="7">
        <v>0.04</v>
      </c>
    </row>
    <row r="44" spans="2:18" x14ac:dyDescent="0.25">
      <c r="B44" s="66" t="s">
        <v>70</v>
      </c>
      <c r="C44" s="66"/>
      <c r="D44" s="66"/>
      <c r="E44" s="66"/>
      <c r="F44" s="66"/>
      <c r="G44" s="66"/>
      <c r="H44" s="66"/>
      <c r="I44" s="66"/>
      <c r="K44" s="67" t="s">
        <v>74</v>
      </c>
      <c r="L44" s="67"/>
      <c r="M44" s="67"/>
      <c r="N44" s="67"/>
      <c r="O44" s="67"/>
      <c r="P44" s="67"/>
      <c r="Q44" s="67"/>
      <c r="R44" s="67"/>
    </row>
    <row r="45" spans="2:18" x14ac:dyDescent="0.25">
      <c r="B45" s="52" t="s">
        <v>8</v>
      </c>
      <c r="C45" s="52" t="s">
        <v>12</v>
      </c>
      <c r="D45" s="63" t="s">
        <v>59</v>
      </c>
      <c r="E45" s="64"/>
      <c r="F45" s="64"/>
      <c r="G45" s="64"/>
      <c r="H45" s="65"/>
      <c r="I45" s="52" t="s">
        <v>60</v>
      </c>
      <c r="K45" s="52" t="s">
        <v>8</v>
      </c>
      <c r="L45" s="52" t="s">
        <v>12</v>
      </c>
      <c r="M45" s="63" t="s">
        <v>61</v>
      </c>
      <c r="N45" s="64"/>
      <c r="O45" s="64"/>
      <c r="P45" s="64"/>
      <c r="Q45" s="65"/>
      <c r="R45" s="52" t="s">
        <v>62</v>
      </c>
    </row>
    <row r="46" spans="2:18" x14ac:dyDescent="0.25">
      <c r="B46" s="52"/>
      <c r="C46" s="52"/>
      <c r="D46" s="37" t="s">
        <v>56</v>
      </c>
      <c r="E46" s="37" t="s">
        <v>57</v>
      </c>
      <c r="F46" s="37" t="s">
        <v>58</v>
      </c>
      <c r="G46" s="37" t="s">
        <v>76</v>
      </c>
      <c r="H46" s="37" t="s">
        <v>77</v>
      </c>
      <c r="I46" s="52"/>
      <c r="K46" s="52"/>
      <c r="L46" s="52"/>
      <c r="M46" s="37" t="s">
        <v>56</v>
      </c>
      <c r="N46" s="37" t="s">
        <v>57</v>
      </c>
      <c r="O46" s="37" t="s">
        <v>58</v>
      </c>
      <c r="P46" s="37" t="s">
        <v>76</v>
      </c>
      <c r="Q46" s="37" t="s">
        <v>77</v>
      </c>
      <c r="R46" s="52"/>
    </row>
    <row r="47" spans="2:18" x14ac:dyDescent="0.25">
      <c r="B47" s="7">
        <v>0.05</v>
      </c>
      <c r="C47" s="7">
        <v>0.3</v>
      </c>
      <c r="D47" s="7">
        <v>-2.1999999999999999E-2</v>
      </c>
      <c r="E47" s="7">
        <v>-2.2100000000000002E-2</v>
      </c>
      <c r="F47" s="7"/>
      <c r="G47" s="7">
        <f>AVERAGE(D47:F47)</f>
        <v>-2.205E-2</v>
      </c>
      <c r="H47" s="7">
        <f>_xlfn.STDEV.S(D47:F47)</f>
        <v>7.0710678118656773E-5</v>
      </c>
      <c r="I47" s="7">
        <v>-2.3300000000000001E-2</v>
      </c>
      <c r="K47" s="7">
        <v>0.05</v>
      </c>
      <c r="L47" s="7">
        <v>0.3</v>
      </c>
      <c r="M47" s="7">
        <v>1.2E-2</v>
      </c>
      <c r="N47" s="7">
        <v>1.2999999999999999E-2</v>
      </c>
      <c r="O47" s="7"/>
      <c r="P47" s="7">
        <f>AVERAGE(M47:O47)</f>
        <v>1.2500000000000001E-2</v>
      </c>
      <c r="Q47" s="7">
        <f>_xlfn.STDEV.S(M47:O47)</f>
        <v>7.0710678118654697E-4</v>
      </c>
      <c r="R47" s="7">
        <v>1.4999999999999999E-2</v>
      </c>
    </row>
    <row r="48" spans="2:18" x14ac:dyDescent="0.25">
      <c r="B48" s="7">
        <v>0.1</v>
      </c>
      <c r="C48" s="7">
        <v>0.3</v>
      </c>
      <c r="D48" s="7">
        <v>-8.0500000000000002E-2</v>
      </c>
      <c r="E48" s="7">
        <v>-7.3099999999999998E-2</v>
      </c>
      <c r="F48" s="7"/>
      <c r="G48" s="7">
        <f t="shared" ref="G48:G50" si="12">AVERAGE(D48:F48)</f>
        <v>-7.6800000000000007E-2</v>
      </c>
      <c r="H48" s="7">
        <f t="shared" ref="H48:H50" si="13">_xlfn.STDEV.S(D48:F48)</f>
        <v>5.2325901807804545E-3</v>
      </c>
      <c r="I48" s="7">
        <v>-6.3899999999999998E-2</v>
      </c>
      <c r="K48" s="7">
        <v>0.1</v>
      </c>
      <c r="L48" s="7">
        <v>0.3</v>
      </c>
      <c r="M48" s="7">
        <v>2.7E-2</v>
      </c>
      <c r="N48" s="7"/>
      <c r="O48" s="7"/>
      <c r="P48" s="7">
        <f t="shared" ref="P48:P50" si="14">AVERAGE(M48:O48)</f>
        <v>2.7E-2</v>
      </c>
      <c r="Q48" s="7" t="e">
        <f t="shared" ref="Q48:Q50" si="15">_xlfn.STDEV.S(M48:O48)</f>
        <v>#DIV/0!</v>
      </c>
      <c r="R48" s="7">
        <v>0.03</v>
      </c>
    </row>
    <row r="49" spans="2:18" x14ac:dyDescent="0.25">
      <c r="B49" s="7">
        <v>0.15</v>
      </c>
      <c r="C49" s="7">
        <v>0.3</v>
      </c>
      <c r="D49" s="7">
        <v>-0.14799999999999999</v>
      </c>
      <c r="E49" s="7">
        <v>-0.153</v>
      </c>
      <c r="F49" s="7">
        <v>-0.115</v>
      </c>
      <c r="G49" s="7">
        <f t="shared" si="12"/>
        <v>-0.13866666666666666</v>
      </c>
      <c r="H49" s="7">
        <f t="shared" si="13"/>
        <v>2.0647840887931375E-2</v>
      </c>
      <c r="I49" s="7">
        <v>-0.113</v>
      </c>
      <c r="K49" s="7">
        <v>0.15</v>
      </c>
      <c r="L49" s="7">
        <v>0.3</v>
      </c>
      <c r="M49" s="7">
        <v>4.2999999999999997E-2</v>
      </c>
      <c r="N49" s="7">
        <v>4.2000000000000003E-2</v>
      </c>
      <c r="O49" s="7"/>
      <c r="P49" s="7">
        <f t="shared" si="14"/>
        <v>4.2499999999999996E-2</v>
      </c>
      <c r="Q49" s="7">
        <f t="shared" si="15"/>
        <v>7.0710678118654328E-4</v>
      </c>
      <c r="R49" s="7">
        <v>4.4999999999999998E-2</v>
      </c>
    </row>
    <row r="50" spans="2:18" x14ac:dyDescent="0.25">
      <c r="B50" s="7">
        <v>0.2</v>
      </c>
      <c r="C50" s="7">
        <v>0.3</v>
      </c>
      <c r="D50" s="7">
        <v>-0.158</v>
      </c>
      <c r="E50" s="7">
        <v>-0.154</v>
      </c>
      <c r="F50" s="7"/>
      <c r="G50" s="7">
        <f t="shared" si="12"/>
        <v>-0.156</v>
      </c>
      <c r="H50" s="7">
        <f t="shared" si="13"/>
        <v>2.8284271247461927E-3</v>
      </c>
      <c r="I50" s="7">
        <v>-0.16900000000000001</v>
      </c>
      <c r="K50" s="7">
        <v>0.2</v>
      </c>
      <c r="L50" s="7">
        <v>0.3</v>
      </c>
      <c r="M50" s="7">
        <v>5.7000000000000002E-2</v>
      </c>
      <c r="N50" s="7">
        <v>5.2999999999999999E-2</v>
      </c>
      <c r="O50" s="7"/>
      <c r="P50" s="7">
        <f t="shared" si="14"/>
        <v>5.5E-2</v>
      </c>
      <c r="Q50" s="7">
        <f t="shared" si="15"/>
        <v>2.8284271247461927E-3</v>
      </c>
      <c r="R50" s="7">
        <v>5.8999999999999997E-2</v>
      </c>
    </row>
    <row r="51" spans="2:18" x14ac:dyDescent="0.25">
      <c r="B51" s="66" t="s">
        <v>71</v>
      </c>
      <c r="C51" s="66"/>
      <c r="D51" s="66"/>
      <c r="E51" s="66"/>
      <c r="F51" s="66"/>
      <c r="G51" s="66"/>
      <c r="H51" s="66"/>
      <c r="I51" s="66"/>
      <c r="K51" s="67" t="s">
        <v>75</v>
      </c>
      <c r="L51" s="67"/>
      <c r="M51" s="67"/>
      <c r="N51" s="67"/>
      <c r="O51" s="67"/>
      <c r="P51" s="67"/>
      <c r="Q51" s="67"/>
      <c r="R51" s="67"/>
    </row>
    <row r="52" spans="2:18" x14ac:dyDescent="0.25">
      <c r="B52" s="52" t="s">
        <v>8</v>
      </c>
      <c r="C52" s="52" t="s">
        <v>12</v>
      </c>
      <c r="D52" s="63" t="s">
        <v>59</v>
      </c>
      <c r="E52" s="64"/>
      <c r="F52" s="64"/>
      <c r="G52" s="64"/>
      <c r="H52" s="65"/>
      <c r="I52" s="52" t="s">
        <v>60</v>
      </c>
      <c r="K52" s="52" t="s">
        <v>8</v>
      </c>
      <c r="L52" s="52" t="s">
        <v>12</v>
      </c>
      <c r="M52" s="63" t="s">
        <v>61</v>
      </c>
      <c r="N52" s="64"/>
      <c r="O52" s="64"/>
      <c r="P52" s="64"/>
      <c r="Q52" s="65"/>
      <c r="R52" s="52" t="s">
        <v>62</v>
      </c>
    </row>
    <row r="53" spans="2:18" x14ac:dyDescent="0.25">
      <c r="B53" s="52"/>
      <c r="C53" s="52"/>
      <c r="D53" s="37" t="s">
        <v>56</v>
      </c>
      <c r="E53" s="37" t="s">
        <v>57</v>
      </c>
      <c r="F53" s="37" t="s">
        <v>58</v>
      </c>
      <c r="G53" s="37" t="s">
        <v>76</v>
      </c>
      <c r="H53" s="37" t="s">
        <v>77</v>
      </c>
      <c r="I53" s="52"/>
      <c r="K53" s="52"/>
      <c r="L53" s="52"/>
      <c r="M53" s="37" t="s">
        <v>56</v>
      </c>
      <c r="N53" s="37" t="s">
        <v>57</v>
      </c>
      <c r="O53" s="37" t="s">
        <v>58</v>
      </c>
      <c r="P53" s="37" t="s">
        <v>76</v>
      </c>
      <c r="Q53" s="37" t="s">
        <v>77</v>
      </c>
      <c r="R53" s="52"/>
    </row>
    <row r="54" spans="2:18" x14ac:dyDescent="0.25">
      <c r="B54" s="7">
        <v>0.05</v>
      </c>
      <c r="C54" s="7">
        <v>0.4</v>
      </c>
      <c r="D54" s="7"/>
      <c r="E54" s="7"/>
      <c r="F54" s="7"/>
      <c r="G54" s="7"/>
      <c r="H54" s="7"/>
      <c r="I54" s="7"/>
      <c r="K54" s="7">
        <v>0.05</v>
      </c>
      <c r="L54" s="7">
        <v>0.4</v>
      </c>
      <c r="M54" s="7"/>
      <c r="N54" s="7"/>
      <c r="O54" s="7"/>
      <c r="P54" s="7"/>
      <c r="Q54" s="7"/>
      <c r="R54" s="7"/>
    </row>
    <row r="55" spans="2:18" x14ac:dyDescent="0.25">
      <c r="B55" s="7">
        <v>0.1</v>
      </c>
      <c r="C55" s="7">
        <v>0.4</v>
      </c>
      <c r="D55" s="7"/>
      <c r="E55" s="7"/>
      <c r="F55" s="7"/>
      <c r="G55" s="7"/>
      <c r="H55" s="7"/>
      <c r="I55" s="7"/>
      <c r="K55" s="7">
        <v>0.1</v>
      </c>
      <c r="L55" s="7">
        <v>0.4</v>
      </c>
      <c r="M55" s="7"/>
      <c r="N55" s="7"/>
      <c r="O55" s="7"/>
      <c r="P55" s="7"/>
      <c r="Q55" s="7"/>
      <c r="R55" s="7"/>
    </row>
    <row r="56" spans="2:18" x14ac:dyDescent="0.25">
      <c r="B56" s="7">
        <v>0.15</v>
      </c>
      <c r="C56" s="7">
        <v>0.4</v>
      </c>
      <c r="D56" s="7"/>
      <c r="E56" s="7"/>
      <c r="F56" s="7"/>
      <c r="G56" s="7"/>
      <c r="H56" s="7"/>
      <c r="I56" s="7"/>
      <c r="K56" s="7">
        <v>0.15</v>
      </c>
      <c r="L56" s="7">
        <v>0.4</v>
      </c>
      <c r="M56" s="7"/>
      <c r="N56" s="7"/>
      <c r="O56" s="7"/>
      <c r="P56" s="7"/>
      <c r="Q56" s="7"/>
      <c r="R56" s="7"/>
    </row>
    <row r="57" spans="2:18" x14ac:dyDescent="0.25">
      <c r="B57" s="7">
        <v>0.2</v>
      </c>
      <c r="C57" s="7">
        <v>0.4</v>
      </c>
      <c r="D57" s="7"/>
      <c r="E57" s="7"/>
      <c r="F57" s="7"/>
      <c r="G57" s="7"/>
      <c r="H57" s="7"/>
      <c r="I57" s="7"/>
      <c r="K57" s="7">
        <v>0.2</v>
      </c>
      <c r="L57" s="7">
        <v>0.4</v>
      </c>
      <c r="M57" s="7"/>
      <c r="N57" s="7"/>
      <c r="O57" s="7"/>
      <c r="P57" s="7"/>
      <c r="Q57" s="7"/>
      <c r="R57" s="7"/>
    </row>
    <row r="82" spans="2:18" x14ac:dyDescent="0.25">
      <c r="B82" s="66" t="s">
        <v>94</v>
      </c>
      <c r="C82" s="66"/>
      <c r="D82" s="66"/>
      <c r="E82" s="66"/>
      <c r="F82" s="66"/>
      <c r="G82" s="66"/>
      <c r="H82" s="66"/>
      <c r="I82" s="66"/>
      <c r="K82" s="66" t="s">
        <v>96</v>
      </c>
      <c r="L82" s="66"/>
      <c r="M82" s="66"/>
      <c r="N82" s="66"/>
      <c r="O82" s="66"/>
      <c r="P82" s="66"/>
      <c r="Q82" s="66"/>
      <c r="R82" s="66"/>
    </row>
    <row r="83" spans="2:18" x14ac:dyDescent="0.25">
      <c r="B83" s="52" t="s">
        <v>8</v>
      </c>
      <c r="C83" s="52" t="s">
        <v>12</v>
      </c>
      <c r="D83" s="63" t="s">
        <v>59</v>
      </c>
      <c r="E83" s="64"/>
      <c r="F83" s="64"/>
      <c r="G83" s="64"/>
      <c r="H83" s="65"/>
      <c r="I83" s="52" t="s">
        <v>60</v>
      </c>
      <c r="K83" s="52" t="s">
        <v>8</v>
      </c>
      <c r="L83" s="52" t="s">
        <v>12</v>
      </c>
      <c r="M83" s="63" t="s">
        <v>98</v>
      </c>
      <c r="N83" s="64"/>
      <c r="O83" s="64"/>
      <c r="P83" s="64"/>
      <c r="Q83" s="65"/>
      <c r="R83" s="52" t="s">
        <v>99</v>
      </c>
    </row>
    <row r="84" spans="2:18" x14ac:dyDescent="0.25">
      <c r="B84" s="52"/>
      <c r="C84" s="52"/>
      <c r="D84" s="37" t="s">
        <v>56</v>
      </c>
      <c r="E84" s="37" t="s">
        <v>57</v>
      </c>
      <c r="F84" s="37" t="s">
        <v>58</v>
      </c>
      <c r="G84" s="37" t="s">
        <v>76</v>
      </c>
      <c r="H84" s="37" t="s">
        <v>77</v>
      </c>
      <c r="I84" s="52"/>
      <c r="K84" s="52"/>
      <c r="L84" s="52"/>
      <c r="M84" s="37" t="s">
        <v>56</v>
      </c>
      <c r="N84" s="37" t="s">
        <v>57</v>
      </c>
      <c r="O84" s="37" t="s">
        <v>58</v>
      </c>
      <c r="P84" s="37" t="s">
        <v>76</v>
      </c>
      <c r="Q84" s="37" t="s">
        <v>77</v>
      </c>
      <c r="R84" s="52"/>
    </row>
    <row r="85" spans="2:18" x14ac:dyDescent="0.25">
      <c r="B85" s="7">
        <v>7.4999999999999997E-2</v>
      </c>
      <c r="C85" s="7">
        <v>0.1</v>
      </c>
      <c r="D85" s="49">
        <v>-1.6E-2</v>
      </c>
      <c r="E85" s="7"/>
      <c r="F85" s="7"/>
      <c r="G85" s="7">
        <f>AVERAGE(D85:F85)</f>
        <v>-1.6E-2</v>
      </c>
      <c r="H85" s="7" t="e">
        <f>_xlfn.STDEV.S(D85:F85)</f>
        <v>#DIV/0!</v>
      </c>
      <c r="I85" s="49">
        <v>-4.4999999999999997E-3</v>
      </c>
      <c r="K85" s="7">
        <v>7.4999999999999997E-2</v>
      </c>
      <c r="L85" s="7">
        <v>0.1</v>
      </c>
      <c r="M85" s="49">
        <v>5.0000000000000001E-3</v>
      </c>
      <c r="N85" s="7"/>
      <c r="O85" s="7"/>
      <c r="P85" s="7">
        <f>AVERAGE(M85:O85)</f>
        <v>5.0000000000000001E-3</v>
      </c>
      <c r="Q85" s="7" t="e">
        <f>_xlfn.STDEV.S(M85:O85)</f>
        <v>#DIV/0!</v>
      </c>
      <c r="R85" s="49">
        <v>7.28E-3</v>
      </c>
    </row>
    <row r="86" spans="2:18" x14ac:dyDescent="0.25">
      <c r="B86" s="7">
        <v>0.1</v>
      </c>
      <c r="C86" s="7">
        <v>0.1</v>
      </c>
      <c r="D86" s="49">
        <v>-3.9E-2</v>
      </c>
      <c r="E86" s="7"/>
      <c r="F86" s="7"/>
      <c r="G86" s="7">
        <f t="shared" ref="G86:G88" si="16">AVERAGE(D86:F86)</f>
        <v>-3.9E-2</v>
      </c>
      <c r="H86" s="7" t="e">
        <f t="shared" ref="H86:H88" si="17">_xlfn.STDEV.S(D86:F86)</f>
        <v>#DIV/0!</v>
      </c>
      <c r="I86" s="49">
        <v>-1.6E-2</v>
      </c>
      <c r="K86" s="7">
        <v>0.1</v>
      </c>
      <c r="L86" s="7">
        <v>0.1</v>
      </c>
      <c r="M86" s="49">
        <v>0.01</v>
      </c>
      <c r="N86" s="7"/>
      <c r="O86" s="7"/>
      <c r="P86" s="7">
        <f t="shared" ref="P86:P90" si="18">AVERAGE(M86:O86)</f>
        <v>0.01</v>
      </c>
      <c r="Q86" s="7" t="e">
        <f t="shared" ref="Q86:Q90" si="19">_xlfn.STDEV.S(M86:O86)</f>
        <v>#DIV/0!</v>
      </c>
      <c r="R86" s="49">
        <v>9.6299999999999997E-3</v>
      </c>
    </row>
    <row r="87" spans="2:18" x14ac:dyDescent="0.25">
      <c r="B87" s="7">
        <v>0.125</v>
      </c>
      <c r="C87" s="7">
        <v>0.1</v>
      </c>
      <c r="D87" s="49">
        <v>-5.4699999999999999E-2</v>
      </c>
      <c r="E87" s="7"/>
      <c r="F87" s="7"/>
      <c r="G87" s="7">
        <f>AVERAGE(D87:F87)</f>
        <v>-5.4699999999999999E-2</v>
      </c>
      <c r="H87" s="7" t="e">
        <f>_xlfn.STDEV.S(D87:F87)</f>
        <v>#DIV/0!</v>
      </c>
      <c r="I87" s="49">
        <v>-3.09E-2</v>
      </c>
      <c r="K87" s="7">
        <v>0.125</v>
      </c>
      <c r="L87" s="7">
        <v>0.1</v>
      </c>
      <c r="M87" s="49">
        <v>1.2E-2</v>
      </c>
      <c r="N87" s="7"/>
      <c r="O87" s="7"/>
      <c r="P87" s="7">
        <f>AVERAGE(M87:O87)</f>
        <v>1.2E-2</v>
      </c>
      <c r="Q87" s="7" t="e">
        <f>_xlfn.STDEV.S(M87:O87)</f>
        <v>#DIV/0!</v>
      </c>
      <c r="R87" s="49">
        <v>1.18E-2</v>
      </c>
    </row>
    <row r="88" spans="2:18" x14ac:dyDescent="0.25">
      <c r="B88" s="7">
        <v>0.15</v>
      </c>
      <c r="C88" s="7">
        <v>0.1</v>
      </c>
      <c r="D88" s="49">
        <v>-7.5999999999999998E-2</v>
      </c>
      <c r="E88" s="7"/>
      <c r="F88" s="7"/>
      <c r="G88" s="7">
        <f t="shared" si="16"/>
        <v>-7.5999999999999998E-2</v>
      </c>
      <c r="H88" s="7" t="e">
        <f t="shared" si="17"/>
        <v>#DIV/0!</v>
      </c>
      <c r="I88" s="49">
        <v>-0.06</v>
      </c>
      <c r="K88" s="7">
        <v>0.15</v>
      </c>
      <c r="L88" s="7">
        <v>0.1</v>
      </c>
      <c r="M88" s="49">
        <v>1.2999999999999999E-2</v>
      </c>
      <c r="N88" s="7"/>
      <c r="O88" s="7"/>
      <c r="P88" s="7">
        <f t="shared" si="18"/>
        <v>1.2999999999999999E-2</v>
      </c>
      <c r="Q88" s="7" t="e">
        <f t="shared" si="19"/>
        <v>#DIV/0!</v>
      </c>
      <c r="R88" s="49">
        <v>1.2800000000000001E-2</v>
      </c>
    </row>
    <row r="89" spans="2:18" x14ac:dyDescent="0.25">
      <c r="B89" s="7">
        <v>0.17499999999999999</v>
      </c>
      <c r="C89" s="7">
        <v>0.1</v>
      </c>
      <c r="D89" s="49">
        <v>-8.5999999999999993E-2</v>
      </c>
      <c r="E89" s="7"/>
      <c r="F89" s="7"/>
      <c r="G89" s="7">
        <f t="shared" ref="G89:G90" si="20">AVERAGE(D89:F89)</f>
        <v>-8.5999999999999993E-2</v>
      </c>
      <c r="H89" s="7" t="e">
        <f t="shared" ref="H89:H90" si="21">_xlfn.STDEV.S(D89:F89)</f>
        <v>#DIV/0!</v>
      </c>
      <c r="I89" s="49">
        <v>-7.0599999999999996E-2</v>
      </c>
      <c r="K89" s="7">
        <v>0.17499999999999999</v>
      </c>
      <c r="L89" s="7">
        <v>0.1</v>
      </c>
      <c r="M89" s="49">
        <v>1.4999999999999999E-2</v>
      </c>
      <c r="N89" s="7"/>
      <c r="O89" s="7"/>
      <c r="P89" s="7">
        <f t="shared" si="18"/>
        <v>1.4999999999999999E-2</v>
      </c>
      <c r="Q89" s="7" t="e">
        <f t="shared" si="19"/>
        <v>#DIV/0!</v>
      </c>
      <c r="R89" s="49">
        <v>1.46E-2</v>
      </c>
    </row>
    <row r="90" spans="2:18" x14ac:dyDescent="0.25">
      <c r="B90" s="7">
        <v>0.2</v>
      </c>
      <c r="C90" s="7">
        <v>0.1</v>
      </c>
      <c r="D90" s="49">
        <v>-9.7000000000000003E-2</v>
      </c>
      <c r="E90" s="7"/>
      <c r="F90" s="7"/>
      <c r="G90" s="7">
        <f t="shared" si="20"/>
        <v>-9.7000000000000003E-2</v>
      </c>
      <c r="H90" s="7" t="e">
        <f t="shared" si="21"/>
        <v>#DIV/0!</v>
      </c>
      <c r="I90" s="49">
        <v>-8.3099999999999993E-2</v>
      </c>
      <c r="K90" s="7">
        <v>0.2</v>
      </c>
      <c r="L90" s="7">
        <v>0.1</v>
      </c>
      <c r="M90" s="49">
        <v>1.6E-2</v>
      </c>
      <c r="N90" s="7"/>
      <c r="O90" s="7"/>
      <c r="P90" s="7">
        <f t="shared" si="18"/>
        <v>1.6E-2</v>
      </c>
      <c r="Q90" s="7" t="e">
        <f t="shared" si="19"/>
        <v>#DIV/0!</v>
      </c>
      <c r="R90" s="49">
        <v>1.5800000000000002E-2</v>
      </c>
    </row>
    <row r="91" spans="2:18" x14ac:dyDescent="0.25">
      <c r="B91" s="66" t="s">
        <v>95</v>
      </c>
      <c r="C91" s="66"/>
      <c r="D91" s="66"/>
      <c r="E91" s="66"/>
      <c r="F91" s="66"/>
      <c r="G91" s="66"/>
      <c r="H91" s="66"/>
      <c r="I91" s="66"/>
      <c r="K91" s="66" t="s">
        <v>97</v>
      </c>
      <c r="L91" s="66"/>
      <c r="M91" s="66"/>
      <c r="N91" s="66"/>
      <c r="O91" s="66"/>
      <c r="P91" s="66"/>
      <c r="Q91" s="66"/>
      <c r="R91" s="66"/>
    </row>
    <row r="92" spans="2:18" x14ac:dyDescent="0.25">
      <c r="B92" s="52" t="s">
        <v>8</v>
      </c>
      <c r="C92" s="52" t="s">
        <v>12</v>
      </c>
      <c r="D92" s="63" t="s">
        <v>59</v>
      </c>
      <c r="E92" s="64"/>
      <c r="F92" s="64"/>
      <c r="G92" s="64"/>
      <c r="H92" s="65"/>
      <c r="I92" s="52" t="s">
        <v>60</v>
      </c>
      <c r="K92" s="52" t="s">
        <v>8</v>
      </c>
      <c r="L92" s="52" t="s">
        <v>12</v>
      </c>
      <c r="M92" s="63" t="s">
        <v>98</v>
      </c>
      <c r="N92" s="64"/>
      <c r="O92" s="64"/>
      <c r="P92" s="64"/>
      <c r="Q92" s="65"/>
      <c r="R92" s="52" t="s">
        <v>99</v>
      </c>
    </row>
    <row r="93" spans="2:18" x14ac:dyDescent="0.25">
      <c r="B93" s="52"/>
      <c r="C93" s="52"/>
      <c r="D93" s="37" t="s">
        <v>56</v>
      </c>
      <c r="E93" s="37" t="s">
        <v>57</v>
      </c>
      <c r="F93" s="37" t="s">
        <v>58</v>
      </c>
      <c r="G93" s="37" t="s">
        <v>76</v>
      </c>
      <c r="H93" s="37" t="s">
        <v>77</v>
      </c>
      <c r="I93" s="52"/>
      <c r="K93" s="52"/>
      <c r="L93" s="52"/>
      <c r="M93" s="37" t="s">
        <v>56</v>
      </c>
      <c r="N93" s="37" t="s">
        <v>57</v>
      </c>
      <c r="O93" s="37" t="s">
        <v>58</v>
      </c>
      <c r="P93" s="37" t="s">
        <v>76</v>
      </c>
      <c r="Q93" s="37" t="s">
        <v>77</v>
      </c>
      <c r="R93" s="52"/>
    </row>
    <row r="94" spans="2:18" x14ac:dyDescent="0.25">
      <c r="B94" s="7">
        <v>7.4999999999999997E-2</v>
      </c>
      <c r="C94" s="7">
        <v>0.15</v>
      </c>
      <c r="D94" s="49">
        <v>-2.5000000000000001E-2</v>
      </c>
      <c r="E94" s="7"/>
      <c r="F94" s="7"/>
      <c r="G94" s="7">
        <f>AVERAGE(D94:F94)</f>
        <v>-2.5000000000000001E-2</v>
      </c>
      <c r="H94" s="7" t="e">
        <f>_xlfn.STDEV.S(D94:F94)</f>
        <v>#DIV/0!</v>
      </c>
      <c r="I94" s="49">
        <v>-1.46E-2</v>
      </c>
      <c r="K94" s="7">
        <v>7.4999999999999997E-2</v>
      </c>
      <c r="L94" s="7">
        <v>0.15</v>
      </c>
      <c r="M94" s="49">
        <v>8.0000000000000002E-3</v>
      </c>
      <c r="N94" s="7"/>
      <c r="O94" s="7"/>
      <c r="P94" s="7">
        <f>AVERAGE(M94:O94)</f>
        <v>8.0000000000000002E-3</v>
      </c>
      <c r="Q94" s="7" t="e">
        <f>_xlfn.STDEV.S(M94:O94)</f>
        <v>#DIV/0!</v>
      </c>
      <c r="R94" s="49">
        <v>1.0800000000000001E-2</v>
      </c>
    </row>
    <row r="95" spans="2:18" x14ac:dyDescent="0.25">
      <c r="B95" s="7">
        <v>0.1</v>
      </c>
      <c r="C95" s="7">
        <v>0.15</v>
      </c>
      <c r="D95" s="49">
        <v>-7.6899999999999996E-2</v>
      </c>
      <c r="E95" s="7"/>
      <c r="F95" s="7"/>
      <c r="G95" s="7">
        <f t="shared" ref="G95:G99" si="22">AVERAGE(D95:F95)</f>
        <v>-7.6899999999999996E-2</v>
      </c>
      <c r="H95" s="7" t="e">
        <f t="shared" ref="H95:H99" si="23">_xlfn.STDEV.S(D95:F95)</f>
        <v>#DIV/0!</v>
      </c>
      <c r="I95" s="49">
        <v>-3.7400000000000003E-2</v>
      </c>
      <c r="K95" s="7">
        <v>0.1</v>
      </c>
      <c r="L95" s="7">
        <v>0.15</v>
      </c>
      <c r="M95" s="49">
        <v>1.4999999999999999E-2</v>
      </c>
      <c r="N95" s="7"/>
      <c r="O95" s="7"/>
      <c r="P95" s="7">
        <f t="shared" ref="P95:P99" si="24">AVERAGE(M95:O95)</f>
        <v>1.4999999999999999E-2</v>
      </c>
      <c r="Q95" s="7" t="e">
        <f t="shared" ref="Q95:Q99" si="25">_xlfn.STDEV.S(M95:O95)</f>
        <v>#DIV/0!</v>
      </c>
      <c r="R95" s="49">
        <v>1.4200000000000001E-2</v>
      </c>
    </row>
    <row r="96" spans="2:18" x14ac:dyDescent="0.25">
      <c r="B96" s="7">
        <v>0.125</v>
      </c>
      <c r="C96" s="7">
        <v>0.15</v>
      </c>
      <c r="D96" s="49">
        <v>-0.105</v>
      </c>
      <c r="E96" s="7"/>
      <c r="F96" s="7"/>
      <c r="G96" s="7">
        <f t="shared" si="22"/>
        <v>-0.105</v>
      </c>
      <c r="H96" s="7" t="e">
        <f t="shared" si="23"/>
        <v>#DIV/0!</v>
      </c>
      <c r="I96" s="49">
        <v>-6.5699999999999995E-2</v>
      </c>
      <c r="K96" s="7">
        <v>0.125</v>
      </c>
      <c r="L96" s="7">
        <v>0.15</v>
      </c>
      <c r="M96" s="49">
        <v>1.7999999999999999E-2</v>
      </c>
      <c r="N96" s="7"/>
      <c r="O96" s="7"/>
      <c r="P96" s="7">
        <f t="shared" si="24"/>
        <v>1.7999999999999999E-2</v>
      </c>
      <c r="Q96" s="7" t="e">
        <f t="shared" si="25"/>
        <v>#DIV/0!</v>
      </c>
      <c r="R96" s="49">
        <v>1.7299999999999999E-2</v>
      </c>
    </row>
    <row r="97" spans="2:18" x14ac:dyDescent="0.25">
      <c r="B97" s="7">
        <v>0.15</v>
      </c>
      <c r="C97" s="7">
        <v>0.15</v>
      </c>
      <c r="D97" s="49">
        <v>-0.129</v>
      </c>
      <c r="E97" s="7"/>
      <c r="F97" s="7"/>
      <c r="G97" s="7">
        <f t="shared" si="22"/>
        <v>-0.129</v>
      </c>
      <c r="H97" s="7" t="e">
        <f t="shared" si="23"/>
        <v>#DIV/0!</v>
      </c>
      <c r="I97" s="49">
        <v>-0.11</v>
      </c>
      <c r="K97" s="7">
        <v>0.15</v>
      </c>
      <c r="L97" s="7">
        <v>0.15</v>
      </c>
      <c r="M97" s="49">
        <v>0.02</v>
      </c>
      <c r="N97" s="7"/>
      <c r="O97" s="7"/>
      <c r="P97" s="7">
        <f t="shared" si="24"/>
        <v>0.02</v>
      </c>
      <c r="Q97" s="7" t="e">
        <f t="shared" si="25"/>
        <v>#DIV/0!</v>
      </c>
      <c r="R97" s="49">
        <v>1.83E-2</v>
      </c>
    </row>
    <row r="98" spans="2:18" x14ac:dyDescent="0.25">
      <c r="B98" s="7">
        <v>0.17499999999999999</v>
      </c>
      <c r="C98" s="7">
        <v>0.15</v>
      </c>
      <c r="D98" s="49">
        <v>-0.14899999999999999</v>
      </c>
      <c r="E98" s="7"/>
      <c r="F98" s="7"/>
      <c r="G98" s="7">
        <f t="shared" si="22"/>
        <v>-0.14899999999999999</v>
      </c>
      <c r="H98" s="7" t="e">
        <f t="shared" si="23"/>
        <v>#DIV/0!</v>
      </c>
      <c r="I98" s="49">
        <v>-0.128</v>
      </c>
      <c r="K98" s="7">
        <v>0.17499999999999999</v>
      </c>
      <c r="L98" s="7">
        <v>0.15</v>
      </c>
      <c r="M98" s="49">
        <v>2.1999999999999999E-2</v>
      </c>
      <c r="N98" s="7"/>
      <c r="O98" s="7"/>
      <c r="P98" s="7">
        <f t="shared" si="24"/>
        <v>2.1999999999999999E-2</v>
      </c>
      <c r="Q98" s="7" t="e">
        <f t="shared" si="25"/>
        <v>#DIV/0!</v>
      </c>
      <c r="R98" s="49">
        <v>2.0400000000000001E-2</v>
      </c>
    </row>
    <row r="99" spans="2:18" x14ac:dyDescent="0.25">
      <c r="B99" s="7">
        <v>0.2</v>
      </c>
      <c r="C99" s="7">
        <v>0.15</v>
      </c>
      <c r="D99" s="49">
        <v>-0.154</v>
      </c>
      <c r="E99" s="7"/>
      <c r="F99" s="7"/>
      <c r="G99" s="7">
        <f t="shared" si="22"/>
        <v>-0.154</v>
      </c>
      <c r="H99" s="7" t="e">
        <f t="shared" si="23"/>
        <v>#DIV/0!</v>
      </c>
      <c r="I99" s="49">
        <v>-0.14299999999999999</v>
      </c>
      <c r="K99" s="7">
        <v>0.2</v>
      </c>
      <c r="L99" s="7">
        <v>0.15</v>
      </c>
      <c r="M99" s="49">
        <v>2.1999999999999999E-2</v>
      </c>
      <c r="N99" s="7"/>
      <c r="O99" s="7"/>
      <c r="P99" s="7">
        <f t="shared" si="24"/>
        <v>2.1999999999999999E-2</v>
      </c>
      <c r="Q99" s="7" t="e">
        <f t="shared" si="25"/>
        <v>#DIV/0!</v>
      </c>
      <c r="R99" s="49">
        <v>2.1000000000000001E-2</v>
      </c>
    </row>
    <row r="100" spans="2:18" x14ac:dyDescent="0.25">
      <c r="B100" s="66" t="s">
        <v>89</v>
      </c>
      <c r="C100" s="66"/>
      <c r="D100" s="66"/>
      <c r="E100" s="66"/>
      <c r="F100" s="66"/>
      <c r="G100" s="66"/>
      <c r="H100" s="66"/>
      <c r="I100" s="66"/>
      <c r="K100" s="66" t="s">
        <v>90</v>
      </c>
      <c r="L100" s="66"/>
      <c r="M100" s="66"/>
      <c r="N100" s="66"/>
      <c r="O100" s="66"/>
      <c r="P100" s="66"/>
      <c r="Q100" s="66"/>
      <c r="R100" s="66"/>
    </row>
    <row r="101" spans="2:18" x14ac:dyDescent="0.25">
      <c r="B101" s="52" t="s">
        <v>8</v>
      </c>
      <c r="C101" s="52" t="s">
        <v>12</v>
      </c>
      <c r="D101" s="63" t="s">
        <v>59</v>
      </c>
      <c r="E101" s="64"/>
      <c r="F101" s="64"/>
      <c r="G101" s="64"/>
      <c r="H101" s="65"/>
      <c r="I101" s="52" t="s">
        <v>60</v>
      </c>
      <c r="K101" s="52" t="s">
        <v>8</v>
      </c>
      <c r="L101" s="52" t="s">
        <v>12</v>
      </c>
      <c r="M101" s="63" t="s">
        <v>98</v>
      </c>
      <c r="N101" s="64"/>
      <c r="O101" s="64"/>
      <c r="P101" s="64"/>
      <c r="Q101" s="65"/>
      <c r="R101" s="52" t="s">
        <v>99</v>
      </c>
    </row>
    <row r="102" spans="2:18" x14ac:dyDescent="0.25">
      <c r="B102" s="52"/>
      <c r="C102" s="52"/>
      <c r="D102" s="37" t="s">
        <v>56</v>
      </c>
      <c r="E102" s="37" t="s">
        <v>57</v>
      </c>
      <c r="F102" s="37" t="s">
        <v>58</v>
      </c>
      <c r="G102" s="37" t="s">
        <v>76</v>
      </c>
      <c r="H102" s="37" t="s">
        <v>77</v>
      </c>
      <c r="I102" s="52"/>
      <c r="K102" s="52"/>
      <c r="L102" s="52"/>
      <c r="M102" s="37" t="s">
        <v>56</v>
      </c>
      <c r="N102" s="37" t="s">
        <v>57</v>
      </c>
      <c r="O102" s="37" t="s">
        <v>58</v>
      </c>
      <c r="P102" s="37" t="s">
        <v>76</v>
      </c>
      <c r="Q102" s="37" t="s">
        <v>77</v>
      </c>
      <c r="R102" s="52"/>
    </row>
    <row r="103" spans="2:18" x14ac:dyDescent="0.25">
      <c r="B103" s="7">
        <v>7.4999999999999997E-2</v>
      </c>
      <c r="C103" s="7">
        <v>0.2</v>
      </c>
      <c r="D103" s="49">
        <v>-4.2000000000000003E-2</v>
      </c>
      <c r="E103" s="7"/>
      <c r="F103" s="7"/>
      <c r="G103" s="7">
        <f>AVERAGE(D103:F103)</f>
        <v>-4.2000000000000003E-2</v>
      </c>
      <c r="H103" s="7" t="e">
        <f>_xlfn.STDEV.S(D103:F103)</f>
        <v>#DIV/0!</v>
      </c>
      <c r="I103" s="49">
        <v>-2.98E-2</v>
      </c>
      <c r="K103" s="7">
        <v>7.4999999999999997E-2</v>
      </c>
      <c r="L103" s="7">
        <v>0.2</v>
      </c>
      <c r="M103" s="49">
        <v>0.01</v>
      </c>
      <c r="N103" s="7"/>
      <c r="O103" s="7"/>
      <c r="P103" s="7">
        <f>AVERAGE(M103:O103)</f>
        <v>0.01</v>
      </c>
      <c r="Q103" s="7" t="e">
        <f>_xlfn.STDEV.S(M103:O103)</f>
        <v>#DIV/0!</v>
      </c>
      <c r="R103" s="49">
        <v>1.44E-2</v>
      </c>
    </row>
    <row r="104" spans="2:18" x14ac:dyDescent="0.25">
      <c r="B104" s="7">
        <v>0.1</v>
      </c>
      <c r="C104" s="7">
        <v>0.2</v>
      </c>
      <c r="D104" s="7"/>
      <c r="E104" s="7"/>
      <c r="F104" s="7"/>
      <c r="G104" s="7" t="e">
        <f t="shared" ref="G104:G108" si="26">AVERAGE(D104:F104)</f>
        <v>#DIV/0!</v>
      </c>
      <c r="H104" s="7" t="e">
        <f t="shared" ref="H104:H108" si="27">_xlfn.STDEV.S(D104:F104)</f>
        <v>#DIV/0!</v>
      </c>
      <c r="I104" s="83"/>
      <c r="K104" s="7">
        <v>0.1</v>
      </c>
      <c r="L104" s="7">
        <v>0.2</v>
      </c>
      <c r="M104" s="7"/>
      <c r="N104" s="7"/>
      <c r="O104" s="7"/>
      <c r="P104" s="7" t="e">
        <f t="shared" ref="P104:P108" si="28">AVERAGE(M104:O104)</f>
        <v>#DIV/0!</v>
      </c>
      <c r="Q104" s="7" t="e">
        <f t="shared" ref="Q104:Q108" si="29">_xlfn.STDEV.S(M104:O104)</f>
        <v>#DIV/0!</v>
      </c>
      <c r="R104" s="83"/>
    </row>
    <row r="105" spans="2:18" x14ac:dyDescent="0.25">
      <c r="B105" s="7">
        <v>0.125</v>
      </c>
      <c r="C105" s="7">
        <v>0.2</v>
      </c>
      <c r="D105" s="49">
        <v>-0.153</v>
      </c>
      <c r="E105" s="7"/>
      <c r="F105" s="7"/>
      <c r="G105" s="7">
        <f t="shared" si="26"/>
        <v>-0.153</v>
      </c>
      <c r="H105" s="7" t="e">
        <f t="shared" si="27"/>
        <v>#DIV/0!</v>
      </c>
      <c r="I105" s="49">
        <v>-0.111</v>
      </c>
      <c r="K105" s="7">
        <v>0.125</v>
      </c>
      <c r="L105" s="7">
        <v>0.2</v>
      </c>
      <c r="M105" s="49">
        <v>2.3E-2</v>
      </c>
      <c r="N105" s="7"/>
      <c r="O105" s="7"/>
      <c r="P105" s="7">
        <f t="shared" si="28"/>
        <v>2.3E-2</v>
      </c>
      <c r="Q105" s="7" t="e">
        <f t="shared" si="29"/>
        <v>#DIV/0!</v>
      </c>
      <c r="R105" s="49">
        <v>2.2499999999999999E-2</v>
      </c>
    </row>
    <row r="106" spans="2:18" x14ac:dyDescent="0.25">
      <c r="B106" s="7">
        <v>0.15</v>
      </c>
      <c r="C106" s="7">
        <v>0.2</v>
      </c>
      <c r="D106" s="83"/>
      <c r="E106" s="7"/>
      <c r="F106" s="7"/>
      <c r="G106" s="7" t="e">
        <f t="shared" si="26"/>
        <v>#DIV/0!</v>
      </c>
      <c r="H106" s="7" t="e">
        <f t="shared" si="27"/>
        <v>#DIV/0!</v>
      </c>
      <c r="I106" s="83"/>
      <c r="K106" s="7">
        <v>0.15</v>
      </c>
      <c r="L106" s="7">
        <v>0.2</v>
      </c>
      <c r="M106" s="83"/>
      <c r="N106" s="7"/>
      <c r="O106" s="7"/>
      <c r="P106" s="7" t="e">
        <f t="shared" si="28"/>
        <v>#DIV/0!</v>
      </c>
      <c r="Q106" s="7" t="e">
        <f t="shared" si="29"/>
        <v>#DIV/0!</v>
      </c>
      <c r="R106" s="83"/>
    </row>
    <row r="107" spans="2:18" x14ac:dyDescent="0.25">
      <c r="B107" s="7">
        <v>0.17499999999999999</v>
      </c>
      <c r="C107" s="7">
        <v>0.2</v>
      </c>
      <c r="D107" s="83"/>
      <c r="E107" s="7"/>
      <c r="F107" s="7"/>
      <c r="G107" s="7" t="e">
        <f t="shared" si="26"/>
        <v>#DIV/0!</v>
      </c>
      <c r="H107" s="7" t="e">
        <f t="shared" si="27"/>
        <v>#DIV/0!</v>
      </c>
      <c r="I107" s="83"/>
      <c r="K107" s="7">
        <v>0.17499999999999999</v>
      </c>
      <c r="L107" s="7">
        <v>0.2</v>
      </c>
      <c r="M107" s="83"/>
      <c r="N107" s="7"/>
      <c r="O107" s="7"/>
      <c r="P107" s="7" t="e">
        <f t="shared" si="28"/>
        <v>#DIV/0!</v>
      </c>
      <c r="Q107" s="7" t="e">
        <f t="shared" si="29"/>
        <v>#DIV/0!</v>
      </c>
      <c r="R107" s="83"/>
    </row>
    <row r="108" spans="2:18" x14ac:dyDescent="0.25">
      <c r="B108" s="7">
        <v>0.2</v>
      </c>
      <c r="C108" s="7">
        <v>0.2</v>
      </c>
      <c r="D108" s="49"/>
      <c r="E108" s="7"/>
      <c r="F108" s="7"/>
      <c r="G108" s="7" t="e">
        <f t="shared" si="26"/>
        <v>#DIV/0!</v>
      </c>
      <c r="H108" s="7" t="e">
        <f t="shared" si="27"/>
        <v>#DIV/0!</v>
      </c>
      <c r="I108" s="49"/>
      <c r="K108" s="7">
        <v>0.2</v>
      </c>
      <c r="L108" s="7">
        <v>0.2</v>
      </c>
      <c r="M108" s="49"/>
      <c r="N108" s="7"/>
      <c r="O108" s="7"/>
      <c r="P108" s="7" t="e">
        <f t="shared" si="28"/>
        <v>#DIV/0!</v>
      </c>
      <c r="Q108" s="7" t="e">
        <f t="shared" si="29"/>
        <v>#DIV/0!</v>
      </c>
      <c r="R108" s="49"/>
    </row>
  </sheetData>
  <mergeCells count="110">
    <mergeCell ref="K100:R100"/>
    <mergeCell ref="K101:K102"/>
    <mergeCell ref="L101:L102"/>
    <mergeCell ref="M101:Q101"/>
    <mergeCell ref="R101:R102"/>
    <mergeCell ref="B100:I100"/>
    <mergeCell ref="B101:B102"/>
    <mergeCell ref="C101:C102"/>
    <mergeCell ref="D101:H101"/>
    <mergeCell ref="I101:I102"/>
    <mergeCell ref="K82:R82"/>
    <mergeCell ref="K83:K84"/>
    <mergeCell ref="L83:L84"/>
    <mergeCell ref="M83:Q83"/>
    <mergeCell ref="R83:R84"/>
    <mergeCell ref="K91:R91"/>
    <mergeCell ref="K92:K93"/>
    <mergeCell ref="L92:L93"/>
    <mergeCell ref="M92:Q92"/>
    <mergeCell ref="R92:R93"/>
    <mergeCell ref="B82:I82"/>
    <mergeCell ref="B83:B84"/>
    <mergeCell ref="C83:C84"/>
    <mergeCell ref="D83:H83"/>
    <mergeCell ref="I83:I84"/>
    <mergeCell ref="B91:I91"/>
    <mergeCell ref="B92:B93"/>
    <mergeCell ref="C92:C93"/>
    <mergeCell ref="D92:H92"/>
    <mergeCell ref="I92:I93"/>
    <mergeCell ref="B8:I8"/>
    <mergeCell ref="B2:B3"/>
    <mergeCell ref="C2:C3"/>
    <mergeCell ref="I2:I3"/>
    <mergeCell ref="B1:I1"/>
    <mergeCell ref="D2:H2"/>
    <mergeCell ref="K9:K10"/>
    <mergeCell ref="L9:L10"/>
    <mergeCell ref="R9:R10"/>
    <mergeCell ref="K15:R15"/>
    <mergeCell ref="K16:K17"/>
    <mergeCell ref="L16:L17"/>
    <mergeCell ref="R16:R17"/>
    <mergeCell ref="M9:Q9"/>
    <mergeCell ref="M16:Q16"/>
    <mergeCell ref="B15:I15"/>
    <mergeCell ref="B16:B17"/>
    <mergeCell ref="C16:C17"/>
    <mergeCell ref="I16:I17"/>
    <mergeCell ref="D9:H9"/>
    <mergeCell ref="D16:H16"/>
    <mergeCell ref="B9:B10"/>
    <mergeCell ref="C9:C10"/>
    <mergeCell ref="I9:I10"/>
    <mergeCell ref="K22:R22"/>
    <mergeCell ref="K23:K24"/>
    <mergeCell ref="L23:L24"/>
    <mergeCell ref="R23:R24"/>
    <mergeCell ref="M23:Q23"/>
    <mergeCell ref="D23:H23"/>
    <mergeCell ref="B22:I22"/>
    <mergeCell ref="B23:B24"/>
    <mergeCell ref="C23:C24"/>
    <mergeCell ref="I23:I24"/>
    <mergeCell ref="K1:R1"/>
    <mergeCell ref="K2:K3"/>
    <mergeCell ref="L2:L3"/>
    <mergeCell ref="R2:R3"/>
    <mergeCell ref="K8:R8"/>
    <mergeCell ref="M2:Q2"/>
    <mergeCell ref="B30:I30"/>
    <mergeCell ref="B37:I37"/>
    <mergeCell ref="K37:R37"/>
    <mergeCell ref="B38:B39"/>
    <mergeCell ref="C38:C39"/>
    <mergeCell ref="I38:I39"/>
    <mergeCell ref="K38:K39"/>
    <mergeCell ref="L38:L39"/>
    <mergeCell ref="R38:R39"/>
    <mergeCell ref="D38:H38"/>
    <mergeCell ref="M38:Q38"/>
    <mergeCell ref="K30:R30"/>
    <mergeCell ref="M31:Q31"/>
    <mergeCell ref="L31:L32"/>
    <mergeCell ref="D31:H31"/>
    <mergeCell ref="B44:I44"/>
    <mergeCell ref="K44:R44"/>
    <mergeCell ref="R31:R32"/>
    <mergeCell ref="B31:B32"/>
    <mergeCell ref="C31:C32"/>
    <mergeCell ref="I31:I32"/>
    <mergeCell ref="K31:K32"/>
    <mergeCell ref="R45:R46"/>
    <mergeCell ref="D45:H45"/>
    <mergeCell ref="M45:Q45"/>
    <mergeCell ref="B51:I51"/>
    <mergeCell ref="K51:R51"/>
    <mergeCell ref="B45:B46"/>
    <mergeCell ref="C45:C46"/>
    <mergeCell ref="I45:I46"/>
    <mergeCell ref="K45:K46"/>
    <mergeCell ref="L45:L46"/>
    <mergeCell ref="R52:R53"/>
    <mergeCell ref="D52:H52"/>
    <mergeCell ref="M52:Q52"/>
    <mergeCell ref="B52:B53"/>
    <mergeCell ref="C52:C53"/>
    <mergeCell ref="I52:I53"/>
    <mergeCell ref="K52:K53"/>
    <mergeCell ref="L52:L5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CABE-61E2-4D5C-BB3D-37B162DD4B02}">
  <dimension ref="B1:AN76"/>
  <sheetViews>
    <sheetView topLeftCell="R59" zoomScale="90" zoomScaleNormal="90" workbookViewId="0">
      <selection activeCell="N38" sqref="N38"/>
    </sheetView>
  </sheetViews>
  <sheetFormatPr defaultRowHeight="15" x14ac:dyDescent="0.25"/>
  <cols>
    <col min="2" max="2" width="13.28515625" bestFit="1" customWidth="1"/>
    <col min="3" max="3" width="12.85546875" bestFit="1" customWidth="1"/>
    <col min="4" max="4" width="14.42578125" bestFit="1" customWidth="1"/>
    <col min="5" max="5" width="7.28515625" bestFit="1" customWidth="1"/>
    <col min="6" max="6" width="7.5703125" bestFit="1" customWidth="1"/>
    <col min="7" max="7" width="7.7109375" bestFit="1" customWidth="1"/>
    <col min="8" max="8" width="6.5703125" bestFit="1" customWidth="1"/>
    <col min="9" max="9" width="7.85546875" bestFit="1" customWidth="1"/>
    <col min="10" max="10" width="5.28515625" bestFit="1" customWidth="1"/>
    <col min="11" max="11" width="6.7109375" bestFit="1" customWidth="1"/>
    <col min="12" max="12" width="7.5703125" bestFit="1" customWidth="1"/>
    <col min="13" max="13" width="7.7109375" bestFit="1" customWidth="1"/>
    <col min="14" max="15" width="5.42578125" bestFit="1" customWidth="1"/>
    <col min="16" max="16" width="5.28515625" bestFit="1" customWidth="1"/>
    <col min="17" max="17" width="6.7109375" bestFit="1" customWidth="1"/>
    <col min="18" max="18" width="7.5703125" bestFit="1" customWidth="1"/>
    <col min="19" max="19" width="7.7109375" bestFit="1" customWidth="1"/>
    <col min="20" max="21" width="5.42578125" bestFit="1" customWidth="1"/>
    <col min="22" max="22" width="5.28515625" bestFit="1" customWidth="1"/>
    <col min="23" max="23" width="7.7109375" bestFit="1" customWidth="1"/>
    <col min="24" max="24" width="7.5703125" bestFit="1" customWidth="1"/>
    <col min="25" max="25" width="7.7109375" bestFit="1" customWidth="1"/>
    <col min="26" max="29" width="7.42578125" bestFit="1" customWidth="1"/>
    <col min="30" max="30" width="7.5703125" bestFit="1" customWidth="1"/>
    <col min="31" max="31" width="7.7109375" bestFit="1" customWidth="1"/>
    <col min="32" max="33" width="6.5703125" bestFit="1" customWidth="1"/>
    <col min="34" max="34" width="5.28515625" bestFit="1" customWidth="1"/>
    <col min="35" max="35" width="7" bestFit="1" customWidth="1"/>
    <col min="36" max="36" width="7.85546875" bestFit="1" customWidth="1"/>
    <col min="37" max="37" width="8" bestFit="1" customWidth="1"/>
    <col min="38" max="39" width="6.5703125" bestFit="1" customWidth="1"/>
    <col min="40" max="40" width="5.28515625" bestFit="1" customWidth="1"/>
  </cols>
  <sheetData>
    <row r="1" spans="2:40" x14ac:dyDescent="0.25">
      <c r="B1" s="80" t="s">
        <v>91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48"/>
      <c r="AJ1" s="48"/>
      <c r="AK1" s="48"/>
      <c r="AL1" s="48"/>
      <c r="AM1" s="48"/>
      <c r="AN1" s="48"/>
    </row>
    <row r="2" spans="2:40" x14ac:dyDescent="0.25">
      <c r="B2" s="81" t="s">
        <v>78</v>
      </c>
      <c r="C2" s="81" t="s">
        <v>8</v>
      </c>
      <c r="D2" s="81" t="s">
        <v>9</v>
      </c>
      <c r="E2" s="82" t="s">
        <v>56</v>
      </c>
      <c r="F2" s="82"/>
      <c r="G2" s="82"/>
      <c r="H2" s="82"/>
      <c r="I2" s="82"/>
      <c r="J2" s="82"/>
      <c r="K2" s="82" t="s">
        <v>57</v>
      </c>
      <c r="L2" s="82"/>
      <c r="M2" s="82"/>
      <c r="N2" s="82"/>
      <c r="O2" s="82"/>
      <c r="P2" s="82"/>
      <c r="Q2" s="82" t="s">
        <v>58</v>
      </c>
      <c r="R2" s="82"/>
      <c r="S2" s="82"/>
      <c r="T2" s="82"/>
      <c r="U2" s="82"/>
      <c r="V2" s="82"/>
      <c r="W2" s="82" t="s">
        <v>76</v>
      </c>
      <c r="X2" s="82"/>
      <c r="Y2" s="82"/>
      <c r="Z2" s="82"/>
      <c r="AA2" s="82"/>
      <c r="AB2" s="82"/>
      <c r="AC2" s="82" t="s">
        <v>77</v>
      </c>
      <c r="AD2" s="82"/>
      <c r="AE2" s="82"/>
      <c r="AF2" s="82"/>
      <c r="AG2" s="82"/>
      <c r="AH2" s="82"/>
      <c r="AI2" s="72" t="s">
        <v>88</v>
      </c>
      <c r="AJ2" s="72"/>
      <c r="AK2" s="72"/>
      <c r="AL2" s="72"/>
      <c r="AM2" s="72"/>
      <c r="AN2" s="72"/>
    </row>
    <row r="3" spans="2:40" x14ac:dyDescent="0.25">
      <c r="B3" s="81"/>
      <c r="C3" s="81"/>
      <c r="D3" s="81"/>
      <c r="E3" s="5" t="s">
        <v>79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79</v>
      </c>
      <c r="X3" s="5" t="s">
        <v>80</v>
      </c>
      <c r="Y3" s="5" t="s">
        <v>81</v>
      </c>
      <c r="Z3" s="5" t="s">
        <v>82</v>
      </c>
      <c r="AA3" s="5" t="s">
        <v>83</v>
      </c>
      <c r="AB3" s="5" t="s">
        <v>84</v>
      </c>
      <c r="AC3" s="5" t="s">
        <v>79</v>
      </c>
      <c r="AD3" s="5" t="s">
        <v>80</v>
      </c>
      <c r="AE3" s="5" t="s">
        <v>81</v>
      </c>
      <c r="AF3" s="5" t="s">
        <v>82</v>
      </c>
      <c r="AG3" s="5" t="s">
        <v>83</v>
      </c>
      <c r="AH3" s="5" t="s">
        <v>84</v>
      </c>
      <c r="AI3" s="5" t="s">
        <v>85</v>
      </c>
      <c r="AJ3" s="5" t="s">
        <v>86</v>
      </c>
      <c r="AK3" s="5" t="s">
        <v>87</v>
      </c>
      <c r="AL3" s="5" t="s">
        <v>82</v>
      </c>
      <c r="AM3" s="5" t="s">
        <v>83</v>
      </c>
      <c r="AN3" s="5" t="s">
        <v>84</v>
      </c>
    </row>
    <row r="4" spans="2:40" x14ac:dyDescent="0.25">
      <c r="B4" s="7">
        <v>0.1</v>
      </c>
      <c r="C4" s="7">
        <v>0.05</v>
      </c>
      <c r="D4" s="7">
        <f>PI()</f>
        <v>3.1415926535897931</v>
      </c>
      <c r="E4" s="7">
        <v>-3.0000000000000001E-3</v>
      </c>
      <c r="F4" s="7">
        <v>5.0000000000000001E-3</v>
      </c>
      <c r="G4" s="7"/>
      <c r="H4" s="7">
        <v>5.2600000000000001E-2</v>
      </c>
      <c r="I4" s="7">
        <v>9.4899999999999998E-2</v>
      </c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>
        <f t="shared" ref="W4" si="0">AVERAGE(E4,K4,Q4)</f>
        <v>-3.0000000000000001E-3</v>
      </c>
      <c r="X4" s="47">
        <f t="shared" ref="X4" si="1">AVERAGE(F4,L4,R4)</f>
        <v>5.0000000000000001E-3</v>
      </c>
      <c r="Y4" s="47"/>
      <c r="Z4" s="47">
        <f t="shared" ref="Z4" si="2">AVERAGE(H4,N4,T4)</f>
        <v>5.2600000000000001E-2</v>
      </c>
      <c r="AA4" s="47">
        <f t="shared" ref="AA4" si="3">AVERAGE(I4,O4,U4)</f>
        <v>9.4899999999999998E-2</v>
      </c>
      <c r="AB4" s="47"/>
      <c r="AC4" s="47">
        <f t="shared" ref="AC4" si="4">_xlfn.STDEV.P(E4,K4,Q4)</f>
        <v>0</v>
      </c>
      <c r="AD4" s="47">
        <f t="shared" ref="AD4" si="5">_xlfn.STDEV.P(F4,L4,R4)</f>
        <v>0</v>
      </c>
      <c r="AE4" s="47"/>
      <c r="AF4" s="47">
        <f t="shared" ref="AF4" si="6">_xlfn.STDEV.P(H4,N4,T4)</f>
        <v>0</v>
      </c>
      <c r="AG4" s="47">
        <f t="shared" ref="AG4" si="7">_xlfn.STDEV.P(I4,O4,U4)</f>
        <v>0</v>
      </c>
      <c r="AH4" s="47"/>
      <c r="AI4" s="7">
        <v>-4.3899999999999998E-3</v>
      </c>
      <c r="AJ4" s="7">
        <v>4.9899999999999996E-3</v>
      </c>
      <c r="AK4" s="7"/>
      <c r="AL4" s="7">
        <v>0.10100000000000001</v>
      </c>
      <c r="AM4" s="7">
        <v>4.9099999999999998E-2</v>
      </c>
      <c r="AN4" s="47"/>
    </row>
    <row r="5" spans="2:40" x14ac:dyDescent="0.25">
      <c r="B5" s="7">
        <v>0.1</v>
      </c>
      <c r="C5" s="7">
        <v>7.4999999999999997E-2</v>
      </c>
      <c r="D5" s="7">
        <f>PI()</f>
        <v>3.1415926535897931</v>
      </c>
      <c r="E5" s="7">
        <v>-8.9999999999999993E-3</v>
      </c>
      <c r="F5" s="7">
        <v>6.9899999999999997E-3</v>
      </c>
      <c r="G5" s="7"/>
      <c r="H5" s="7">
        <v>0.154</v>
      </c>
      <c r="I5" s="7">
        <v>4.5100000000000001E-2</v>
      </c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>
        <f t="shared" ref="W5:W10" si="8">AVERAGE(E5,K5,Q5)</f>
        <v>-8.9999999999999993E-3</v>
      </c>
      <c r="X5" s="47">
        <f t="shared" ref="X5:X10" si="9">AVERAGE(F5,L5,R5)</f>
        <v>6.9899999999999997E-3</v>
      </c>
      <c r="Y5" s="47"/>
      <c r="Z5" s="47">
        <f t="shared" ref="Z5:Z10" si="10">AVERAGE(H5,N5,T5)</f>
        <v>0.154</v>
      </c>
      <c r="AA5" s="47">
        <f t="shared" ref="AA5:AA10" si="11">AVERAGE(I5,O5,U5)</f>
        <v>4.5100000000000001E-2</v>
      </c>
      <c r="AB5" s="47"/>
      <c r="AC5" s="47">
        <f t="shared" ref="AC5:AC10" si="12">_xlfn.STDEV.P(E5,K5,Q5)</f>
        <v>0</v>
      </c>
      <c r="AD5" s="47">
        <f t="shared" ref="AD5:AD10" si="13">_xlfn.STDEV.P(F5,L5,R5)</f>
        <v>0</v>
      </c>
      <c r="AE5" s="47"/>
      <c r="AF5" s="47">
        <f t="shared" ref="AF5:AF10" si="14">_xlfn.STDEV.P(H5,N5,T5)</f>
        <v>0</v>
      </c>
      <c r="AG5" s="47">
        <f t="shared" ref="AG5:AG10" si="15">_xlfn.STDEV.P(I5,O5,U5)</f>
        <v>0</v>
      </c>
      <c r="AH5" s="47"/>
      <c r="AI5" s="7">
        <v>-7.9799999999999992E-3</v>
      </c>
      <c r="AJ5" s="7">
        <v>7.4900000000000001E-3</v>
      </c>
      <c r="AK5" s="7"/>
      <c r="AL5" s="7">
        <v>0.1</v>
      </c>
      <c r="AM5" s="7">
        <v>7.4800000000000005E-2</v>
      </c>
      <c r="AN5" s="47"/>
    </row>
    <row r="6" spans="2:40" x14ac:dyDescent="0.25">
      <c r="B6" s="7">
        <v>0.1</v>
      </c>
      <c r="C6" s="7">
        <v>0.1</v>
      </c>
      <c r="D6" s="7">
        <f>PI()</f>
        <v>3.1415926535897931</v>
      </c>
      <c r="E6" s="7">
        <v>-1.0999999999999999E-2</v>
      </c>
      <c r="F6" s="7">
        <v>0.01</v>
      </c>
      <c r="G6" s="7"/>
      <c r="H6" s="7">
        <v>8.3599999999999994E-2</v>
      </c>
      <c r="I6" s="7">
        <v>0.11899999999999999</v>
      </c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>
        <f t="shared" si="8"/>
        <v>-1.0999999999999999E-2</v>
      </c>
      <c r="X6" s="47">
        <f t="shared" si="9"/>
        <v>0.01</v>
      </c>
      <c r="Y6" s="47"/>
      <c r="Z6" s="47">
        <f t="shared" si="10"/>
        <v>8.3599999999999994E-2</v>
      </c>
      <c r="AA6" s="47">
        <f t="shared" si="11"/>
        <v>0.11899999999999999</v>
      </c>
      <c r="AB6" s="47"/>
      <c r="AC6" s="47">
        <f t="shared" si="12"/>
        <v>0</v>
      </c>
      <c r="AD6" s="47">
        <f t="shared" si="13"/>
        <v>0</v>
      </c>
      <c r="AE6" s="47"/>
      <c r="AF6" s="47">
        <f t="shared" si="14"/>
        <v>0</v>
      </c>
      <c r="AG6" s="47">
        <f t="shared" si="15"/>
        <v>0</v>
      </c>
      <c r="AH6" s="47"/>
      <c r="AI6" s="7">
        <v>-1.21E-2</v>
      </c>
      <c r="AJ6" s="7">
        <v>9.9900000000000006E-3</v>
      </c>
      <c r="AK6" s="7"/>
      <c r="AL6" s="7">
        <v>0.1</v>
      </c>
      <c r="AM6" s="7">
        <v>9.9699999999999997E-2</v>
      </c>
      <c r="AN6" s="47"/>
    </row>
    <row r="7" spans="2:40" x14ac:dyDescent="0.25">
      <c r="B7" s="7">
        <v>0.1</v>
      </c>
      <c r="C7" s="7">
        <v>0.125</v>
      </c>
      <c r="D7" s="7">
        <f>PI()</f>
        <v>3.1415926535897931</v>
      </c>
      <c r="E7" s="7">
        <v>-1.4999999999999999E-2</v>
      </c>
      <c r="F7" s="7">
        <v>1.2999999999999999E-2</v>
      </c>
      <c r="G7" s="7"/>
      <c r="H7" s="7">
        <v>7.4099999999999999E-2</v>
      </c>
      <c r="I7" s="7">
        <v>0.17499999999999999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>
        <f t="shared" si="8"/>
        <v>-1.4999999999999999E-2</v>
      </c>
      <c r="X7" s="47">
        <f t="shared" si="9"/>
        <v>1.2999999999999999E-2</v>
      </c>
      <c r="Y7" s="47"/>
      <c r="Z7" s="47">
        <f t="shared" si="10"/>
        <v>7.4099999999999999E-2</v>
      </c>
      <c r="AA7" s="47">
        <f t="shared" si="11"/>
        <v>0.17499999999999999</v>
      </c>
      <c r="AB7" s="47"/>
      <c r="AC7" s="47">
        <f t="shared" si="12"/>
        <v>0</v>
      </c>
      <c r="AD7" s="47">
        <f t="shared" si="13"/>
        <v>0</v>
      </c>
      <c r="AE7" s="47"/>
      <c r="AF7" s="47">
        <f t="shared" si="14"/>
        <v>0</v>
      </c>
      <c r="AG7" s="47">
        <f t="shared" si="15"/>
        <v>0</v>
      </c>
      <c r="AH7" s="47"/>
      <c r="AI7" s="7">
        <v>-1.67E-2</v>
      </c>
      <c r="AJ7" s="7">
        <v>1.24E-2</v>
      </c>
      <c r="AK7" s="7"/>
      <c r="AL7" s="7">
        <v>0.1</v>
      </c>
      <c r="AM7" s="7">
        <v>0.124</v>
      </c>
      <c r="AN7" s="47"/>
    </row>
    <row r="8" spans="2:40" x14ac:dyDescent="0.25">
      <c r="B8" s="7">
        <v>0.1</v>
      </c>
      <c r="C8" s="7">
        <v>0.15</v>
      </c>
      <c r="D8" s="7">
        <f>PI()</f>
        <v>3.1415926535897931</v>
      </c>
      <c r="E8" s="7">
        <v>-0.02</v>
      </c>
      <c r="F8" s="7">
        <v>1.6E-2</v>
      </c>
      <c r="G8" s="7"/>
      <c r="H8" s="7">
        <v>8.4199999999999997E-2</v>
      </c>
      <c r="I8" s="7">
        <v>0.189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>
        <f t="shared" si="8"/>
        <v>-0.02</v>
      </c>
      <c r="X8" s="47">
        <f t="shared" si="9"/>
        <v>1.6E-2</v>
      </c>
      <c r="Y8" s="47"/>
      <c r="Z8" s="47">
        <f t="shared" si="10"/>
        <v>8.4199999999999997E-2</v>
      </c>
      <c r="AA8" s="47">
        <f t="shared" si="11"/>
        <v>0.189</v>
      </c>
      <c r="AB8" s="47"/>
      <c r="AC8" s="47">
        <f t="shared" si="12"/>
        <v>0</v>
      </c>
      <c r="AD8" s="47">
        <f t="shared" si="13"/>
        <v>0</v>
      </c>
      <c r="AE8" s="47"/>
      <c r="AF8" s="47">
        <f t="shared" si="14"/>
        <v>0</v>
      </c>
      <c r="AG8" s="47">
        <f t="shared" si="15"/>
        <v>0</v>
      </c>
      <c r="AH8" s="47"/>
      <c r="AI8" s="7">
        <v>-2.1700000000000001E-2</v>
      </c>
      <c r="AJ8" s="7">
        <v>1.49E-2</v>
      </c>
      <c r="AK8" s="7"/>
      <c r="AL8" s="7">
        <v>0.1</v>
      </c>
      <c r="AM8" s="7">
        <v>0.14799999999999999</v>
      </c>
      <c r="AN8" s="47"/>
    </row>
    <row r="9" spans="2:40" x14ac:dyDescent="0.25">
      <c r="B9" s="7">
        <v>0.1</v>
      </c>
      <c r="C9" s="7">
        <v>0.17499999999999999</v>
      </c>
      <c r="D9" s="7">
        <f>PI()</f>
        <v>3.1415926535897931</v>
      </c>
      <c r="E9" s="7">
        <v>-2.2100000000000002E-2</v>
      </c>
      <c r="F9" s="7">
        <v>1.7999999999999999E-2</v>
      </c>
      <c r="G9" s="7"/>
      <c r="H9" s="7">
        <v>9.4299999999999995E-2</v>
      </c>
      <c r="I9" s="7">
        <v>0.189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>
        <f t="shared" si="8"/>
        <v>-2.2100000000000002E-2</v>
      </c>
      <c r="X9" s="47">
        <f t="shared" si="9"/>
        <v>1.7999999999999999E-2</v>
      </c>
      <c r="Y9" s="47"/>
      <c r="Z9" s="47">
        <f t="shared" si="10"/>
        <v>9.4299999999999995E-2</v>
      </c>
      <c r="AA9" s="47">
        <f t="shared" si="11"/>
        <v>0.189</v>
      </c>
      <c r="AB9" s="47"/>
      <c r="AC9" s="47">
        <f t="shared" si="12"/>
        <v>0</v>
      </c>
      <c r="AD9" s="47">
        <f t="shared" si="13"/>
        <v>0</v>
      </c>
      <c r="AE9" s="47"/>
      <c r="AF9" s="47">
        <f t="shared" si="14"/>
        <v>0</v>
      </c>
      <c r="AG9" s="47">
        <f t="shared" si="15"/>
        <v>0</v>
      </c>
      <c r="AH9" s="47"/>
      <c r="AI9" s="7">
        <v>-2.7099999999999999E-2</v>
      </c>
      <c r="AJ9" s="7">
        <v>1.7399999999999999E-2</v>
      </c>
      <c r="AK9" s="7"/>
      <c r="AL9" s="7">
        <v>0.1</v>
      </c>
      <c r="AM9" s="7">
        <v>0.17399999999999999</v>
      </c>
      <c r="AN9" s="47"/>
    </row>
    <row r="10" spans="2:40" x14ac:dyDescent="0.25">
      <c r="B10" s="7">
        <v>0.1</v>
      </c>
      <c r="C10" s="7">
        <v>0.2</v>
      </c>
      <c r="D10" s="7">
        <f>PI()</f>
        <v>3.1415926535897931</v>
      </c>
      <c r="E10" s="7">
        <v>-3.1E-2</v>
      </c>
      <c r="F10" s="7">
        <v>2.1999999999999999E-2</v>
      </c>
      <c r="G10" s="7"/>
      <c r="H10" s="7">
        <v>0.11</v>
      </c>
      <c r="I10" s="7">
        <v>0.19600000000000001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>
        <f t="shared" si="8"/>
        <v>-3.1E-2</v>
      </c>
      <c r="X10" s="47">
        <f t="shared" si="9"/>
        <v>2.1999999999999999E-2</v>
      </c>
      <c r="Y10" s="47"/>
      <c r="Z10" s="47">
        <f t="shared" si="10"/>
        <v>0.11</v>
      </c>
      <c r="AA10" s="47">
        <f t="shared" si="11"/>
        <v>0.19600000000000001</v>
      </c>
      <c r="AB10" s="47"/>
      <c r="AC10" s="47">
        <f t="shared" si="12"/>
        <v>0</v>
      </c>
      <c r="AD10" s="47">
        <f t="shared" si="13"/>
        <v>0</v>
      </c>
      <c r="AE10" s="47"/>
      <c r="AF10" s="47">
        <f t="shared" si="14"/>
        <v>0</v>
      </c>
      <c r="AG10" s="47">
        <f t="shared" si="15"/>
        <v>0</v>
      </c>
      <c r="AH10" s="47"/>
      <c r="AI10" s="7">
        <v>-3.3300000000000003E-2</v>
      </c>
      <c r="AJ10" s="7">
        <v>1.9800000000000002E-2</v>
      </c>
      <c r="AK10" s="7"/>
      <c r="AL10" s="7">
        <v>0.107</v>
      </c>
      <c r="AM10" s="7">
        <v>0.186</v>
      </c>
      <c r="AN10" s="47"/>
    </row>
    <row r="11" spans="2:40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2:40" x14ac:dyDescent="0.25">
      <c r="B12" s="7">
        <v>0.15</v>
      </c>
      <c r="C12" s="7">
        <v>0.05</v>
      </c>
      <c r="D12" s="7">
        <f>PI()</f>
        <v>3.1415926535897931</v>
      </c>
      <c r="E12" s="7">
        <v>-1.4E-2</v>
      </c>
      <c r="F12" s="7">
        <v>8.0000000000000002E-3</v>
      </c>
      <c r="G12" s="7"/>
      <c r="H12" s="7">
        <v>0.33700000000000002</v>
      </c>
      <c r="I12" s="7">
        <v>2.3699999999999999E-2</v>
      </c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>
        <f t="shared" ref="W12" si="16">AVERAGE(E12,K12,Q12)</f>
        <v>-1.4E-2</v>
      </c>
      <c r="X12" s="47">
        <f t="shared" ref="X12" si="17">AVERAGE(F12,L12,R12)</f>
        <v>8.0000000000000002E-3</v>
      </c>
      <c r="Y12" s="47"/>
      <c r="Z12" s="47">
        <f t="shared" ref="Z12" si="18">AVERAGE(H12,N12,T12)</f>
        <v>0.33700000000000002</v>
      </c>
      <c r="AA12" s="47">
        <f t="shared" ref="AA12" si="19">AVERAGE(I12,O12,U12)</f>
        <v>2.3699999999999999E-2</v>
      </c>
      <c r="AB12" s="47"/>
      <c r="AC12" s="47">
        <f t="shared" ref="AC12" si="20">_xlfn.STDEV.P(E12,K12,Q12)</f>
        <v>0</v>
      </c>
      <c r="AD12" s="47">
        <f t="shared" ref="AD12" si="21">_xlfn.STDEV.P(F12,L12,R12)</f>
        <v>0</v>
      </c>
      <c r="AE12" s="47"/>
      <c r="AF12" s="47">
        <f t="shared" ref="AF12" si="22">_xlfn.STDEV.P(H12,N12,T12)</f>
        <v>0</v>
      </c>
      <c r="AG12" s="47">
        <f t="shared" ref="AG12" si="23">_xlfn.STDEV.P(I12,O12,U12)</f>
        <v>0</v>
      </c>
      <c r="AH12" s="47"/>
      <c r="AI12" s="7">
        <v>-9.8899999999999995E-3</v>
      </c>
      <c r="AJ12" s="7">
        <v>7.4900000000000001E-3</v>
      </c>
      <c r="AK12" s="7"/>
      <c r="AL12" s="7">
        <v>0.15</v>
      </c>
      <c r="AM12" s="7">
        <v>4.9799999999999997E-2</v>
      </c>
      <c r="AN12" s="47"/>
    </row>
    <row r="13" spans="2:40" x14ac:dyDescent="0.25">
      <c r="B13" s="7">
        <v>0.15</v>
      </c>
      <c r="C13" s="7">
        <v>7.4999999999999997E-2</v>
      </c>
      <c r="D13" s="7">
        <f>PI()</f>
        <v>3.1415926535897931</v>
      </c>
      <c r="E13" s="7">
        <v>-1.7000000000000001E-2</v>
      </c>
      <c r="F13" s="7">
        <v>1.2E-2</v>
      </c>
      <c r="G13" s="7"/>
      <c r="H13" s="7">
        <v>0.114</v>
      </c>
      <c r="I13" s="7">
        <v>0.105</v>
      </c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>
        <f t="shared" ref="W13:W18" si="24">AVERAGE(E13,K13,Q13)</f>
        <v>-1.7000000000000001E-2</v>
      </c>
      <c r="X13" s="47">
        <f t="shared" ref="X13:X18" si="25">AVERAGE(F13,L13,R13)</f>
        <v>1.2E-2</v>
      </c>
      <c r="Y13" s="47"/>
      <c r="Z13" s="47">
        <f t="shared" ref="Z13:Z18" si="26">AVERAGE(H13,N13,T13)</f>
        <v>0.114</v>
      </c>
      <c r="AA13" s="47">
        <f t="shared" ref="AA13:AA18" si="27">AVERAGE(I13,O13,U13)</f>
        <v>0.105</v>
      </c>
      <c r="AB13" s="47"/>
      <c r="AC13" s="47">
        <f t="shared" ref="AC13:AC18" si="28">_xlfn.STDEV.P(E13,K13,Q13)</f>
        <v>0</v>
      </c>
      <c r="AD13" s="47">
        <f t="shared" ref="AD13:AD18" si="29">_xlfn.STDEV.P(F13,L13,R13)</f>
        <v>0</v>
      </c>
      <c r="AE13" s="47"/>
      <c r="AF13" s="47">
        <f t="shared" ref="AF13:AF18" si="30">_xlfn.STDEV.P(H13,N13,T13)</f>
        <v>0</v>
      </c>
      <c r="AG13" s="47">
        <f t="shared" ref="AG13:AG18" si="31">_xlfn.STDEV.P(I13,O13,U13)</f>
        <v>0</v>
      </c>
      <c r="AH13" s="47"/>
      <c r="AI13" s="7">
        <v>-1.7899999999999999E-2</v>
      </c>
      <c r="AJ13" s="7">
        <v>1.12E-2</v>
      </c>
      <c r="AK13" s="49">
        <v>1.12E-2</v>
      </c>
      <c r="AL13" s="7">
        <v>0.15</v>
      </c>
      <c r="AM13" s="7">
        <v>7.4899999999999994E-2</v>
      </c>
      <c r="AN13" s="47"/>
    </row>
    <row r="14" spans="2:40" x14ac:dyDescent="0.25">
      <c r="B14" s="7">
        <v>0.15</v>
      </c>
      <c r="C14" s="7">
        <v>0.1</v>
      </c>
      <c r="D14" s="7">
        <f>PI()</f>
        <v>3.1415926535897931</v>
      </c>
      <c r="E14" s="7">
        <v>-2.4E-2</v>
      </c>
      <c r="F14" s="7">
        <v>1.6E-2</v>
      </c>
      <c r="G14" s="7"/>
      <c r="H14" s="7">
        <v>0.10100000000000001</v>
      </c>
      <c r="I14" s="7">
        <v>0.158</v>
      </c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>
        <f t="shared" si="24"/>
        <v>-2.4E-2</v>
      </c>
      <c r="X14" s="47">
        <f t="shared" si="25"/>
        <v>1.6E-2</v>
      </c>
      <c r="Y14" s="47"/>
      <c r="Z14" s="47">
        <f t="shared" si="26"/>
        <v>0.10100000000000001</v>
      </c>
      <c r="AA14" s="47">
        <f t="shared" si="27"/>
        <v>0.158</v>
      </c>
      <c r="AB14" s="47"/>
      <c r="AC14" s="47">
        <f t="shared" si="28"/>
        <v>0</v>
      </c>
      <c r="AD14" s="47">
        <f t="shared" si="29"/>
        <v>0</v>
      </c>
      <c r="AE14" s="47"/>
      <c r="AF14" s="47">
        <f t="shared" si="30"/>
        <v>0</v>
      </c>
      <c r="AG14" s="47">
        <f t="shared" si="31"/>
        <v>0</v>
      </c>
      <c r="AH14" s="47"/>
      <c r="AI14" s="7">
        <v>-2.7099999999999999E-2</v>
      </c>
      <c r="AJ14" s="7">
        <v>1.49E-2</v>
      </c>
      <c r="AK14" s="49">
        <v>1.49E-2</v>
      </c>
      <c r="AL14" s="7">
        <v>0.15</v>
      </c>
      <c r="AM14" s="7">
        <v>9.9900000000000003E-2</v>
      </c>
      <c r="AN14" s="47"/>
    </row>
    <row r="15" spans="2:40" x14ac:dyDescent="0.25">
      <c r="B15" s="7">
        <v>0.15</v>
      </c>
      <c r="C15" s="7">
        <v>0.125</v>
      </c>
      <c r="D15" s="7">
        <f>PI()</f>
        <v>3.1415926535897931</v>
      </c>
      <c r="E15" s="7">
        <v>-3.5000000000000003E-2</v>
      </c>
      <c r="F15" s="7">
        <v>1.9E-2</v>
      </c>
      <c r="G15" s="7"/>
      <c r="H15" s="7">
        <v>0.127</v>
      </c>
      <c r="I15" s="7">
        <v>0.14899999999999999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>
        <f t="shared" si="24"/>
        <v>-3.5000000000000003E-2</v>
      </c>
      <c r="X15" s="47">
        <f t="shared" si="25"/>
        <v>1.9E-2</v>
      </c>
      <c r="Y15" s="47"/>
      <c r="Z15" s="47">
        <f t="shared" si="26"/>
        <v>0.127</v>
      </c>
      <c r="AA15" s="47">
        <f t="shared" si="27"/>
        <v>0.14899999999999999</v>
      </c>
      <c r="AB15" s="47"/>
      <c r="AC15" s="47">
        <f t="shared" si="28"/>
        <v>0</v>
      </c>
      <c r="AD15" s="47">
        <f t="shared" si="29"/>
        <v>0</v>
      </c>
      <c r="AE15" s="47"/>
      <c r="AF15" s="47">
        <f t="shared" si="30"/>
        <v>0</v>
      </c>
      <c r="AG15" s="47">
        <f t="shared" si="31"/>
        <v>0</v>
      </c>
      <c r="AH15" s="47"/>
      <c r="AI15" s="7">
        <v>-3.73E-2</v>
      </c>
      <c r="AJ15" s="7">
        <v>1.8599999999999998E-2</v>
      </c>
      <c r="AK15" s="49">
        <v>1.8700000000000001E-2</v>
      </c>
      <c r="AL15" s="7">
        <v>0.15</v>
      </c>
      <c r="AM15" s="7">
        <v>0.124</v>
      </c>
      <c r="AN15" s="47"/>
    </row>
    <row r="16" spans="2:40" x14ac:dyDescent="0.25">
      <c r="B16" s="7">
        <v>0.15</v>
      </c>
      <c r="C16" s="7">
        <v>0.15</v>
      </c>
      <c r="D16" s="7">
        <f>PI()</f>
        <v>3.1415926535897931</v>
      </c>
      <c r="E16" s="7">
        <v>-4.2799999999999998E-2</v>
      </c>
      <c r="F16" s="7">
        <v>2.3E-2</v>
      </c>
      <c r="G16" s="7"/>
      <c r="H16" s="7">
        <v>0.121</v>
      </c>
      <c r="I16" s="7">
        <v>0.189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>
        <f t="shared" ref="W16" si="32">AVERAGE(E16,K16,Q16)</f>
        <v>-4.2799999999999998E-2</v>
      </c>
      <c r="X16" s="47">
        <f t="shared" ref="X16" si="33">AVERAGE(F16,L16,R16)</f>
        <v>2.3E-2</v>
      </c>
      <c r="Y16" s="47"/>
      <c r="Z16" s="47">
        <f t="shared" ref="Z16" si="34">AVERAGE(H16,N16,T16)</f>
        <v>0.121</v>
      </c>
      <c r="AA16" s="47">
        <f t="shared" ref="AA16" si="35">AVERAGE(I16,O16,U16)</f>
        <v>0.189</v>
      </c>
      <c r="AB16" s="47"/>
      <c r="AC16" s="47">
        <f t="shared" ref="AC16" si="36">_xlfn.STDEV.P(E16,K16,Q16)</f>
        <v>0</v>
      </c>
      <c r="AD16" s="47">
        <f t="shared" ref="AD16" si="37">_xlfn.STDEV.P(F16,L16,R16)</f>
        <v>0</v>
      </c>
      <c r="AE16" s="47"/>
      <c r="AF16" s="47">
        <f t="shared" ref="AF16" si="38">_xlfn.STDEV.P(H16,N16,T16)</f>
        <v>0</v>
      </c>
      <c r="AG16" s="47">
        <f t="shared" ref="AG16" si="39">_xlfn.STDEV.P(I16,O16,U16)</f>
        <v>0</v>
      </c>
      <c r="AH16" s="47"/>
      <c r="AI16" s="7">
        <v>-4.8399999999999999E-2</v>
      </c>
      <c r="AJ16" s="7">
        <v>2.23E-2</v>
      </c>
      <c r="AK16" s="7">
        <v>2.24E-2</v>
      </c>
      <c r="AL16" s="7">
        <v>0.15</v>
      </c>
      <c r="AM16" s="7">
        <v>0.14899999999999999</v>
      </c>
      <c r="AN16" s="47"/>
    </row>
    <row r="17" spans="2:40" x14ac:dyDescent="0.25">
      <c r="B17" s="7">
        <v>0.15</v>
      </c>
      <c r="C17" s="7">
        <v>0.17499999999999999</v>
      </c>
      <c r="D17" s="7">
        <f>PI()</f>
        <v>3.1415926535897931</v>
      </c>
      <c r="E17" s="7">
        <v>-5.6000000000000001E-2</v>
      </c>
      <c r="F17" s="7">
        <v>2.7900000000000001E-2</v>
      </c>
      <c r="G17" s="7"/>
      <c r="H17" s="7">
        <v>0.14599999999999999</v>
      </c>
      <c r="I17" s="7">
        <v>0.189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>
        <f t="shared" si="24"/>
        <v>-5.6000000000000001E-2</v>
      </c>
      <c r="X17" s="47">
        <f t="shared" si="25"/>
        <v>2.7900000000000001E-2</v>
      </c>
      <c r="Y17" s="47"/>
      <c r="Z17" s="47">
        <f t="shared" si="26"/>
        <v>0.14599999999999999</v>
      </c>
      <c r="AA17" s="47">
        <f t="shared" si="27"/>
        <v>0.189</v>
      </c>
      <c r="AB17" s="47"/>
      <c r="AC17" s="47">
        <f t="shared" si="28"/>
        <v>0</v>
      </c>
      <c r="AD17" s="47">
        <f t="shared" si="29"/>
        <v>0</v>
      </c>
      <c r="AE17" s="47"/>
      <c r="AF17" s="47">
        <f t="shared" si="30"/>
        <v>0</v>
      </c>
      <c r="AG17" s="47">
        <f t="shared" si="31"/>
        <v>0</v>
      </c>
      <c r="AH17" s="47"/>
      <c r="AI17" s="7">
        <v>-0.06</v>
      </c>
      <c r="AJ17" s="7">
        <v>2.5999999999999999E-2</v>
      </c>
      <c r="AK17" s="49">
        <v>2.6100000000000002E-2</v>
      </c>
      <c r="AL17" s="7">
        <v>0.154</v>
      </c>
      <c r="AM17" s="7">
        <v>0.16900000000000001</v>
      </c>
      <c r="AN17" s="47"/>
    </row>
    <row r="18" spans="2:40" x14ac:dyDescent="0.25">
      <c r="B18" s="7">
        <v>0.15</v>
      </c>
      <c r="C18" s="7">
        <v>0.2</v>
      </c>
      <c r="D18" s="7">
        <f>PI()</f>
        <v>3.1415926535897931</v>
      </c>
      <c r="E18" s="7">
        <v>-6.9500000000000006E-2</v>
      </c>
      <c r="F18" s="7">
        <v>3.2000000000000001E-2</v>
      </c>
      <c r="G18" s="7"/>
      <c r="H18" s="7">
        <v>0.16159999999999999</v>
      </c>
      <c r="I18" s="7">
        <v>0.19600000000000001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>
        <f t="shared" si="24"/>
        <v>-6.9500000000000006E-2</v>
      </c>
      <c r="X18" s="47">
        <f t="shared" si="25"/>
        <v>3.2000000000000001E-2</v>
      </c>
      <c r="Y18" s="47"/>
      <c r="Z18" s="47">
        <f t="shared" si="26"/>
        <v>0.16159999999999999</v>
      </c>
      <c r="AA18" s="47">
        <f t="shared" si="27"/>
        <v>0.19600000000000001</v>
      </c>
      <c r="AB18" s="47"/>
      <c r="AC18" s="47">
        <f t="shared" si="28"/>
        <v>0</v>
      </c>
      <c r="AD18" s="47">
        <f t="shared" si="29"/>
        <v>0</v>
      </c>
      <c r="AE18" s="47"/>
      <c r="AF18" s="47">
        <f t="shared" si="30"/>
        <v>0</v>
      </c>
      <c r="AG18" s="47">
        <f t="shared" si="31"/>
        <v>0</v>
      </c>
      <c r="AH18" s="47"/>
      <c r="AI18" s="7">
        <v>-7.2999999999999995E-2</v>
      </c>
      <c r="AJ18" s="7">
        <v>2.9600000000000001E-2</v>
      </c>
      <c r="AK18" s="49">
        <v>2.98E-2</v>
      </c>
      <c r="AL18" s="7">
        <v>0.16</v>
      </c>
      <c r="AM18" s="7">
        <v>0.186</v>
      </c>
      <c r="AN18" s="47"/>
    </row>
    <row r="19" spans="2:40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2:40" x14ac:dyDescent="0.25">
      <c r="B20" s="7">
        <v>0.2</v>
      </c>
      <c r="C20" s="7">
        <v>0.05</v>
      </c>
      <c r="D20" s="7">
        <f>PI()</f>
        <v>3.1415926535897931</v>
      </c>
      <c r="E20" s="7">
        <v>-2.3E-2</v>
      </c>
      <c r="F20" s="7">
        <v>0.01</v>
      </c>
      <c r="G20" s="7"/>
      <c r="H20" s="7">
        <v>0.42399999999999999</v>
      </c>
      <c r="I20" s="7">
        <v>2.3699999999999999E-2</v>
      </c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>
        <f t="shared" ref="W20" si="40">AVERAGE(E20,K20,Q20)</f>
        <v>-2.3E-2</v>
      </c>
      <c r="X20" s="47">
        <f t="shared" ref="X20" si="41">AVERAGE(F20,L20,R20)</f>
        <v>0.01</v>
      </c>
      <c r="Y20" s="47"/>
      <c r="Z20" s="47">
        <f t="shared" ref="Z20" si="42">AVERAGE(H20,N20,T20)</f>
        <v>0.42399999999999999</v>
      </c>
      <c r="AA20" s="47">
        <f t="shared" ref="AA20" si="43">AVERAGE(I20,O20,U20)</f>
        <v>2.3699999999999999E-2</v>
      </c>
      <c r="AB20" s="47"/>
      <c r="AC20" s="47">
        <f t="shared" ref="AC20" si="44">_xlfn.STDEV.P(E20,K20,Q20)</f>
        <v>0</v>
      </c>
      <c r="AD20" s="47">
        <f t="shared" ref="AD20" si="45">_xlfn.STDEV.P(F20,L20,R20)</f>
        <v>0</v>
      </c>
      <c r="AE20" s="47"/>
      <c r="AF20" s="47">
        <f t="shared" ref="AF20" si="46">_xlfn.STDEV.P(H20,N20,T20)</f>
        <v>0</v>
      </c>
      <c r="AG20" s="47">
        <f t="shared" ref="AG20" si="47">_xlfn.STDEV.P(I20,O20,U20)</f>
        <v>0</v>
      </c>
      <c r="AH20" s="47"/>
      <c r="AI20" s="7">
        <v>-1.7500000000000002E-2</v>
      </c>
      <c r="AJ20" s="7">
        <v>9.9900000000000006E-3</v>
      </c>
      <c r="AK20" s="7"/>
      <c r="AL20" s="7">
        <v>0.2</v>
      </c>
      <c r="AM20" s="7">
        <v>4.99E-2</v>
      </c>
      <c r="AN20" s="47"/>
    </row>
    <row r="21" spans="2:40" x14ac:dyDescent="0.25">
      <c r="B21" s="7">
        <v>0.2</v>
      </c>
      <c r="C21" s="7">
        <v>7.4999999999999997E-2</v>
      </c>
      <c r="D21" s="7">
        <f>PI()</f>
        <v>3.1415926535897931</v>
      </c>
      <c r="E21" s="7">
        <v>-2.8000000000000001E-2</v>
      </c>
      <c r="F21" s="7">
        <v>1.4999999999999999E-2</v>
      </c>
      <c r="G21" s="7"/>
      <c r="H21" s="7">
        <v>0.157</v>
      </c>
      <c r="I21" s="7">
        <v>9.5500000000000002E-2</v>
      </c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>
        <f t="shared" ref="W21:W26" si="48">AVERAGE(E21,K21,Q21)</f>
        <v>-2.8000000000000001E-2</v>
      </c>
      <c r="X21" s="47">
        <f t="shared" ref="X21:X26" si="49">AVERAGE(F21,L21,R21)</f>
        <v>1.4999999999999999E-2</v>
      </c>
      <c r="Y21" s="47"/>
      <c r="Z21" s="47">
        <f t="shared" ref="Z21:Z26" si="50">AVERAGE(H21,N21,T21)</f>
        <v>0.157</v>
      </c>
      <c r="AA21" s="47">
        <f t="shared" ref="AA21:AA26" si="51">AVERAGE(I21,O21,U21)</f>
        <v>9.5500000000000002E-2</v>
      </c>
      <c r="AB21" s="47"/>
      <c r="AC21" s="47">
        <f t="shared" ref="AC21:AC26" si="52">_xlfn.STDEV.P(E21,K21,Q21)</f>
        <v>0</v>
      </c>
      <c r="AD21" s="47">
        <f t="shared" ref="AD21:AD26" si="53">_xlfn.STDEV.P(F21,L21,R21)</f>
        <v>0</v>
      </c>
      <c r="AE21" s="47"/>
      <c r="AF21" s="47">
        <f t="shared" ref="AF21:AF26" si="54">_xlfn.STDEV.P(H21,N21,T21)</f>
        <v>0</v>
      </c>
      <c r="AG21" s="47">
        <f t="shared" ref="AG21:AG26" si="55">_xlfn.STDEV.P(I21,O21,U21)</f>
        <v>0</v>
      </c>
      <c r="AH21" s="47"/>
      <c r="AI21" s="7">
        <v>-3.1800000000000002E-2</v>
      </c>
      <c r="AJ21" s="7">
        <v>1.49E-2</v>
      </c>
      <c r="AK21" s="7"/>
      <c r="AL21" s="7">
        <v>0.2</v>
      </c>
      <c r="AM21" s="7">
        <v>7.4899999999999994E-2</v>
      </c>
      <c r="AN21" s="47"/>
    </row>
    <row r="22" spans="2:40" x14ac:dyDescent="0.25">
      <c r="B22" s="7">
        <v>0.2</v>
      </c>
      <c r="C22" s="7">
        <v>0.1</v>
      </c>
      <c r="D22" s="7">
        <f>PI()</f>
        <v>3.1415926535897931</v>
      </c>
      <c r="E22" s="7">
        <v>-4.4999999999999998E-2</v>
      </c>
      <c r="F22" s="7">
        <v>2.1000000000000001E-2</v>
      </c>
      <c r="G22" s="7"/>
      <c r="H22" s="7">
        <v>0.155</v>
      </c>
      <c r="I22" s="7">
        <v>0.13500000000000001</v>
      </c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>
        <f t="shared" si="48"/>
        <v>-4.4999999999999998E-2</v>
      </c>
      <c r="X22" s="47">
        <f t="shared" si="49"/>
        <v>2.1000000000000001E-2</v>
      </c>
      <c r="Y22" s="47"/>
      <c r="Z22" s="47">
        <f t="shared" si="50"/>
        <v>0.155</v>
      </c>
      <c r="AA22" s="47">
        <f t="shared" si="51"/>
        <v>0.13500000000000001</v>
      </c>
      <c r="AB22" s="47"/>
      <c r="AC22" s="47">
        <f t="shared" si="52"/>
        <v>0</v>
      </c>
      <c r="AD22" s="47">
        <f t="shared" si="53"/>
        <v>0</v>
      </c>
      <c r="AE22" s="47"/>
      <c r="AF22" s="47">
        <f t="shared" si="54"/>
        <v>0</v>
      </c>
      <c r="AG22" s="47">
        <f t="shared" si="55"/>
        <v>0</v>
      </c>
      <c r="AH22" s="47"/>
      <c r="AI22" s="7">
        <v>-4.8099999999999997E-2</v>
      </c>
      <c r="AJ22" s="7">
        <v>1.9900000000000001E-2</v>
      </c>
      <c r="AK22" s="7"/>
      <c r="AL22" s="7">
        <v>0.2</v>
      </c>
      <c r="AM22" s="7">
        <v>9.9900000000000003E-2</v>
      </c>
      <c r="AN22" s="47"/>
    </row>
    <row r="23" spans="2:40" x14ac:dyDescent="0.25">
      <c r="B23" s="7">
        <v>0.2</v>
      </c>
      <c r="C23" s="7">
        <v>0.125</v>
      </c>
      <c r="D23" s="7">
        <f>PI()</f>
        <v>3.1415926535897931</v>
      </c>
      <c r="E23" s="7">
        <v>-6.0900000000000003E-2</v>
      </c>
      <c r="F23" s="7">
        <v>2.5000000000000001E-2</v>
      </c>
      <c r="G23" s="7"/>
      <c r="H23" s="7">
        <v>0.17199999999999999</v>
      </c>
      <c r="I23" s="7">
        <v>0.14499999999999999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>
        <f t="shared" si="48"/>
        <v>-6.0900000000000003E-2</v>
      </c>
      <c r="X23" s="47">
        <f t="shared" si="49"/>
        <v>2.5000000000000001E-2</v>
      </c>
      <c r="Y23" s="47"/>
      <c r="Z23" s="47">
        <f t="shared" si="50"/>
        <v>0.17199999999999999</v>
      </c>
      <c r="AA23" s="47">
        <f t="shared" si="51"/>
        <v>0.14499999999999999</v>
      </c>
      <c r="AB23" s="47"/>
      <c r="AC23" s="47">
        <f t="shared" si="52"/>
        <v>0</v>
      </c>
      <c r="AD23" s="47">
        <f t="shared" si="53"/>
        <v>0</v>
      </c>
      <c r="AE23" s="47"/>
      <c r="AF23" s="47">
        <f t="shared" si="54"/>
        <v>0</v>
      </c>
      <c r="AG23" s="47">
        <f t="shared" si="55"/>
        <v>0</v>
      </c>
      <c r="AH23" s="47"/>
      <c r="AI23" s="7">
        <v>-6.5799999999999997E-2</v>
      </c>
      <c r="AJ23" s="7">
        <v>2.4799999999999999E-2</v>
      </c>
      <c r="AK23" s="7"/>
      <c r="AL23" s="7">
        <v>0.2</v>
      </c>
      <c r="AM23" s="7">
        <v>0.124</v>
      </c>
      <c r="AN23" s="47"/>
    </row>
    <row r="24" spans="2:40" x14ac:dyDescent="0.25">
      <c r="B24" s="7">
        <v>0.2</v>
      </c>
      <c r="C24" s="7">
        <v>0.15</v>
      </c>
      <c r="D24" s="7">
        <f>PI()</f>
        <v>3.1415926535897931</v>
      </c>
      <c r="E24" s="7">
        <v>-7.6899999999999996E-2</v>
      </c>
      <c r="F24" s="7">
        <v>0.03</v>
      </c>
      <c r="G24" s="7"/>
      <c r="H24" s="7">
        <v>0.16500000000000001</v>
      </c>
      <c r="I24" s="7">
        <v>0.183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>
        <f t="shared" ref="W24" si="56">AVERAGE(E24,K24,Q24)</f>
        <v>-7.6899999999999996E-2</v>
      </c>
      <c r="X24" s="47">
        <f t="shared" ref="X24" si="57">AVERAGE(F24,L24,R24)</f>
        <v>0.03</v>
      </c>
      <c r="Y24" s="47"/>
      <c r="Z24" s="47">
        <f t="shared" ref="Z24" si="58">AVERAGE(H24,N24,T24)</f>
        <v>0.16500000000000001</v>
      </c>
      <c r="AA24" s="47">
        <f t="shared" ref="AA24" si="59">AVERAGE(I24,O24,U24)</f>
        <v>0.183</v>
      </c>
      <c r="AB24" s="47"/>
      <c r="AC24" s="47">
        <f t="shared" ref="AC24" si="60">_xlfn.STDEV.P(E24,K24,Q24)</f>
        <v>0</v>
      </c>
      <c r="AD24" s="47">
        <f t="shared" ref="AD24" si="61">_xlfn.STDEV.P(F24,L24,R24)</f>
        <v>0</v>
      </c>
      <c r="AE24" s="47"/>
      <c r="AF24" s="47">
        <f t="shared" ref="AF24" si="62">_xlfn.STDEV.P(H24,N24,T24)</f>
        <v>0</v>
      </c>
      <c r="AG24" s="47">
        <f t="shared" ref="AG24" si="63">_xlfn.STDEV.P(I24,O24,U24)</f>
        <v>0</v>
      </c>
      <c r="AH24" s="47"/>
      <c r="AI24" s="7">
        <v>-8.48E-2</v>
      </c>
      <c r="AJ24" s="7">
        <v>2.9700000000000001E-2</v>
      </c>
      <c r="AK24" s="7"/>
      <c r="AL24" s="7">
        <v>0.20100000000000001</v>
      </c>
      <c r="AM24" s="7">
        <v>0.14899999999999999</v>
      </c>
      <c r="AN24" s="47"/>
    </row>
    <row r="25" spans="2:40" x14ac:dyDescent="0.25">
      <c r="B25" s="7">
        <v>0.2</v>
      </c>
      <c r="C25" s="7">
        <v>0.17499999999999999</v>
      </c>
      <c r="D25" s="7">
        <f>PI()</f>
        <v>3.1415926535897931</v>
      </c>
      <c r="E25" s="7">
        <v>-0.10199999999999999</v>
      </c>
      <c r="F25" s="7">
        <v>3.6999999999999998E-2</v>
      </c>
      <c r="G25" s="7"/>
      <c r="H25" s="7">
        <v>0.189</v>
      </c>
      <c r="I25" s="7">
        <v>0.19600000000000001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>
        <f t="shared" si="48"/>
        <v>-0.10199999999999999</v>
      </c>
      <c r="X25" s="47">
        <f t="shared" si="49"/>
        <v>3.6999999999999998E-2</v>
      </c>
      <c r="Y25" s="47"/>
      <c r="Z25" s="47">
        <f t="shared" si="50"/>
        <v>0.189</v>
      </c>
      <c r="AA25" s="47">
        <f t="shared" si="51"/>
        <v>0.19600000000000001</v>
      </c>
      <c r="AB25" s="47"/>
      <c r="AC25" s="47">
        <f t="shared" si="52"/>
        <v>0</v>
      </c>
      <c r="AD25" s="47">
        <f t="shared" si="53"/>
        <v>0</v>
      </c>
      <c r="AE25" s="47"/>
      <c r="AF25" s="47">
        <f t="shared" si="54"/>
        <v>0</v>
      </c>
      <c r="AG25" s="47">
        <f t="shared" si="55"/>
        <v>0</v>
      </c>
      <c r="AH25" s="47"/>
      <c r="AI25" s="7">
        <v>-0.104</v>
      </c>
      <c r="AJ25" s="7">
        <v>3.4500000000000003E-2</v>
      </c>
      <c r="AK25" s="7"/>
      <c r="AL25" s="7">
        <v>0.20499999999999999</v>
      </c>
      <c r="AM25" s="7">
        <v>0.16900000000000001</v>
      </c>
      <c r="AN25" s="47"/>
    </row>
    <row r="26" spans="2:40" x14ac:dyDescent="0.25">
      <c r="B26" s="7">
        <v>0.2</v>
      </c>
      <c r="C26" s="7">
        <v>0.2</v>
      </c>
      <c r="D26" s="7">
        <f>PI()</f>
        <v>3.1415926535897931</v>
      </c>
      <c r="E26" s="7">
        <v>-0.107</v>
      </c>
      <c r="F26" s="7">
        <v>4.0899999999999999E-2</v>
      </c>
      <c r="G26" s="7"/>
      <c r="H26" s="7">
        <v>0.20899999999999999</v>
      </c>
      <c r="I26" s="7">
        <v>0.193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>
        <f t="shared" si="48"/>
        <v>-0.107</v>
      </c>
      <c r="X26" s="47">
        <f t="shared" si="49"/>
        <v>4.0899999999999999E-2</v>
      </c>
      <c r="Y26" s="47"/>
      <c r="Z26" s="47">
        <f t="shared" si="50"/>
        <v>0.20899999999999999</v>
      </c>
      <c r="AA26" s="47">
        <f t="shared" si="51"/>
        <v>0.193</v>
      </c>
      <c r="AB26" s="47"/>
      <c r="AC26" s="47">
        <f t="shared" si="52"/>
        <v>0</v>
      </c>
      <c r="AD26" s="47">
        <f t="shared" si="53"/>
        <v>0</v>
      </c>
      <c r="AE26" s="47"/>
      <c r="AF26" s="47">
        <f t="shared" si="54"/>
        <v>0</v>
      </c>
      <c r="AG26" s="47">
        <f t="shared" si="55"/>
        <v>0</v>
      </c>
      <c r="AH26" s="47"/>
      <c r="AI26" s="7">
        <v>-0.125</v>
      </c>
      <c r="AJ26" s="7">
        <v>3.9100000000000003E-2</v>
      </c>
      <c r="AK26" s="7"/>
      <c r="AL26" s="7">
        <v>0.21299999999999999</v>
      </c>
      <c r="AM26" s="7">
        <v>0.186</v>
      </c>
      <c r="AN26" s="47"/>
    </row>
    <row r="27" spans="2:40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2:40" x14ac:dyDescent="0.25">
      <c r="B28" s="7">
        <v>0.25</v>
      </c>
      <c r="C28" s="7">
        <v>0.05</v>
      </c>
      <c r="D28" s="7">
        <f>PI()</f>
        <v>3.1415926535897931</v>
      </c>
      <c r="E28" s="7">
        <v>-2.3E-2</v>
      </c>
      <c r="F28" s="7">
        <v>1.2999999999999999E-2</v>
      </c>
      <c r="G28" s="7"/>
      <c r="H28" s="7">
        <v>0.161</v>
      </c>
      <c r="I28" s="7">
        <v>8.0699999999999994E-2</v>
      </c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>
        <f t="shared" ref="W28" si="64">AVERAGE(E28,K28,Q28)</f>
        <v>-2.3E-2</v>
      </c>
      <c r="X28" s="47">
        <f t="shared" ref="X28" si="65">AVERAGE(F28,L28,R28)</f>
        <v>1.2999999999999999E-2</v>
      </c>
      <c r="Y28" s="47"/>
      <c r="Z28" s="47">
        <f t="shared" ref="Z28" si="66">AVERAGE(H28,N28,T28)</f>
        <v>0.161</v>
      </c>
      <c r="AA28" s="47">
        <f t="shared" ref="AA28" si="67">AVERAGE(I28,O28,U28)</f>
        <v>8.0699999999999994E-2</v>
      </c>
      <c r="AB28" s="47"/>
      <c r="AC28" s="47">
        <f t="shared" ref="AC28" si="68">_xlfn.STDEV.P(E28,K28,Q28)</f>
        <v>0</v>
      </c>
      <c r="AD28" s="47">
        <f t="shared" ref="AD28" si="69">_xlfn.STDEV.P(F28,L28,R28)</f>
        <v>0</v>
      </c>
      <c r="AE28" s="47"/>
      <c r="AF28" s="47">
        <f t="shared" ref="AF28" si="70">_xlfn.STDEV.P(H28,N28,T28)</f>
        <v>0</v>
      </c>
      <c r="AG28" s="47">
        <f t="shared" ref="AG28" si="71">_xlfn.STDEV.P(I28,O28,U28)</f>
        <v>0</v>
      </c>
      <c r="AH28" s="47"/>
      <c r="AI28" s="7">
        <v>-2.7400000000000001E-2</v>
      </c>
      <c r="AJ28" s="7">
        <v>1.24E-2</v>
      </c>
      <c r="AK28" s="7"/>
      <c r="AL28" s="7">
        <v>0.25</v>
      </c>
      <c r="AM28" s="7">
        <v>4.99E-2</v>
      </c>
      <c r="AN28" s="47"/>
    </row>
    <row r="29" spans="2:40" x14ac:dyDescent="0.25">
      <c r="B29" s="7">
        <v>0.25</v>
      </c>
      <c r="C29" s="7">
        <v>7.4999999999999997E-2</v>
      </c>
      <c r="D29" s="7">
        <f>PI()</f>
        <v>3.1415926535897931</v>
      </c>
      <c r="E29" s="7">
        <v>-4.5999999999999999E-2</v>
      </c>
      <c r="F29" s="7">
        <v>1.9E-2</v>
      </c>
      <c r="G29" s="7"/>
      <c r="H29" s="7">
        <v>0.20899999999999999</v>
      </c>
      <c r="I29" s="7">
        <v>9.0899999999999995E-2</v>
      </c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>
        <f t="shared" ref="W29:W34" si="72">AVERAGE(E29,K29,Q29)</f>
        <v>-4.5999999999999999E-2</v>
      </c>
      <c r="X29" s="47">
        <f t="shared" ref="X29:X34" si="73">AVERAGE(F29,L29,R29)</f>
        <v>1.9E-2</v>
      </c>
      <c r="Y29" s="47"/>
      <c r="Z29" s="47">
        <f t="shared" ref="Z29:Z34" si="74">AVERAGE(H29,N29,T29)</f>
        <v>0.20899999999999999</v>
      </c>
      <c r="AA29" s="47">
        <f t="shared" ref="AA29:AA34" si="75">AVERAGE(I29,O29,U29)</f>
        <v>9.0899999999999995E-2</v>
      </c>
      <c r="AB29" s="47"/>
      <c r="AC29" s="47">
        <f t="shared" ref="AC29:AC34" si="76">_xlfn.STDEV.P(E29,K29,Q29)</f>
        <v>0</v>
      </c>
      <c r="AD29" s="47">
        <f t="shared" ref="AD29:AD34" si="77">_xlfn.STDEV.P(F29,L29,R29)</f>
        <v>0</v>
      </c>
      <c r="AE29" s="47"/>
      <c r="AF29" s="47">
        <f t="shared" ref="AF29:AF34" si="78">_xlfn.STDEV.P(H29,N29,T29)</f>
        <v>0</v>
      </c>
      <c r="AG29" s="47">
        <f t="shared" ref="AG29:AG34" si="79">_xlfn.STDEV.P(I29,O29,U29)</f>
        <v>0</v>
      </c>
      <c r="AH29" s="47"/>
      <c r="AI29" s="7">
        <v>-4.9500000000000002E-2</v>
      </c>
      <c r="AJ29" s="7">
        <v>1.8700000000000001E-2</v>
      </c>
      <c r="AK29" s="7"/>
      <c r="AL29" s="7">
        <v>0.25</v>
      </c>
      <c r="AM29" s="7">
        <v>7.4899999999999994E-2</v>
      </c>
      <c r="AN29" s="47"/>
    </row>
    <row r="30" spans="2:40" x14ac:dyDescent="0.25">
      <c r="B30" s="7">
        <v>0.25</v>
      </c>
      <c r="C30" s="7">
        <v>0.1</v>
      </c>
      <c r="D30" s="7">
        <f>PI()</f>
        <v>3.1415926535897931</v>
      </c>
      <c r="E30" s="7">
        <v>-7.0000000000000007E-2</v>
      </c>
      <c r="F30" s="7">
        <v>2.5999999999999999E-2</v>
      </c>
      <c r="G30" s="7"/>
      <c r="H30" s="7">
        <v>0.19900000000000001</v>
      </c>
      <c r="I30" s="7">
        <v>0.13100000000000001</v>
      </c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>
        <f t="shared" si="72"/>
        <v>-7.0000000000000007E-2</v>
      </c>
      <c r="X30" s="47">
        <f t="shared" si="73"/>
        <v>2.5999999999999999E-2</v>
      </c>
      <c r="Y30" s="47"/>
      <c r="Z30" s="47">
        <f t="shared" si="74"/>
        <v>0.19900000000000001</v>
      </c>
      <c r="AA30" s="47">
        <f t="shared" si="75"/>
        <v>0.13100000000000001</v>
      </c>
      <c r="AB30" s="47"/>
      <c r="AC30" s="47">
        <f t="shared" si="76"/>
        <v>0</v>
      </c>
      <c r="AD30" s="47">
        <f t="shared" si="77"/>
        <v>0</v>
      </c>
      <c r="AE30" s="47"/>
      <c r="AF30" s="47">
        <f t="shared" si="78"/>
        <v>0</v>
      </c>
      <c r="AG30" s="47">
        <f t="shared" si="79"/>
        <v>0</v>
      </c>
      <c r="AH30" s="47"/>
      <c r="AI30" s="7">
        <v>-7.4700000000000003E-2</v>
      </c>
      <c r="AJ30" s="7">
        <v>2.4799999999999999E-2</v>
      </c>
      <c r="AK30" s="7"/>
      <c r="AL30" s="7">
        <v>0.25</v>
      </c>
      <c r="AM30" s="7">
        <v>9.9900000000000003E-2</v>
      </c>
      <c r="AN30" s="47"/>
    </row>
    <row r="31" spans="2:40" x14ac:dyDescent="0.25">
      <c r="B31" s="7">
        <v>0.25</v>
      </c>
      <c r="C31" s="7">
        <v>0.125</v>
      </c>
      <c r="D31" s="7">
        <f>PI()</f>
        <v>3.1415926535897931</v>
      </c>
      <c r="E31" s="7">
        <v>-9.98E-2</v>
      </c>
      <c r="F31" s="7">
        <v>3.2000000000000001E-2</v>
      </c>
      <c r="G31" s="7"/>
      <c r="H31" s="7">
        <v>0.223</v>
      </c>
      <c r="I31" s="7">
        <v>0.14399999999999999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>
        <f t="shared" si="72"/>
        <v>-9.98E-2</v>
      </c>
      <c r="X31" s="47">
        <f t="shared" si="73"/>
        <v>3.2000000000000001E-2</v>
      </c>
      <c r="Y31" s="47"/>
      <c r="Z31" s="47">
        <f t="shared" si="74"/>
        <v>0.223</v>
      </c>
      <c r="AA31" s="47">
        <f t="shared" si="75"/>
        <v>0.14399999999999999</v>
      </c>
      <c r="AB31" s="47"/>
      <c r="AC31" s="47">
        <f t="shared" si="76"/>
        <v>0</v>
      </c>
      <c r="AD31" s="47">
        <f t="shared" si="77"/>
        <v>0</v>
      </c>
      <c r="AE31" s="47"/>
      <c r="AF31" s="47">
        <f t="shared" si="78"/>
        <v>0</v>
      </c>
      <c r="AG31" s="47">
        <f t="shared" si="79"/>
        <v>0</v>
      </c>
      <c r="AH31" s="47"/>
      <c r="AI31" s="7">
        <v>-0.10100000000000001</v>
      </c>
      <c r="AJ31" s="7">
        <v>3.09E-2</v>
      </c>
      <c r="AK31" s="7"/>
      <c r="AL31" s="7">
        <v>0.25</v>
      </c>
      <c r="AM31" s="7">
        <v>0.124</v>
      </c>
      <c r="AN31" s="47"/>
    </row>
    <row r="32" spans="2:40" x14ac:dyDescent="0.25">
      <c r="B32" s="7">
        <v>0.25</v>
      </c>
      <c r="C32" s="7">
        <v>0.15</v>
      </c>
      <c r="D32" s="7">
        <f>PI()</f>
        <v>3.1415926535897931</v>
      </c>
      <c r="E32" s="7">
        <v>-0.11700000000000001</v>
      </c>
      <c r="F32" s="7">
        <v>3.7999999999999999E-2</v>
      </c>
      <c r="G32" s="7"/>
      <c r="H32" s="7">
        <v>0.20300000000000001</v>
      </c>
      <c r="I32" s="7">
        <v>0.189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>
        <f t="shared" si="72"/>
        <v>-0.11700000000000001</v>
      </c>
      <c r="X32" s="47">
        <f t="shared" si="73"/>
        <v>3.7999999999999999E-2</v>
      </c>
      <c r="Y32" s="47"/>
      <c r="Z32" s="47">
        <f t="shared" si="74"/>
        <v>0.20300000000000001</v>
      </c>
      <c r="AA32" s="47">
        <f t="shared" si="75"/>
        <v>0.189</v>
      </c>
      <c r="AB32" s="47"/>
      <c r="AC32" s="47">
        <f t="shared" si="76"/>
        <v>0</v>
      </c>
      <c r="AD32" s="47">
        <f t="shared" si="77"/>
        <v>0</v>
      </c>
      <c r="AE32" s="47"/>
      <c r="AF32" s="47">
        <f t="shared" si="78"/>
        <v>0</v>
      </c>
      <c r="AG32" s="47">
        <f t="shared" si="79"/>
        <v>0</v>
      </c>
      <c r="AH32" s="47"/>
      <c r="AI32" s="7">
        <v>-0.129</v>
      </c>
      <c r="AJ32" s="7">
        <v>3.6900000000000002E-2</v>
      </c>
      <c r="AK32" s="7"/>
      <c r="AL32" s="7">
        <v>0.251</v>
      </c>
      <c r="AM32" s="7">
        <v>0.14899999999999999</v>
      </c>
      <c r="AN32" s="47"/>
    </row>
    <row r="33" spans="2:40" x14ac:dyDescent="0.25">
      <c r="B33" s="7">
        <v>0.25</v>
      </c>
      <c r="C33" s="7">
        <v>0.17499999999999999</v>
      </c>
      <c r="D33" s="7">
        <f>PI()</f>
        <v>3.1415926535897931</v>
      </c>
      <c r="E33" s="7">
        <v>-0.159</v>
      </c>
      <c r="F33" s="7">
        <v>4.5999999999999999E-2</v>
      </c>
      <c r="G33" s="7"/>
      <c r="H33" s="7">
        <v>0.23699999999999999</v>
      </c>
      <c r="I33" s="7">
        <v>0.19600000000000001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>
        <f t="shared" si="72"/>
        <v>-0.159</v>
      </c>
      <c r="X33" s="47">
        <f t="shared" si="73"/>
        <v>4.5999999999999999E-2</v>
      </c>
      <c r="Y33" s="47"/>
      <c r="Z33" s="47">
        <f t="shared" si="74"/>
        <v>0.23699999999999999</v>
      </c>
      <c r="AA33" s="47">
        <f t="shared" si="75"/>
        <v>0.19600000000000001</v>
      </c>
      <c r="AB33" s="47"/>
      <c r="AC33" s="47">
        <f t="shared" si="76"/>
        <v>0</v>
      </c>
      <c r="AD33" s="47">
        <f t="shared" si="77"/>
        <v>0</v>
      </c>
      <c r="AE33" s="47"/>
      <c r="AF33" s="47">
        <f t="shared" si="78"/>
        <v>0</v>
      </c>
      <c r="AG33" s="47">
        <f t="shared" si="79"/>
        <v>0</v>
      </c>
      <c r="AH33" s="47"/>
      <c r="AI33" s="7">
        <v>-0.157</v>
      </c>
      <c r="AJ33" s="7">
        <v>4.2799999999999998E-2</v>
      </c>
      <c r="AK33" s="7"/>
      <c r="AL33" s="7">
        <v>0.252</v>
      </c>
      <c r="AM33" s="7">
        <v>0.17199999999999999</v>
      </c>
      <c r="AN33" s="47"/>
    </row>
    <row r="34" spans="2:40" x14ac:dyDescent="0.25">
      <c r="B34" s="7">
        <v>0.25</v>
      </c>
      <c r="C34" s="7">
        <v>0.2</v>
      </c>
      <c r="D34" s="7">
        <f>PI()</f>
        <v>3.1415926535897931</v>
      </c>
      <c r="E34" s="7">
        <v>-0.17499999999999999</v>
      </c>
      <c r="F34" s="7">
        <v>5.0999999999999997E-2</v>
      </c>
      <c r="G34" s="7"/>
      <c r="H34" s="7">
        <v>0.26</v>
      </c>
      <c r="I34" s="7">
        <v>0.19600000000000001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>
        <f t="shared" si="72"/>
        <v>-0.17499999999999999</v>
      </c>
      <c r="X34" s="47">
        <f t="shared" si="73"/>
        <v>5.0999999999999997E-2</v>
      </c>
      <c r="Y34" s="47"/>
      <c r="Z34" s="47">
        <f t="shared" si="74"/>
        <v>0.26</v>
      </c>
      <c r="AA34" s="47">
        <f t="shared" si="75"/>
        <v>0.19600000000000001</v>
      </c>
      <c r="AB34" s="47"/>
      <c r="AC34" s="47">
        <f t="shared" si="76"/>
        <v>0</v>
      </c>
      <c r="AD34" s="47">
        <f t="shared" si="77"/>
        <v>0</v>
      </c>
      <c r="AE34" s="47"/>
      <c r="AF34" s="47">
        <f t="shared" si="78"/>
        <v>0</v>
      </c>
      <c r="AG34" s="47">
        <f t="shared" si="79"/>
        <v>0</v>
      </c>
      <c r="AH34" s="47"/>
      <c r="AI34" s="7">
        <v>-0.186</v>
      </c>
      <c r="AJ34" s="7">
        <v>4.8399999999999999E-2</v>
      </c>
      <c r="AK34" s="7"/>
      <c r="AL34" s="7">
        <v>0.26100000000000001</v>
      </c>
      <c r="AM34" s="7">
        <v>0.189</v>
      </c>
      <c r="AN34" s="47"/>
    </row>
    <row r="35" spans="2:40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8" spans="2:40" x14ac:dyDescent="0.25">
      <c r="W38" s="51">
        <f>ABS(AI4)-ABS(W4)</f>
        <v>1.3899999999999997E-3</v>
      </c>
      <c r="X38" s="51">
        <f>AJ4-X4</f>
        <v>-1.000000000000046E-5</v>
      </c>
    </row>
    <row r="39" spans="2:40" x14ac:dyDescent="0.25">
      <c r="W39" s="51">
        <f t="shared" ref="W39:W68" si="80">ABS(AI5)-ABS(W5)</f>
        <v>-1.0200000000000001E-3</v>
      </c>
      <c r="X39" s="51">
        <f t="shared" ref="X39:X68" si="81">AJ5-X5</f>
        <v>5.0000000000000044E-4</v>
      </c>
    </row>
    <row r="40" spans="2:40" x14ac:dyDescent="0.25">
      <c r="W40" s="51">
        <f t="shared" si="80"/>
        <v>1.1000000000000003E-3</v>
      </c>
      <c r="X40" s="51">
        <f t="shared" si="81"/>
        <v>-9.9999999999995925E-6</v>
      </c>
    </row>
    <row r="41" spans="2:40" x14ac:dyDescent="0.25">
      <c r="W41" s="51">
        <f t="shared" si="80"/>
        <v>1.7000000000000001E-3</v>
      </c>
      <c r="X41" s="51">
        <f t="shared" si="81"/>
        <v>-5.9999999999999984E-4</v>
      </c>
    </row>
    <row r="42" spans="2:40" x14ac:dyDescent="0.25">
      <c r="W42" s="51">
        <f t="shared" si="80"/>
        <v>1.7000000000000001E-3</v>
      </c>
      <c r="X42" s="51">
        <f t="shared" si="81"/>
        <v>-1.1000000000000003E-3</v>
      </c>
    </row>
    <row r="43" spans="2:40" x14ac:dyDescent="0.25">
      <c r="W43" s="51">
        <f t="shared" si="80"/>
        <v>4.9999999999999975E-3</v>
      </c>
      <c r="X43" s="51">
        <f t="shared" si="81"/>
        <v>-5.9999999999999984E-4</v>
      </c>
    </row>
    <row r="44" spans="2:40" x14ac:dyDescent="0.25">
      <c r="W44" s="51">
        <f t="shared" si="80"/>
        <v>2.3000000000000034E-3</v>
      </c>
      <c r="X44" s="51">
        <f t="shared" si="81"/>
        <v>-2.1999999999999971E-3</v>
      </c>
    </row>
    <row r="45" spans="2:40" x14ac:dyDescent="0.25">
      <c r="W45" s="51">
        <f t="shared" si="80"/>
        <v>0</v>
      </c>
      <c r="X45" s="51">
        <f t="shared" si="81"/>
        <v>0</v>
      </c>
    </row>
    <row r="46" spans="2:40" x14ac:dyDescent="0.25">
      <c r="W46" s="51">
        <f t="shared" si="80"/>
        <v>-4.1100000000000008E-3</v>
      </c>
      <c r="X46" s="51">
        <f t="shared" si="81"/>
        <v>-5.1000000000000004E-4</v>
      </c>
    </row>
    <row r="47" spans="2:40" x14ac:dyDescent="0.25">
      <c r="W47" s="51">
        <f t="shared" si="80"/>
        <v>8.9999999999999802E-4</v>
      </c>
      <c r="X47" s="51">
        <f t="shared" si="81"/>
        <v>-8.0000000000000036E-4</v>
      </c>
    </row>
    <row r="48" spans="2:40" x14ac:dyDescent="0.25">
      <c r="W48" s="51">
        <f t="shared" si="80"/>
        <v>3.0999999999999986E-3</v>
      </c>
      <c r="X48" s="51">
        <f t="shared" si="81"/>
        <v>-1.1000000000000003E-3</v>
      </c>
    </row>
    <row r="49" spans="23:24" x14ac:dyDescent="0.25">
      <c r="W49" s="51">
        <f t="shared" si="80"/>
        <v>2.2999999999999965E-3</v>
      </c>
      <c r="X49" s="51">
        <f t="shared" si="81"/>
        <v>-4.0000000000000105E-4</v>
      </c>
    </row>
    <row r="50" spans="23:24" x14ac:dyDescent="0.25">
      <c r="W50" s="51">
        <f t="shared" si="80"/>
        <v>5.6000000000000008E-3</v>
      </c>
      <c r="X50" s="51">
        <f t="shared" si="81"/>
        <v>-6.9999999999999923E-4</v>
      </c>
    </row>
    <row r="51" spans="23:24" x14ac:dyDescent="0.25">
      <c r="W51" s="51">
        <f t="shared" si="80"/>
        <v>3.9999999999999966E-3</v>
      </c>
      <c r="X51" s="51">
        <f t="shared" si="81"/>
        <v>-1.9000000000000024E-3</v>
      </c>
    </row>
    <row r="52" spans="23:24" x14ac:dyDescent="0.25">
      <c r="W52" s="51">
        <f t="shared" si="80"/>
        <v>3.4999999999999892E-3</v>
      </c>
      <c r="X52" s="51">
        <f t="shared" si="81"/>
        <v>-2.3999999999999994E-3</v>
      </c>
    </row>
    <row r="53" spans="23:24" x14ac:dyDescent="0.25">
      <c r="W53" s="51">
        <f t="shared" si="80"/>
        <v>0</v>
      </c>
      <c r="X53" s="51">
        <f t="shared" si="81"/>
        <v>0</v>
      </c>
    </row>
    <row r="54" spans="23:24" x14ac:dyDescent="0.25">
      <c r="W54" s="51">
        <f t="shared" si="80"/>
        <v>-5.4999999999999979E-3</v>
      </c>
      <c r="X54" s="51">
        <f t="shared" si="81"/>
        <v>-9.9999999999995925E-6</v>
      </c>
    </row>
    <row r="55" spans="23:24" x14ac:dyDescent="0.25">
      <c r="W55" s="51">
        <f t="shared" si="80"/>
        <v>3.8000000000000013E-3</v>
      </c>
      <c r="X55" s="51">
        <f t="shared" si="81"/>
        <v>-9.9999999999999395E-5</v>
      </c>
    </row>
    <row r="56" spans="23:24" x14ac:dyDescent="0.25">
      <c r="W56" s="51">
        <f t="shared" si="80"/>
        <v>3.0999999999999986E-3</v>
      </c>
      <c r="X56" s="51">
        <f t="shared" si="81"/>
        <v>-1.1000000000000003E-3</v>
      </c>
    </row>
    <row r="57" spans="23:24" x14ac:dyDescent="0.25">
      <c r="W57" s="51">
        <f t="shared" si="80"/>
        <v>4.8999999999999946E-3</v>
      </c>
      <c r="X57" s="51">
        <f t="shared" si="81"/>
        <v>-2.0000000000000226E-4</v>
      </c>
    </row>
    <row r="58" spans="23:24" x14ac:dyDescent="0.25">
      <c r="W58" s="51">
        <f t="shared" si="80"/>
        <v>7.9000000000000042E-3</v>
      </c>
      <c r="X58" s="51">
        <f t="shared" si="81"/>
        <v>-2.9999999999999818E-4</v>
      </c>
    </row>
    <row r="59" spans="23:24" x14ac:dyDescent="0.25">
      <c r="W59" s="51">
        <f t="shared" si="80"/>
        <v>2.0000000000000018E-3</v>
      </c>
      <c r="X59" s="51">
        <f t="shared" si="81"/>
        <v>-2.4999999999999953E-3</v>
      </c>
    </row>
    <row r="60" spans="23:24" x14ac:dyDescent="0.25">
      <c r="W60" s="51">
        <f t="shared" si="80"/>
        <v>1.8000000000000002E-2</v>
      </c>
      <c r="X60" s="51">
        <f t="shared" si="81"/>
        <v>-1.799999999999996E-3</v>
      </c>
    </row>
    <row r="61" spans="23:24" x14ac:dyDescent="0.25">
      <c r="W61" s="51">
        <f t="shared" si="80"/>
        <v>0</v>
      </c>
      <c r="X61" s="51">
        <f t="shared" si="81"/>
        <v>0</v>
      </c>
    </row>
    <row r="62" spans="23:24" x14ac:dyDescent="0.25">
      <c r="W62" s="51">
        <f t="shared" si="80"/>
        <v>4.4000000000000011E-3</v>
      </c>
      <c r="X62" s="51">
        <f t="shared" si="81"/>
        <v>-5.9999999999999984E-4</v>
      </c>
    </row>
    <row r="63" spans="23:24" x14ac:dyDescent="0.25">
      <c r="W63" s="51">
        <f t="shared" si="80"/>
        <v>3.5000000000000031E-3</v>
      </c>
      <c r="X63" s="51">
        <f t="shared" si="81"/>
        <v>-2.9999999999999818E-4</v>
      </c>
    </row>
    <row r="64" spans="23:24" x14ac:dyDescent="0.25">
      <c r="W64" s="51">
        <f t="shared" si="80"/>
        <v>4.6999999999999958E-3</v>
      </c>
      <c r="X64" s="51">
        <f t="shared" si="81"/>
        <v>-1.1999999999999997E-3</v>
      </c>
    </row>
    <row r="65" spans="23:24" x14ac:dyDescent="0.25">
      <c r="W65" s="51">
        <f t="shared" si="80"/>
        <v>1.2000000000000066E-3</v>
      </c>
      <c r="X65" s="51">
        <f t="shared" si="81"/>
        <v>-1.1000000000000003E-3</v>
      </c>
    </row>
    <row r="66" spans="23:24" x14ac:dyDescent="0.25">
      <c r="W66" s="51">
        <f t="shared" si="80"/>
        <v>1.1999999999999997E-2</v>
      </c>
      <c r="X66" s="51">
        <f t="shared" si="81"/>
        <v>-1.0999999999999968E-3</v>
      </c>
    </row>
    <row r="67" spans="23:24" x14ac:dyDescent="0.25">
      <c r="W67" s="51">
        <f t="shared" si="80"/>
        <v>-2.0000000000000018E-3</v>
      </c>
      <c r="X67" s="51">
        <f t="shared" si="81"/>
        <v>-3.2000000000000015E-3</v>
      </c>
    </row>
    <row r="68" spans="23:24" x14ac:dyDescent="0.25">
      <c r="W68" s="51">
        <f t="shared" si="80"/>
        <v>1.100000000000001E-2</v>
      </c>
      <c r="X68" s="51">
        <f t="shared" si="81"/>
        <v>-2.5999999999999981E-3</v>
      </c>
    </row>
    <row r="69" spans="23:24" x14ac:dyDescent="0.25">
      <c r="W69" s="51"/>
    </row>
    <row r="70" spans="23:24" x14ac:dyDescent="0.25">
      <c r="W70" s="51">
        <f>AVERAGE(W38:W68)</f>
        <v>3.1116129032258059E-3</v>
      </c>
      <c r="X70" s="51">
        <f>AVERAGE(X38:X68)</f>
        <v>-9.0129032258064472E-4</v>
      </c>
    </row>
    <row r="71" spans="23:24" x14ac:dyDescent="0.25">
      <c r="W71">
        <f>_xlfn.STDEV.P(W38:W68)</f>
        <v>4.490773406178491E-3</v>
      </c>
      <c r="X71" s="51">
        <f>AVERAGE(X39:X69)</f>
        <v>-9.3099999999999954E-4</v>
      </c>
    </row>
    <row r="72" spans="23:24" x14ac:dyDescent="0.25">
      <c r="W72" s="51"/>
    </row>
    <row r="73" spans="23:24" x14ac:dyDescent="0.25">
      <c r="W73" s="51"/>
    </row>
    <row r="74" spans="23:24" x14ac:dyDescent="0.25">
      <c r="W74" s="51"/>
    </row>
    <row r="75" spans="23:24" x14ac:dyDescent="0.25">
      <c r="W75" s="51"/>
    </row>
    <row r="76" spans="23:24" x14ac:dyDescent="0.25">
      <c r="W76" s="51"/>
    </row>
  </sheetData>
  <mergeCells count="10">
    <mergeCell ref="B1:AH1"/>
    <mergeCell ref="AI2:AN2"/>
    <mergeCell ref="B2:B3"/>
    <mergeCell ref="C2:C3"/>
    <mergeCell ref="D2:D3"/>
    <mergeCell ref="E2:J2"/>
    <mergeCell ref="K2:P2"/>
    <mergeCell ref="Q2:V2"/>
    <mergeCell ref="W2:AB2"/>
    <mergeCell ref="AC2:AH2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63C24-0EA5-430C-B867-CC96C4B105B1}">
  <dimension ref="B1:AN55"/>
  <sheetViews>
    <sheetView topLeftCell="Q38" zoomScale="90" zoomScaleNormal="90" workbookViewId="0">
      <selection activeCell="M41" sqref="M41"/>
    </sheetView>
  </sheetViews>
  <sheetFormatPr defaultRowHeight="15" x14ac:dyDescent="0.25"/>
  <cols>
    <col min="2" max="2" width="13.28515625" bestFit="1" customWidth="1"/>
    <col min="3" max="3" width="12.85546875" bestFit="1" customWidth="1"/>
    <col min="4" max="4" width="14.42578125" bestFit="1" customWidth="1"/>
    <col min="5" max="5" width="7.28515625" bestFit="1" customWidth="1"/>
    <col min="6" max="6" width="7.5703125" bestFit="1" customWidth="1"/>
    <col min="7" max="7" width="7.7109375" bestFit="1" customWidth="1"/>
    <col min="8" max="8" width="6.5703125" bestFit="1" customWidth="1"/>
    <col min="9" max="9" width="7.85546875" bestFit="1" customWidth="1"/>
    <col min="10" max="10" width="5.28515625" bestFit="1" customWidth="1"/>
    <col min="11" max="11" width="6.7109375" bestFit="1" customWidth="1"/>
    <col min="12" max="12" width="7.5703125" bestFit="1" customWidth="1"/>
    <col min="13" max="13" width="7.7109375" bestFit="1" customWidth="1"/>
    <col min="14" max="15" width="5.42578125" bestFit="1" customWidth="1"/>
    <col min="16" max="16" width="5.28515625" bestFit="1" customWidth="1"/>
    <col min="17" max="17" width="6.7109375" bestFit="1" customWidth="1"/>
    <col min="18" max="18" width="7.5703125" bestFit="1" customWidth="1"/>
    <col min="19" max="19" width="7.7109375" bestFit="1" customWidth="1"/>
    <col min="20" max="21" width="5.42578125" bestFit="1" customWidth="1"/>
    <col min="22" max="22" width="5.28515625" bestFit="1" customWidth="1"/>
    <col min="23" max="23" width="7.28515625" bestFit="1" customWidth="1"/>
    <col min="24" max="24" width="7.5703125" bestFit="1" customWidth="1"/>
    <col min="25" max="25" width="7.7109375" bestFit="1" customWidth="1"/>
    <col min="26" max="29" width="7.42578125" bestFit="1" customWidth="1"/>
    <col min="30" max="30" width="7.5703125" bestFit="1" customWidth="1"/>
    <col min="31" max="31" width="7.7109375" bestFit="1" customWidth="1"/>
    <col min="32" max="33" width="6.5703125" bestFit="1" customWidth="1"/>
    <col min="34" max="34" width="5.28515625" bestFit="1" customWidth="1"/>
    <col min="35" max="35" width="7" bestFit="1" customWidth="1"/>
    <col min="36" max="36" width="7.85546875" bestFit="1" customWidth="1"/>
    <col min="37" max="37" width="8" bestFit="1" customWidth="1"/>
    <col min="38" max="39" width="6.5703125" bestFit="1" customWidth="1"/>
    <col min="40" max="40" width="5.28515625" bestFit="1" customWidth="1"/>
  </cols>
  <sheetData>
    <row r="1" spans="2:40" x14ac:dyDescent="0.25">
      <c r="B1" s="80" t="s">
        <v>91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48"/>
      <c r="AJ1" s="48"/>
      <c r="AK1" s="48"/>
      <c r="AL1" s="48"/>
      <c r="AM1" s="48"/>
      <c r="AN1" s="48"/>
    </row>
    <row r="2" spans="2:40" x14ac:dyDescent="0.25">
      <c r="B2" s="81" t="s">
        <v>78</v>
      </c>
      <c r="C2" s="81" t="s">
        <v>8</v>
      </c>
      <c r="D2" s="81" t="s">
        <v>9</v>
      </c>
      <c r="E2" s="82" t="s">
        <v>56</v>
      </c>
      <c r="F2" s="82"/>
      <c r="G2" s="82"/>
      <c r="H2" s="82"/>
      <c r="I2" s="82"/>
      <c r="J2" s="82"/>
      <c r="K2" s="82" t="s">
        <v>57</v>
      </c>
      <c r="L2" s="82"/>
      <c r="M2" s="82"/>
      <c r="N2" s="82"/>
      <c r="O2" s="82"/>
      <c r="P2" s="82"/>
      <c r="Q2" s="82" t="s">
        <v>58</v>
      </c>
      <c r="R2" s="82"/>
      <c r="S2" s="82"/>
      <c r="T2" s="82"/>
      <c r="U2" s="82"/>
      <c r="V2" s="82"/>
      <c r="W2" s="82" t="s">
        <v>76</v>
      </c>
      <c r="X2" s="82"/>
      <c r="Y2" s="82"/>
      <c r="Z2" s="82"/>
      <c r="AA2" s="82"/>
      <c r="AB2" s="82"/>
      <c r="AC2" s="82" t="s">
        <v>77</v>
      </c>
      <c r="AD2" s="82"/>
      <c r="AE2" s="82"/>
      <c r="AF2" s="82"/>
      <c r="AG2" s="82"/>
      <c r="AH2" s="82"/>
      <c r="AI2" s="72" t="s">
        <v>88</v>
      </c>
      <c r="AJ2" s="72"/>
      <c r="AK2" s="72"/>
      <c r="AL2" s="72"/>
      <c r="AM2" s="72"/>
      <c r="AN2" s="72"/>
    </row>
    <row r="3" spans="2:40" x14ac:dyDescent="0.25">
      <c r="B3" s="81"/>
      <c r="C3" s="81"/>
      <c r="D3" s="81"/>
      <c r="E3" s="5" t="s">
        <v>79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79</v>
      </c>
      <c r="X3" s="5" t="s">
        <v>80</v>
      </c>
      <c r="Y3" s="5" t="s">
        <v>81</v>
      </c>
      <c r="Z3" s="5" t="s">
        <v>82</v>
      </c>
      <c r="AA3" s="5" t="s">
        <v>83</v>
      </c>
      <c r="AB3" s="5" t="s">
        <v>84</v>
      </c>
      <c r="AC3" s="5" t="s">
        <v>79</v>
      </c>
      <c r="AD3" s="5" t="s">
        <v>80</v>
      </c>
      <c r="AE3" s="5" t="s">
        <v>81</v>
      </c>
      <c r="AF3" s="5" t="s">
        <v>82</v>
      </c>
      <c r="AG3" s="5" t="s">
        <v>83</v>
      </c>
      <c r="AH3" s="5" t="s">
        <v>84</v>
      </c>
      <c r="AI3" s="5" t="s">
        <v>85</v>
      </c>
      <c r="AJ3" s="5" t="s">
        <v>86</v>
      </c>
      <c r="AK3" s="5" t="s">
        <v>87</v>
      </c>
      <c r="AL3" s="5" t="s">
        <v>82</v>
      </c>
      <c r="AM3" s="5" t="s">
        <v>83</v>
      </c>
      <c r="AN3" s="5" t="s">
        <v>84</v>
      </c>
    </row>
    <row r="4" spans="2:40" x14ac:dyDescent="0.25">
      <c r="B4" s="7">
        <v>0.1</v>
      </c>
      <c r="C4" s="7">
        <v>0.05</v>
      </c>
      <c r="D4" s="7">
        <f>PI()</f>
        <v>3.1415926535897931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 t="e">
        <f t="shared" ref="W4:X10" si="0">AVERAGE(E4,K4,Q4)</f>
        <v>#DIV/0!</v>
      </c>
      <c r="X4" s="47" t="e">
        <f t="shared" si="0"/>
        <v>#DIV/0!</v>
      </c>
      <c r="Y4" s="47"/>
      <c r="Z4" s="47" t="e">
        <f t="shared" ref="Z4:AA10" si="1">AVERAGE(H4,N4,T4)</f>
        <v>#DIV/0!</v>
      </c>
      <c r="AA4" s="47" t="e">
        <f t="shared" si="1"/>
        <v>#DIV/0!</v>
      </c>
      <c r="AB4" s="47"/>
      <c r="AC4" s="47" t="e">
        <f t="shared" ref="AC4:AD10" si="2">_xlfn.STDEV.P(E4,K4,Q4)</f>
        <v>#DIV/0!</v>
      </c>
      <c r="AD4" s="47" t="e">
        <f t="shared" si="2"/>
        <v>#DIV/0!</v>
      </c>
      <c r="AE4" s="47"/>
      <c r="AF4" s="47" t="e">
        <f t="shared" ref="AF4:AG10" si="3">_xlfn.STDEV.P(H4,N4,T4)</f>
        <v>#DIV/0!</v>
      </c>
      <c r="AG4" s="47" t="e">
        <f t="shared" si="3"/>
        <v>#DIV/0!</v>
      </c>
      <c r="AH4" s="47"/>
      <c r="AI4" s="47"/>
      <c r="AJ4" s="47"/>
      <c r="AK4" s="47"/>
      <c r="AL4" s="47"/>
      <c r="AM4" s="47"/>
      <c r="AN4" s="47"/>
    </row>
    <row r="5" spans="2:40" x14ac:dyDescent="0.25">
      <c r="B5" s="7">
        <v>0.1</v>
      </c>
      <c r="C5" s="7">
        <v>7.4999999999999997E-2</v>
      </c>
      <c r="D5" s="7">
        <f>PI()</f>
        <v>3.1415926535897931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 t="e">
        <f t="shared" si="0"/>
        <v>#DIV/0!</v>
      </c>
      <c r="X5" s="47" t="e">
        <f t="shared" si="0"/>
        <v>#DIV/0!</v>
      </c>
      <c r="Y5" s="47"/>
      <c r="Z5" s="47" t="e">
        <f t="shared" si="1"/>
        <v>#DIV/0!</v>
      </c>
      <c r="AA5" s="47" t="e">
        <f t="shared" si="1"/>
        <v>#DIV/0!</v>
      </c>
      <c r="AB5" s="47"/>
      <c r="AC5" s="47" t="e">
        <f t="shared" si="2"/>
        <v>#DIV/0!</v>
      </c>
      <c r="AD5" s="47" t="e">
        <f t="shared" si="2"/>
        <v>#DIV/0!</v>
      </c>
      <c r="AE5" s="47"/>
      <c r="AF5" s="47" t="e">
        <f t="shared" si="3"/>
        <v>#DIV/0!</v>
      </c>
      <c r="AG5" s="47" t="e">
        <f t="shared" si="3"/>
        <v>#DIV/0!</v>
      </c>
      <c r="AH5" s="47"/>
      <c r="AI5" s="47"/>
      <c r="AJ5" s="47"/>
      <c r="AK5" s="47"/>
      <c r="AL5" s="47"/>
      <c r="AM5" s="47"/>
      <c r="AN5" s="47"/>
    </row>
    <row r="6" spans="2:40" x14ac:dyDescent="0.25">
      <c r="B6" s="7">
        <v>0.1</v>
      </c>
      <c r="C6" s="7">
        <v>0.1</v>
      </c>
      <c r="D6" s="7">
        <f>PI()</f>
        <v>3.1415926535897931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 t="e">
        <f t="shared" si="0"/>
        <v>#DIV/0!</v>
      </c>
      <c r="X6" s="47" t="e">
        <f t="shared" si="0"/>
        <v>#DIV/0!</v>
      </c>
      <c r="Y6" s="47"/>
      <c r="Z6" s="47" t="e">
        <f t="shared" si="1"/>
        <v>#DIV/0!</v>
      </c>
      <c r="AA6" s="47" t="e">
        <f t="shared" si="1"/>
        <v>#DIV/0!</v>
      </c>
      <c r="AB6" s="47"/>
      <c r="AC6" s="47" t="e">
        <f t="shared" si="2"/>
        <v>#DIV/0!</v>
      </c>
      <c r="AD6" s="47" t="e">
        <f t="shared" si="2"/>
        <v>#DIV/0!</v>
      </c>
      <c r="AE6" s="47"/>
      <c r="AF6" s="47" t="e">
        <f t="shared" si="3"/>
        <v>#DIV/0!</v>
      </c>
      <c r="AG6" s="47" t="e">
        <f t="shared" si="3"/>
        <v>#DIV/0!</v>
      </c>
      <c r="AH6" s="47"/>
      <c r="AI6" s="47"/>
      <c r="AJ6" s="47"/>
      <c r="AK6" s="47"/>
      <c r="AL6" s="47"/>
      <c r="AM6" s="47"/>
      <c r="AN6" s="47"/>
    </row>
    <row r="7" spans="2:40" x14ac:dyDescent="0.25">
      <c r="B7" s="7">
        <v>0.1</v>
      </c>
      <c r="C7" s="7">
        <v>0.125</v>
      </c>
      <c r="D7" s="7">
        <f>PI()</f>
        <v>3.1415926535897931</v>
      </c>
      <c r="E7" s="50">
        <v>-1.4E-2</v>
      </c>
      <c r="F7" s="50">
        <v>1.3899999999999999E-2</v>
      </c>
      <c r="G7" s="47"/>
      <c r="H7" s="50">
        <v>7.2400000000000006E-2</v>
      </c>
      <c r="I7" s="50">
        <v>0.193</v>
      </c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>
        <f t="shared" si="0"/>
        <v>-1.4E-2</v>
      </c>
      <c r="X7" s="47">
        <f t="shared" si="0"/>
        <v>1.3899999999999999E-2</v>
      </c>
      <c r="Y7" s="47"/>
      <c r="Z7" s="47">
        <f t="shared" si="1"/>
        <v>7.2400000000000006E-2</v>
      </c>
      <c r="AA7" s="47">
        <f t="shared" si="1"/>
        <v>0.193</v>
      </c>
      <c r="AB7" s="47"/>
      <c r="AC7" s="47">
        <f t="shared" si="2"/>
        <v>0</v>
      </c>
      <c r="AD7" s="47">
        <f t="shared" si="2"/>
        <v>0</v>
      </c>
      <c r="AE7" s="47"/>
      <c r="AF7" s="47">
        <f t="shared" si="3"/>
        <v>0</v>
      </c>
      <c r="AG7" s="47">
        <f t="shared" si="3"/>
        <v>0</v>
      </c>
      <c r="AH7" s="47"/>
      <c r="AI7" s="50">
        <v>-1.5100000000000001E-2</v>
      </c>
      <c r="AJ7" s="50">
        <v>1.24E-2</v>
      </c>
      <c r="AK7" s="47"/>
      <c r="AL7" s="50">
        <v>0.1</v>
      </c>
      <c r="AM7" s="50">
        <v>0.124</v>
      </c>
      <c r="AN7" s="47"/>
    </row>
    <row r="8" spans="2:40" x14ac:dyDescent="0.25">
      <c r="B8" s="7">
        <v>0.1</v>
      </c>
      <c r="C8" s="7">
        <v>0.15</v>
      </c>
      <c r="D8" s="7">
        <f>PI()</f>
        <v>3.1415926535897931</v>
      </c>
      <c r="E8" s="50">
        <v>-2.5999999999999999E-2</v>
      </c>
      <c r="F8" s="50">
        <v>1.6E-2</v>
      </c>
      <c r="G8" s="47"/>
      <c r="H8" s="50">
        <v>0.13900000000000001</v>
      </c>
      <c r="I8" s="50">
        <v>0.114</v>
      </c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>
        <f t="shared" si="0"/>
        <v>-2.5999999999999999E-2</v>
      </c>
      <c r="X8" s="47">
        <f t="shared" si="0"/>
        <v>1.6E-2</v>
      </c>
      <c r="Y8" s="47"/>
      <c r="Z8" s="47">
        <f t="shared" si="1"/>
        <v>0.13900000000000001</v>
      </c>
      <c r="AA8" s="47">
        <f t="shared" si="1"/>
        <v>0.114</v>
      </c>
      <c r="AB8" s="47"/>
      <c r="AC8" s="47">
        <f t="shared" si="2"/>
        <v>0</v>
      </c>
      <c r="AD8" s="47">
        <f t="shared" si="2"/>
        <v>0</v>
      </c>
      <c r="AE8" s="47"/>
      <c r="AF8" s="47">
        <f t="shared" si="3"/>
        <v>0</v>
      </c>
      <c r="AG8" s="47">
        <f t="shared" si="3"/>
        <v>0</v>
      </c>
      <c r="AH8" s="47"/>
      <c r="AI8" s="50">
        <v>-1.9699999999999999E-2</v>
      </c>
      <c r="AJ8" s="50">
        <v>1.49E-2</v>
      </c>
      <c r="AK8" s="47"/>
      <c r="AL8" s="50">
        <v>0.1</v>
      </c>
      <c r="AM8" s="50">
        <v>0.14799999999999999</v>
      </c>
      <c r="AN8" s="47"/>
    </row>
    <row r="9" spans="2:40" x14ac:dyDescent="0.25">
      <c r="B9" s="7">
        <v>0.1</v>
      </c>
      <c r="C9" s="7">
        <v>0.17499999999999999</v>
      </c>
      <c r="D9" s="7">
        <f>PI()</f>
        <v>3.1415926535897931</v>
      </c>
      <c r="E9" s="50">
        <v>-2.7E-2</v>
      </c>
      <c r="F9" s="50">
        <v>1.9E-2</v>
      </c>
      <c r="G9" s="47"/>
      <c r="H9" s="50">
        <v>0.1</v>
      </c>
      <c r="I9" s="50">
        <v>0.189</v>
      </c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>
        <f t="shared" si="0"/>
        <v>-2.7E-2</v>
      </c>
      <c r="X9" s="47">
        <f t="shared" si="0"/>
        <v>1.9E-2</v>
      </c>
      <c r="Y9" s="47"/>
      <c r="Z9" s="47">
        <f t="shared" si="1"/>
        <v>0.1</v>
      </c>
      <c r="AA9" s="47">
        <f t="shared" si="1"/>
        <v>0.189</v>
      </c>
      <c r="AB9" s="47"/>
      <c r="AC9" s="47">
        <f t="shared" si="2"/>
        <v>0</v>
      </c>
      <c r="AD9" s="47">
        <f t="shared" si="2"/>
        <v>0</v>
      </c>
      <c r="AE9" s="47"/>
      <c r="AF9" s="47">
        <f t="shared" si="3"/>
        <v>0</v>
      </c>
      <c r="AG9" s="47">
        <f t="shared" si="3"/>
        <v>0</v>
      </c>
      <c r="AH9" s="47"/>
      <c r="AI9" s="50">
        <v>-2.46E-2</v>
      </c>
      <c r="AJ9" s="50">
        <v>1.7399999999999999E-2</v>
      </c>
      <c r="AK9" s="47"/>
      <c r="AL9" s="50">
        <v>0.10299999999999999</v>
      </c>
      <c r="AM9" s="50">
        <v>0.16900000000000001</v>
      </c>
      <c r="AN9" s="47"/>
    </row>
    <row r="10" spans="2:40" x14ac:dyDescent="0.25">
      <c r="B10" s="7">
        <v>0.1</v>
      </c>
      <c r="C10" s="7">
        <v>0.2</v>
      </c>
      <c r="D10" s="7">
        <f>PI()</f>
        <v>3.1415926535897931</v>
      </c>
      <c r="E10" s="50">
        <v>-3.5000000000000003E-2</v>
      </c>
      <c r="F10" s="50">
        <v>2.1000000000000001E-2</v>
      </c>
      <c r="G10" s="47"/>
      <c r="H10" s="50">
        <v>0.11700000000000001</v>
      </c>
      <c r="I10" s="50">
        <v>0.17899999999999999</v>
      </c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>
        <f t="shared" si="0"/>
        <v>-3.5000000000000003E-2</v>
      </c>
      <c r="X10" s="47">
        <f t="shared" si="0"/>
        <v>2.1000000000000001E-2</v>
      </c>
      <c r="Y10" s="47"/>
      <c r="Z10" s="47">
        <f t="shared" si="1"/>
        <v>0.11700000000000001</v>
      </c>
      <c r="AA10" s="47">
        <f t="shared" si="1"/>
        <v>0.17899999999999999</v>
      </c>
      <c r="AB10" s="47"/>
      <c r="AC10" s="47">
        <f t="shared" si="2"/>
        <v>0</v>
      </c>
      <c r="AD10" s="47">
        <f t="shared" si="2"/>
        <v>0</v>
      </c>
      <c r="AE10" s="47"/>
      <c r="AF10" s="47">
        <f t="shared" si="3"/>
        <v>0</v>
      </c>
      <c r="AG10" s="47">
        <f t="shared" si="3"/>
        <v>0</v>
      </c>
      <c r="AH10" s="47"/>
      <c r="AI10" s="50">
        <v>-0.03</v>
      </c>
      <c r="AJ10" s="50">
        <v>1.9900000000000001E-2</v>
      </c>
      <c r="AK10" s="47"/>
      <c r="AL10" s="50">
        <v>0.107</v>
      </c>
      <c r="AM10" s="50">
        <v>0.186</v>
      </c>
      <c r="AN10" s="47"/>
    </row>
    <row r="11" spans="2:40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2:40" x14ac:dyDescent="0.25">
      <c r="B12" s="7">
        <v>0.15</v>
      </c>
      <c r="C12" s="7">
        <v>0.05</v>
      </c>
      <c r="D12" s="7">
        <f>PI()</f>
        <v>3.1415926535897931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 t="e">
        <f t="shared" ref="W12:X18" si="4">AVERAGE(E12,K12,Q12)</f>
        <v>#DIV/0!</v>
      </c>
      <c r="X12" s="47" t="e">
        <f t="shared" si="4"/>
        <v>#DIV/0!</v>
      </c>
      <c r="Y12" s="47"/>
      <c r="Z12" s="47" t="e">
        <f t="shared" ref="Z12:AA18" si="5">AVERAGE(H12,N12,T12)</f>
        <v>#DIV/0!</v>
      </c>
      <c r="AA12" s="47" t="e">
        <f t="shared" si="5"/>
        <v>#DIV/0!</v>
      </c>
      <c r="AB12" s="47"/>
      <c r="AC12" s="47" t="e">
        <f t="shared" ref="AC12:AD18" si="6">_xlfn.STDEV.P(E12,K12,Q12)</f>
        <v>#DIV/0!</v>
      </c>
      <c r="AD12" s="47" t="e">
        <f t="shared" si="6"/>
        <v>#DIV/0!</v>
      </c>
      <c r="AE12" s="47"/>
      <c r="AF12" s="47" t="e">
        <f t="shared" ref="AF12:AG18" si="7">_xlfn.STDEV.P(H12,N12,T12)</f>
        <v>#DIV/0!</v>
      </c>
      <c r="AG12" s="47" t="e">
        <f t="shared" si="7"/>
        <v>#DIV/0!</v>
      </c>
      <c r="AH12" s="47"/>
      <c r="AI12" s="47"/>
      <c r="AJ12" s="47"/>
      <c r="AK12" s="47"/>
      <c r="AL12" s="47"/>
      <c r="AM12" s="47"/>
      <c r="AN12" s="47"/>
    </row>
    <row r="13" spans="2:40" x14ac:dyDescent="0.25">
      <c r="B13" s="7">
        <v>0.15</v>
      </c>
      <c r="C13" s="7">
        <v>7.4999999999999997E-2</v>
      </c>
      <c r="D13" s="7">
        <f>PI()</f>
        <v>3.1415926535897931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 t="e">
        <f t="shared" si="4"/>
        <v>#DIV/0!</v>
      </c>
      <c r="X13" s="47" t="e">
        <f t="shared" si="4"/>
        <v>#DIV/0!</v>
      </c>
      <c r="Y13" s="47"/>
      <c r="Z13" s="47" t="e">
        <f t="shared" si="5"/>
        <v>#DIV/0!</v>
      </c>
      <c r="AA13" s="47" t="e">
        <f t="shared" si="5"/>
        <v>#DIV/0!</v>
      </c>
      <c r="AB13" s="47"/>
      <c r="AC13" s="47" t="e">
        <f t="shared" si="6"/>
        <v>#DIV/0!</v>
      </c>
      <c r="AD13" s="47" t="e">
        <f t="shared" si="6"/>
        <v>#DIV/0!</v>
      </c>
      <c r="AE13" s="47"/>
      <c r="AF13" s="47" t="e">
        <f t="shared" si="7"/>
        <v>#DIV/0!</v>
      </c>
      <c r="AG13" s="47" t="e">
        <f t="shared" si="7"/>
        <v>#DIV/0!</v>
      </c>
      <c r="AH13" s="47"/>
      <c r="AI13" s="47"/>
      <c r="AJ13" s="47"/>
      <c r="AK13" s="49">
        <v>1.12E-2</v>
      </c>
      <c r="AL13" s="47"/>
      <c r="AM13" s="47"/>
      <c r="AN13" s="47"/>
    </row>
    <row r="14" spans="2:40" x14ac:dyDescent="0.25">
      <c r="B14" s="7">
        <v>0.15</v>
      </c>
      <c r="C14" s="7">
        <v>0.1</v>
      </c>
      <c r="D14" s="7">
        <f>PI()</f>
        <v>3.1415926535897931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 t="e">
        <f t="shared" si="4"/>
        <v>#DIV/0!</v>
      </c>
      <c r="X14" s="47" t="e">
        <f t="shared" si="4"/>
        <v>#DIV/0!</v>
      </c>
      <c r="Y14" s="47"/>
      <c r="Z14" s="47" t="e">
        <f t="shared" si="5"/>
        <v>#DIV/0!</v>
      </c>
      <c r="AA14" s="47" t="e">
        <f t="shared" si="5"/>
        <v>#DIV/0!</v>
      </c>
      <c r="AB14" s="47"/>
      <c r="AC14" s="47" t="e">
        <f t="shared" si="6"/>
        <v>#DIV/0!</v>
      </c>
      <c r="AD14" s="47" t="e">
        <f t="shared" si="6"/>
        <v>#DIV/0!</v>
      </c>
      <c r="AE14" s="47"/>
      <c r="AF14" s="47" t="e">
        <f t="shared" si="7"/>
        <v>#DIV/0!</v>
      </c>
      <c r="AG14" s="47" t="e">
        <f t="shared" si="7"/>
        <v>#DIV/0!</v>
      </c>
      <c r="AH14" s="47"/>
      <c r="AI14" s="47"/>
      <c r="AJ14" s="47"/>
      <c r="AK14" s="49">
        <v>1.49E-2</v>
      </c>
      <c r="AL14" s="47"/>
      <c r="AM14" s="47"/>
      <c r="AN14" s="47"/>
    </row>
    <row r="15" spans="2:40" x14ac:dyDescent="0.25">
      <c r="B15" s="7">
        <v>0.15</v>
      </c>
      <c r="C15" s="7">
        <v>0.125</v>
      </c>
      <c r="D15" s="7">
        <f>PI()</f>
        <v>3.1415926535897931</v>
      </c>
      <c r="E15" s="50">
        <v>-3.6999999999999998E-2</v>
      </c>
      <c r="F15" s="50">
        <v>2.1000000000000001E-2</v>
      </c>
      <c r="G15" s="47"/>
      <c r="H15" s="50">
        <v>0.13</v>
      </c>
      <c r="I15" s="50">
        <v>0.161</v>
      </c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>
        <f t="shared" si="4"/>
        <v>-3.6999999999999998E-2</v>
      </c>
      <c r="X15" s="47">
        <f t="shared" si="4"/>
        <v>2.1000000000000001E-2</v>
      </c>
      <c r="Y15" s="47"/>
      <c r="Z15" s="47">
        <f t="shared" si="5"/>
        <v>0.13</v>
      </c>
      <c r="AA15" s="47">
        <f t="shared" si="5"/>
        <v>0.161</v>
      </c>
      <c r="AB15" s="47"/>
      <c r="AC15" s="47">
        <f t="shared" si="6"/>
        <v>0</v>
      </c>
      <c r="AD15" s="47">
        <f t="shared" si="6"/>
        <v>0</v>
      </c>
      <c r="AE15" s="47"/>
      <c r="AF15" s="47">
        <f t="shared" si="7"/>
        <v>0</v>
      </c>
      <c r="AG15" s="47">
        <f t="shared" si="7"/>
        <v>0</v>
      </c>
      <c r="AH15" s="47"/>
      <c r="AI15" s="50">
        <v>-3.3799999999999997E-2</v>
      </c>
      <c r="AJ15" s="50">
        <v>1.8700000000000001E-2</v>
      </c>
      <c r="AK15" s="49">
        <v>1.8700000000000001E-2</v>
      </c>
      <c r="AL15" s="50">
        <v>0.15</v>
      </c>
      <c r="AM15" s="50">
        <v>0.124</v>
      </c>
      <c r="AN15" s="47"/>
    </row>
    <row r="16" spans="2:40" x14ac:dyDescent="0.25">
      <c r="B16" s="7">
        <v>0.15</v>
      </c>
      <c r="C16" s="7">
        <v>0.15</v>
      </c>
      <c r="D16" s="7">
        <f>PI()</f>
        <v>3.1415926535897931</v>
      </c>
      <c r="E16" s="50">
        <v>-4.3999999999999997E-2</v>
      </c>
      <c r="F16" s="50">
        <v>2.4E-2</v>
      </c>
      <c r="G16" s="47"/>
      <c r="H16" s="50">
        <v>0.129</v>
      </c>
      <c r="I16" s="50">
        <v>0.186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>
        <f t="shared" si="4"/>
        <v>-4.3999999999999997E-2</v>
      </c>
      <c r="X16" s="47">
        <f t="shared" si="4"/>
        <v>2.4E-2</v>
      </c>
      <c r="Y16" s="47"/>
      <c r="Z16" s="47">
        <f t="shared" si="5"/>
        <v>0.129</v>
      </c>
      <c r="AA16" s="47">
        <f t="shared" si="5"/>
        <v>0.186</v>
      </c>
      <c r="AB16" s="47"/>
      <c r="AC16" s="47">
        <f t="shared" si="6"/>
        <v>0</v>
      </c>
      <c r="AD16" s="47">
        <f t="shared" si="6"/>
        <v>0</v>
      </c>
      <c r="AE16" s="47"/>
      <c r="AF16" s="47">
        <f t="shared" si="7"/>
        <v>0</v>
      </c>
      <c r="AG16" s="47">
        <f t="shared" si="7"/>
        <v>0</v>
      </c>
      <c r="AH16" s="47"/>
      <c r="AI16" s="50">
        <v>-4.3900000000000002E-2</v>
      </c>
      <c r="AJ16" s="50">
        <v>2.1999999999999999E-2</v>
      </c>
      <c r="AK16" s="7">
        <v>2.24E-2</v>
      </c>
      <c r="AL16" s="50">
        <v>0.15</v>
      </c>
      <c r="AM16" s="50">
        <v>0.14899999999999999</v>
      </c>
      <c r="AN16" s="47"/>
    </row>
    <row r="17" spans="2:40" x14ac:dyDescent="0.25">
      <c r="B17" s="7">
        <v>0.15</v>
      </c>
      <c r="C17" s="7">
        <v>0.17499999999999999</v>
      </c>
      <c r="D17" s="7">
        <f>PI()</f>
        <v>3.1415926535897931</v>
      </c>
      <c r="E17" s="50">
        <v>-6.2E-2</v>
      </c>
      <c r="F17" s="50">
        <v>2.7900000000000001E-2</v>
      </c>
      <c r="G17" s="47"/>
      <c r="H17" s="50">
        <v>0.157</v>
      </c>
      <c r="I17" s="50">
        <v>0.17799999999999999</v>
      </c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>
        <f t="shared" si="4"/>
        <v>-6.2E-2</v>
      </c>
      <c r="X17" s="47">
        <f t="shared" si="4"/>
        <v>2.7900000000000001E-2</v>
      </c>
      <c r="Y17" s="47"/>
      <c r="Z17" s="47">
        <f t="shared" si="5"/>
        <v>0.157</v>
      </c>
      <c r="AA17" s="47">
        <f t="shared" si="5"/>
        <v>0.17799999999999999</v>
      </c>
      <c r="AB17" s="47"/>
      <c r="AC17" s="47">
        <f t="shared" si="6"/>
        <v>0</v>
      </c>
      <c r="AD17" s="47">
        <f t="shared" si="6"/>
        <v>0</v>
      </c>
      <c r="AE17" s="47"/>
      <c r="AF17" s="47">
        <f t="shared" si="7"/>
        <v>0</v>
      </c>
      <c r="AG17" s="47">
        <f t="shared" si="7"/>
        <v>0</v>
      </c>
      <c r="AH17" s="47"/>
      <c r="AI17" s="50">
        <v>-5.4600000000000003E-2</v>
      </c>
      <c r="AJ17" s="50">
        <v>2.5999999999999999E-2</v>
      </c>
      <c r="AK17" s="49">
        <v>2.6100000000000002E-2</v>
      </c>
      <c r="AL17" s="50">
        <v>0.15</v>
      </c>
      <c r="AM17" s="50">
        <v>0.17399999999999999</v>
      </c>
      <c r="AN17" s="47"/>
    </row>
    <row r="18" spans="2:40" x14ac:dyDescent="0.25">
      <c r="B18" s="7">
        <v>0.15</v>
      </c>
      <c r="C18" s="7">
        <v>0.2</v>
      </c>
      <c r="D18" s="7">
        <f>PI()</f>
        <v>3.1415926535897931</v>
      </c>
      <c r="E18" s="50">
        <v>-7.2900000000000006E-2</v>
      </c>
      <c r="F18" s="50">
        <v>3.2000000000000001E-2</v>
      </c>
      <c r="G18" s="47"/>
      <c r="H18" s="50">
        <v>0.17199999999999999</v>
      </c>
      <c r="I18" s="50">
        <v>0.186</v>
      </c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>
        <f t="shared" si="4"/>
        <v>-7.2900000000000006E-2</v>
      </c>
      <c r="X18" s="47">
        <f t="shared" si="4"/>
        <v>3.2000000000000001E-2</v>
      </c>
      <c r="Y18" s="47"/>
      <c r="Z18" s="47">
        <f t="shared" si="5"/>
        <v>0.17199999999999999</v>
      </c>
      <c r="AA18" s="47">
        <f t="shared" si="5"/>
        <v>0.186</v>
      </c>
      <c r="AB18" s="47"/>
      <c r="AC18" s="47">
        <f t="shared" si="6"/>
        <v>0</v>
      </c>
      <c r="AD18" s="47">
        <f t="shared" si="6"/>
        <v>0</v>
      </c>
      <c r="AE18" s="47"/>
      <c r="AF18" s="47">
        <f t="shared" si="7"/>
        <v>0</v>
      </c>
      <c r="AG18" s="47">
        <f t="shared" si="7"/>
        <v>0</v>
      </c>
      <c r="AH18" s="47"/>
      <c r="AI18" s="50">
        <v>-6.6500000000000004E-2</v>
      </c>
      <c r="AJ18" s="50">
        <v>2.9700000000000001E-2</v>
      </c>
      <c r="AK18" s="49">
        <v>2.98E-2</v>
      </c>
      <c r="AL18" s="50">
        <v>0.16</v>
      </c>
      <c r="AM18" s="50">
        <v>0.186</v>
      </c>
      <c r="AN18" s="47"/>
    </row>
    <row r="19" spans="2:40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2:40" x14ac:dyDescent="0.25">
      <c r="B20" s="7">
        <v>0.2</v>
      </c>
      <c r="C20" s="7">
        <v>0.05</v>
      </c>
      <c r="D20" s="7">
        <f>PI()</f>
        <v>3.1415926535897931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 t="e">
        <f t="shared" ref="W20:X26" si="8">AVERAGE(E20,K20,Q20)</f>
        <v>#DIV/0!</v>
      </c>
      <c r="X20" s="47" t="e">
        <f t="shared" si="8"/>
        <v>#DIV/0!</v>
      </c>
      <c r="Y20" s="47"/>
      <c r="Z20" s="47" t="e">
        <f t="shared" ref="Z20:AA26" si="9">AVERAGE(H20,N20,T20)</f>
        <v>#DIV/0!</v>
      </c>
      <c r="AA20" s="47" t="e">
        <f t="shared" si="9"/>
        <v>#DIV/0!</v>
      </c>
      <c r="AB20" s="47"/>
      <c r="AC20" s="47" t="e">
        <f t="shared" ref="AC20:AD26" si="10">_xlfn.STDEV.P(E20,K20,Q20)</f>
        <v>#DIV/0!</v>
      </c>
      <c r="AD20" s="47" t="e">
        <f t="shared" si="10"/>
        <v>#DIV/0!</v>
      </c>
      <c r="AE20" s="47"/>
      <c r="AF20" s="47" t="e">
        <f t="shared" ref="AF20:AG26" si="11">_xlfn.STDEV.P(H20,N20,T20)</f>
        <v>#DIV/0!</v>
      </c>
      <c r="AG20" s="47" t="e">
        <f t="shared" si="11"/>
        <v>#DIV/0!</v>
      </c>
      <c r="AH20" s="47"/>
      <c r="AI20" s="47"/>
      <c r="AJ20" s="47"/>
      <c r="AK20" s="47"/>
      <c r="AL20" s="47"/>
      <c r="AM20" s="47"/>
      <c r="AN20" s="47"/>
    </row>
    <row r="21" spans="2:40" x14ac:dyDescent="0.25">
      <c r="B21" s="7">
        <v>0.2</v>
      </c>
      <c r="C21" s="7">
        <v>7.4999999999999997E-2</v>
      </c>
      <c r="D21" s="7">
        <f>PI()</f>
        <v>3.1415926535897931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 t="e">
        <f t="shared" si="8"/>
        <v>#DIV/0!</v>
      </c>
      <c r="X21" s="47" t="e">
        <f t="shared" si="8"/>
        <v>#DIV/0!</v>
      </c>
      <c r="Y21" s="47"/>
      <c r="Z21" s="47" t="e">
        <f t="shared" si="9"/>
        <v>#DIV/0!</v>
      </c>
      <c r="AA21" s="47" t="e">
        <f t="shared" si="9"/>
        <v>#DIV/0!</v>
      </c>
      <c r="AB21" s="47"/>
      <c r="AC21" s="47" t="e">
        <f t="shared" si="10"/>
        <v>#DIV/0!</v>
      </c>
      <c r="AD21" s="47" t="e">
        <f t="shared" si="10"/>
        <v>#DIV/0!</v>
      </c>
      <c r="AE21" s="47"/>
      <c r="AF21" s="47" t="e">
        <f t="shared" si="11"/>
        <v>#DIV/0!</v>
      </c>
      <c r="AG21" s="47" t="e">
        <f t="shared" si="11"/>
        <v>#DIV/0!</v>
      </c>
      <c r="AH21" s="47"/>
      <c r="AI21" s="47"/>
      <c r="AJ21" s="47"/>
      <c r="AK21" s="47"/>
      <c r="AL21" s="47"/>
      <c r="AM21" s="47"/>
      <c r="AN21" s="47"/>
    </row>
    <row r="22" spans="2:40" x14ac:dyDescent="0.25">
      <c r="B22" s="7">
        <v>0.2</v>
      </c>
      <c r="C22" s="7">
        <v>0.1</v>
      </c>
      <c r="D22" s="7">
        <f>PI()</f>
        <v>3.1415926535897931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 t="e">
        <f t="shared" si="8"/>
        <v>#DIV/0!</v>
      </c>
      <c r="X22" s="47" t="e">
        <f t="shared" si="8"/>
        <v>#DIV/0!</v>
      </c>
      <c r="Y22" s="47"/>
      <c r="Z22" s="47" t="e">
        <f t="shared" si="9"/>
        <v>#DIV/0!</v>
      </c>
      <c r="AA22" s="47" t="e">
        <f t="shared" si="9"/>
        <v>#DIV/0!</v>
      </c>
      <c r="AB22" s="47"/>
      <c r="AC22" s="47" t="e">
        <f t="shared" si="10"/>
        <v>#DIV/0!</v>
      </c>
      <c r="AD22" s="47" t="e">
        <f t="shared" si="10"/>
        <v>#DIV/0!</v>
      </c>
      <c r="AE22" s="47"/>
      <c r="AF22" s="47" t="e">
        <f t="shared" si="11"/>
        <v>#DIV/0!</v>
      </c>
      <c r="AG22" s="47" t="e">
        <f t="shared" si="11"/>
        <v>#DIV/0!</v>
      </c>
      <c r="AH22" s="47"/>
      <c r="AI22" s="47"/>
      <c r="AJ22" s="47"/>
      <c r="AK22" s="47"/>
      <c r="AL22" s="47"/>
      <c r="AM22" s="47"/>
      <c r="AN22" s="47"/>
    </row>
    <row r="23" spans="2:40" x14ac:dyDescent="0.25">
      <c r="B23" s="7">
        <v>0.2</v>
      </c>
      <c r="C23" s="7">
        <v>0.125</v>
      </c>
      <c r="D23" s="7">
        <f>PI()</f>
        <v>3.1415926535897931</v>
      </c>
      <c r="E23" s="50">
        <v>-6.6000000000000003E-2</v>
      </c>
      <c r="F23" s="50">
        <v>2.7E-2</v>
      </c>
      <c r="G23" s="47"/>
      <c r="H23" s="50">
        <v>0.193</v>
      </c>
      <c r="I23" s="50">
        <v>0.14000000000000001</v>
      </c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>
        <f t="shared" si="8"/>
        <v>-6.6000000000000003E-2</v>
      </c>
      <c r="X23" s="47">
        <f t="shared" si="8"/>
        <v>2.7E-2</v>
      </c>
      <c r="Y23" s="47"/>
      <c r="Z23" s="47">
        <f t="shared" si="9"/>
        <v>0.193</v>
      </c>
      <c r="AA23" s="47">
        <f t="shared" si="9"/>
        <v>0.14000000000000001</v>
      </c>
      <c r="AB23" s="47"/>
      <c r="AC23" s="47">
        <f t="shared" si="10"/>
        <v>0</v>
      </c>
      <c r="AD23" s="47">
        <f t="shared" si="10"/>
        <v>0</v>
      </c>
      <c r="AE23" s="47"/>
      <c r="AF23" s="47">
        <f t="shared" si="11"/>
        <v>0</v>
      </c>
      <c r="AG23" s="47">
        <f t="shared" si="11"/>
        <v>0</v>
      </c>
      <c r="AH23" s="47"/>
      <c r="AI23" s="50">
        <v>-5.9700000000000003E-2</v>
      </c>
      <c r="AJ23" s="50">
        <v>2.4799999999999999E-2</v>
      </c>
      <c r="AK23" s="47"/>
      <c r="AL23" s="50">
        <v>0.2</v>
      </c>
      <c r="AM23" s="50">
        <v>0.124</v>
      </c>
      <c r="AN23" s="47"/>
    </row>
    <row r="24" spans="2:40" x14ac:dyDescent="0.25">
      <c r="B24" s="7">
        <v>0.2</v>
      </c>
      <c r="C24" s="7">
        <v>0.15</v>
      </c>
      <c r="D24" s="7">
        <f>PI()</f>
        <v>3.1415926535897931</v>
      </c>
      <c r="E24" s="50">
        <v>-0.08</v>
      </c>
      <c r="F24" s="50">
        <v>3.1E-2</v>
      </c>
      <c r="G24" s="47"/>
      <c r="H24" s="50">
        <v>0.193</v>
      </c>
      <c r="I24" s="50">
        <v>0.1613</v>
      </c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>
        <f t="shared" si="8"/>
        <v>-0.08</v>
      </c>
      <c r="X24" s="47">
        <f t="shared" si="8"/>
        <v>3.1E-2</v>
      </c>
      <c r="Y24" s="47"/>
      <c r="Z24" s="47">
        <f t="shared" si="9"/>
        <v>0.193</v>
      </c>
      <c r="AA24" s="47">
        <f t="shared" si="9"/>
        <v>0.1613</v>
      </c>
      <c r="AB24" s="47"/>
      <c r="AC24" s="47">
        <f t="shared" si="10"/>
        <v>0</v>
      </c>
      <c r="AD24" s="47">
        <f t="shared" si="10"/>
        <v>0</v>
      </c>
      <c r="AE24" s="47"/>
      <c r="AF24" s="47">
        <f t="shared" si="11"/>
        <v>0</v>
      </c>
      <c r="AG24" s="47">
        <f t="shared" si="11"/>
        <v>0</v>
      </c>
      <c r="AH24" s="47"/>
      <c r="AI24" s="50">
        <v>-7.7100000000000002E-2</v>
      </c>
      <c r="AJ24" s="50">
        <v>2.9700000000000001E-2</v>
      </c>
      <c r="AK24" s="47"/>
      <c r="AL24" s="50">
        <v>0.20100000000000001</v>
      </c>
      <c r="AM24" s="50">
        <v>0.14899999999999999</v>
      </c>
      <c r="AN24" s="47"/>
    </row>
    <row r="25" spans="2:40" x14ac:dyDescent="0.25">
      <c r="B25" s="7">
        <v>0.2</v>
      </c>
      <c r="C25" s="7">
        <v>0.17499999999999999</v>
      </c>
      <c r="D25" s="7">
        <f>PI()</f>
        <v>3.1415926535897931</v>
      </c>
      <c r="E25" s="50">
        <v>-0.104</v>
      </c>
      <c r="F25" s="50">
        <v>3.5999999999999997E-2</v>
      </c>
      <c r="G25" s="47"/>
      <c r="H25" s="50">
        <v>0.218</v>
      </c>
      <c r="I25" s="50">
        <v>0.16600000000000001</v>
      </c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>
        <f t="shared" si="8"/>
        <v>-0.104</v>
      </c>
      <c r="X25" s="47">
        <f t="shared" si="8"/>
        <v>3.5999999999999997E-2</v>
      </c>
      <c r="Y25" s="47"/>
      <c r="Z25" s="47">
        <f t="shared" si="9"/>
        <v>0.218</v>
      </c>
      <c r="AA25" s="47">
        <f t="shared" si="9"/>
        <v>0.16600000000000001</v>
      </c>
      <c r="AB25" s="47"/>
      <c r="AC25" s="47">
        <f t="shared" si="10"/>
        <v>0</v>
      </c>
      <c r="AD25" s="47">
        <f t="shared" si="10"/>
        <v>0</v>
      </c>
      <c r="AE25" s="47"/>
      <c r="AF25" s="47">
        <f t="shared" si="11"/>
        <v>0</v>
      </c>
      <c r="AG25" s="47">
        <f t="shared" si="11"/>
        <v>0</v>
      </c>
      <c r="AH25" s="47"/>
      <c r="AI25" s="50">
        <v>-9.5100000000000004E-2</v>
      </c>
      <c r="AJ25" s="50">
        <v>3.4599999999999999E-2</v>
      </c>
      <c r="AK25" s="47"/>
      <c r="AL25" s="50">
        <v>0.2</v>
      </c>
      <c r="AM25" s="50">
        <v>0.17399999999999999</v>
      </c>
      <c r="AN25" s="47"/>
    </row>
    <row r="26" spans="2:40" x14ac:dyDescent="0.25">
      <c r="B26" s="7">
        <v>0.2</v>
      </c>
      <c r="C26" s="7">
        <v>0.2</v>
      </c>
      <c r="D26" s="7">
        <f>PI()</f>
        <v>3.1415926535897931</v>
      </c>
      <c r="E26" s="50">
        <v>-0.11600000000000001</v>
      </c>
      <c r="F26" s="50">
        <v>4.0899999999999999E-2</v>
      </c>
      <c r="G26" s="47"/>
      <c r="H26" s="50">
        <v>0.21299999999999999</v>
      </c>
      <c r="I26" s="50">
        <v>0.193</v>
      </c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>
        <f t="shared" si="8"/>
        <v>-0.11600000000000001</v>
      </c>
      <c r="X26" s="47">
        <f t="shared" si="8"/>
        <v>4.0899999999999999E-2</v>
      </c>
      <c r="Y26" s="47"/>
      <c r="Z26" s="47">
        <f t="shared" si="9"/>
        <v>0.21299999999999999</v>
      </c>
      <c r="AA26" s="47">
        <f t="shared" si="9"/>
        <v>0.193</v>
      </c>
      <c r="AB26" s="47"/>
      <c r="AC26" s="47">
        <f t="shared" si="10"/>
        <v>0</v>
      </c>
      <c r="AD26" s="47">
        <f t="shared" si="10"/>
        <v>0</v>
      </c>
      <c r="AE26" s="47"/>
      <c r="AF26" s="47">
        <f t="shared" si="11"/>
        <v>0</v>
      </c>
      <c r="AG26" s="47">
        <f t="shared" si="11"/>
        <v>0</v>
      </c>
      <c r="AH26" s="47"/>
      <c r="AI26" s="50">
        <v>-0.114</v>
      </c>
      <c r="AJ26" s="50">
        <v>3.9300000000000002E-2</v>
      </c>
      <c r="AK26" s="47"/>
      <c r="AL26" s="50">
        <v>0.20899999999999999</v>
      </c>
      <c r="AM26" s="50">
        <v>0.189</v>
      </c>
      <c r="AN26" s="47"/>
    </row>
    <row r="27" spans="2:40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2:40" x14ac:dyDescent="0.25">
      <c r="B28" s="7">
        <v>0.25</v>
      </c>
      <c r="C28" s="7">
        <v>0.05</v>
      </c>
      <c r="D28" s="7">
        <f>PI()</f>
        <v>3.1415926535897931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 t="e">
        <f t="shared" ref="W28:X34" si="12">AVERAGE(E28,K28,Q28)</f>
        <v>#DIV/0!</v>
      </c>
      <c r="X28" s="47" t="e">
        <f t="shared" si="12"/>
        <v>#DIV/0!</v>
      </c>
      <c r="Y28" s="47"/>
      <c r="Z28" s="47" t="e">
        <f t="shared" ref="Z28:AA34" si="13">AVERAGE(H28,N28,T28)</f>
        <v>#DIV/0!</v>
      </c>
      <c r="AA28" s="47" t="e">
        <f t="shared" si="13"/>
        <v>#DIV/0!</v>
      </c>
      <c r="AB28" s="47"/>
      <c r="AC28" s="47" t="e">
        <f t="shared" ref="AC28:AD34" si="14">_xlfn.STDEV.P(E28,K28,Q28)</f>
        <v>#DIV/0!</v>
      </c>
      <c r="AD28" s="47" t="e">
        <f t="shared" si="14"/>
        <v>#DIV/0!</v>
      </c>
      <c r="AE28" s="47"/>
      <c r="AF28" s="47" t="e">
        <f t="shared" ref="AF28:AG34" si="15">_xlfn.STDEV.P(H28,N28,T28)</f>
        <v>#DIV/0!</v>
      </c>
      <c r="AG28" s="47" t="e">
        <f t="shared" si="15"/>
        <v>#DIV/0!</v>
      </c>
      <c r="AH28" s="47"/>
      <c r="AI28" s="47"/>
      <c r="AJ28" s="47"/>
      <c r="AK28" s="47"/>
      <c r="AL28" s="47"/>
      <c r="AM28" s="47"/>
      <c r="AN28" s="47"/>
    </row>
    <row r="29" spans="2:40" x14ac:dyDescent="0.25">
      <c r="B29" s="7">
        <v>0.25</v>
      </c>
      <c r="C29" s="7">
        <v>7.4999999999999997E-2</v>
      </c>
      <c r="D29" s="7">
        <f>PI()</f>
        <v>3.1415926535897931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 t="e">
        <f t="shared" si="12"/>
        <v>#DIV/0!</v>
      </c>
      <c r="X29" s="47" t="e">
        <f t="shared" si="12"/>
        <v>#DIV/0!</v>
      </c>
      <c r="Y29" s="47"/>
      <c r="Z29" s="47" t="e">
        <f t="shared" si="13"/>
        <v>#DIV/0!</v>
      </c>
      <c r="AA29" s="47" t="e">
        <f t="shared" si="13"/>
        <v>#DIV/0!</v>
      </c>
      <c r="AB29" s="47"/>
      <c r="AC29" s="47" t="e">
        <f t="shared" si="14"/>
        <v>#DIV/0!</v>
      </c>
      <c r="AD29" s="47" t="e">
        <f t="shared" si="14"/>
        <v>#DIV/0!</v>
      </c>
      <c r="AE29" s="47"/>
      <c r="AF29" s="47" t="e">
        <f t="shared" si="15"/>
        <v>#DIV/0!</v>
      </c>
      <c r="AG29" s="47" t="e">
        <f t="shared" si="15"/>
        <v>#DIV/0!</v>
      </c>
      <c r="AH29" s="47"/>
      <c r="AI29" s="47"/>
      <c r="AJ29" s="47"/>
      <c r="AK29" s="47"/>
      <c r="AL29" s="47"/>
      <c r="AM29" s="47"/>
      <c r="AN29" s="47"/>
    </row>
    <row r="30" spans="2:40" x14ac:dyDescent="0.25">
      <c r="B30" s="7">
        <v>0.25</v>
      </c>
      <c r="C30" s="7">
        <v>0.1</v>
      </c>
      <c r="D30" s="7">
        <f>PI()</f>
        <v>3.1415926535897931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 t="e">
        <f t="shared" si="12"/>
        <v>#DIV/0!</v>
      </c>
      <c r="X30" s="47" t="e">
        <f t="shared" si="12"/>
        <v>#DIV/0!</v>
      </c>
      <c r="Y30" s="47"/>
      <c r="Z30" s="47" t="e">
        <f t="shared" si="13"/>
        <v>#DIV/0!</v>
      </c>
      <c r="AA30" s="47" t="e">
        <f t="shared" si="13"/>
        <v>#DIV/0!</v>
      </c>
      <c r="AB30" s="47"/>
      <c r="AC30" s="47" t="e">
        <f t="shared" si="14"/>
        <v>#DIV/0!</v>
      </c>
      <c r="AD30" s="47" t="e">
        <f t="shared" si="14"/>
        <v>#DIV/0!</v>
      </c>
      <c r="AE30" s="47"/>
      <c r="AF30" s="47" t="e">
        <f t="shared" si="15"/>
        <v>#DIV/0!</v>
      </c>
      <c r="AG30" s="47" t="e">
        <f t="shared" si="15"/>
        <v>#DIV/0!</v>
      </c>
      <c r="AH30" s="47"/>
      <c r="AI30" s="47"/>
      <c r="AJ30" s="47"/>
      <c r="AK30" s="47"/>
      <c r="AL30" s="47"/>
      <c r="AM30" s="47"/>
      <c r="AN30" s="47"/>
    </row>
    <row r="31" spans="2:40" x14ac:dyDescent="0.25">
      <c r="B31" s="7">
        <v>0.25</v>
      </c>
      <c r="C31" s="7">
        <v>0.125</v>
      </c>
      <c r="D31" s="7">
        <f>PI()</f>
        <v>3.1415926535897931</v>
      </c>
      <c r="E31" s="50">
        <v>-0.107</v>
      </c>
      <c r="F31" s="50">
        <v>3.3000000000000002E-2</v>
      </c>
      <c r="G31" s="47"/>
      <c r="H31" s="50">
        <v>0.28199999999999997</v>
      </c>
      <c r="I31" s="50">
        <v>0.11700000000000001</v>
      </c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>
        <f t="shared" si="12"/>
        <v>-0.107</v>
      </c>
      <c r="X31" s="47">
        <f t="shared" si="12"/>
        <v>3.3000000000000002E-2</v>
      </c>
      <c r="Y31" s="47"/>
      <c r="Z31" s="47">
        <f t="shared" si="13"/>
        <v>0.28199999999999997</v>
      </c>
      <c r="AA31" s="47">
        <f t="shared" si="13"/>
        <v>0.11700000000000001</v>
      </c>
      <c r="AB31" s="47"/>
      <c r="AC31" s="47">
        <f t="shared" si="14"/>
        <v>0</v>
      </c>
      <c r="AD31" s="47">
        <f t="shared" si="14"/>
        <v>0</v>
      </c>
      <c r="AE31" s="47"/>
      <c r="AF31" s="47">
        <f t="shared" si="15"/>
        <v>0</v>
      </c>
      <c r="AG31" s="47">
        <f t="shared" si="15"/>
        <v>0</v>
      </c>
      <c r="AH31" s="47"/>
      <c r="AI31" s="50">
        <v>-9.2399999999999996E-2</v>
      </c>
      <c r="AJ31" s="50">
        <v>3.1E-2</v>
      </c>
      <c r="AK31" s="47"/>
      <c r="AL31" s="50">
        <v>0.25</v>
      </c>
      <c r="AM31" s="50">
        <v>0.124</v>
      </c>
      <c r="AN31" s="47"/>
    </row>
    <row r="32" spans="2:40" x14ac:dyDescent="0.25">
      <c r="B32" s="7">
        <v>0.25</v>
      </c>
      <c r="C32" s="7">
        <v>0.15</v>
      </c>
      <c r="D32" s="7">
        <f>PI()</f>
        <v>3.1415926535897931</v>
      </c>
      <c r="E32" s="50">
        <v>-0.12</v>
      </c>
      <c r="F32" s="50">
        <v>3.7999999999999999E-2</v>
      </c>
      <c r="G32" s="47"/>
      <c r="H32" s="50">
        <v>0.24099999999999999</v>
      </c>
      <c r="I32" s="50">
        <v>0.159</v>
      </c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>
        <f t="shared" si="12"/>
        <v>-0.12</v>
      </c>
      <c r="X32" s="47">
        <f t="shared" si="12"/>
        <v>3.7999999999999999E-2</v>
      </c>
      <c r="Y32" s="47"/>
      <c r="Z32" s="47">
        <f t="shared" si="13"/>
        <v>0.24099999999999999</v>
      </c>
      <c r="AA32" s="47">
        <f t="shared" si="13"/>
        <v>0.159</v>
      </c>
      <c r="AB32" s="47"/>
      <c r="AC32" s="47">
        <f t="shared" si="14"/>
        <v>0</v>
      </c>
      <c r="AD32" s="47">
        <f t="shared" si="14"/>
        <v>0</v>
      </c>
      <c r="AE32" s="47"/>
      <c r="AF32" s="47">
        <f t="shared" si="15"/>
        <v>0</v>
      </c>
      <c r="AG32" s="47">
        <f t="shared" si="15"/>
        <v>0</v>
      </c>
      <c r="AH32" s="47"/>
      <c r="AI32" s="50">
        <v>-0.11799999999999999</v>
      </c>
      <c r="AJ32" s="50">
        <v>3.6999999999999998E-2</v>
      </c>
      <c r="AK32" s="47"/>
      <c r="AL32" s="50">
        <v>0.251</v>
      </c>
      <c r="AM32" s="50">
        <v>0.14899999999999999</v>
      </c>
      <c r="AN32" s="47"/>
    </row>
    <row r="33" spans="2:40" x14ac:dyDescent="0.25">
      <c r="B33" s="7">
        <v>0.25</v>
      </c>
      <c r="C33" s="7">
        <v>0.17499999999999999</v>
      </c>
      <c r="D33" s="7">
        <f>PI()</f>
        <v>3.1415926535897931</v>
      </c>
      <c r="E33" s="50">
        <v>-0.158</v>
      </c>
      <c r="F33" s="50">
        <v>4.4999999999999998E-2</v>
      </c>
      <c r="G33" s="47"/>
      <c r="H33" s="50">
        <v>0.26500000000000001</v>
      </c>
      <c r="I33" s="50">
        <v>0.17199999999999999</v>
      </c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>
        <f t="shared" si="12"/>
        <v>-0.158</v>
      </c>
      <c r="X33" s="47">
        <f t="shared" si="12"/>
        <v>4.4999999999999998E-2</v>
      </c>
      <c r="Y33" s="47"/>
      <c r="Z33" s="47">
        <f t="shared" si="13"/>
        <v>0.26500000000000001</v>
      </c>
      <c r="AA33" s="47">
        <f t="shared" si="13"/>
        <v>0.17199999999999999</v>
      </c>
      <c r="AB33" s="47"/>
      <c r="AC33" s="47">
        <f t="shared" si="14"/>
        <v>0</v>
      </c>
      <c r="AD33" s="47">
        <f t="shared" si="14"/>
        <v>0</v>
      </c>
      <c r="AE33" s="47"/>
      <c r="AF33" s="47">
        <f t="shared" si="15"/>
        <v>0</v>
      </c>
      <c r="AG33" s="47">
        <f t="shared" si="15"/>
        <v>0</v>
      </c>
      <c r="AH33" s="47"/>
      <c r="AI33" s="50">
        <v>-0.14399999999999999</v>
      </c>
      <c r="AJ33" s="50">
        <v>4.2900000000000001E-2</v>
      </c>
      <c r="AK33" s="47"/>
      <c r="AL33" s="50">
        <v>0.25</v>
      </c>
      <c r="AM33" s="50">
        <v>0.17399999999999999</v>
      </c>
      <c r="AN33" s="47"/>
    </row>
    <row r="34" spans="2:40" x14ac:dyDescent="0.25">
      <c r="B34" s="7">
        <v>0.25</v>
      </c>
      <c r="C34" s="7">
        <v>0.2</v>
      </c>
      <c r="D34" s="7">
        <f>PI()</f>
        <v>3.1415926535897931</v>
      </c>
      <c r="E34" s="50">
        <v>-0.189</v>
      </c>
      <c r="F34" s="50">
        <v>5.0999999999999997E-2</v>
      </c>
      <c r="G34" s="47"/>
      <c r="H34" s="50">
        <v>0.27500000000000002</v>
      </c>
      <c r="I34" s="50">
        <v>0.189</v>
      </c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>
        <f t="shared" si="12"/>
        <v>-0.189</v>
      </c>
      <c r="X34" s="47">
        <f t="shared" si="12"/>
        <v>5.0999999999999997E-2</v>
      </c>
      <c r="Y34" s="47"/>
      <c r="Z34" s="47">
        <f t="shared" si="13"/>
        <v>0.27500000000000002</v>
      </c>
      <c r="AA34" s="47">
        <f t="shared" si="13"/>
        <v>0.189</v>
      </c>
      <c r="AB34" s="47"/>
      <c r="AC34" s="47">
        <f t="shared" si="14"/>
        <v>0</v>
      </c>
      <c r="AD34" s="47">
        <f t="shared" si="14"/>
        <v>0</v>
      </c>
      <c r="AE34" s="47"/>
      <c r="AF34" s="47">
        <f t="shared" si="15"/>
        <v>0</v>
      </c>
      <c r="AG34" s="47">
        <f t="shared" si="15"/>
        <v>0</v>
      </c>
      <c r="AH34" s="47"/>
      <c r="AI34" s="50">
        <v>-0.17199999999999999</v>
      </c>
      <c r="AJ34" s="50">
        <v>4.8599999999999997E-2</v>
      </c>
      <c r="AK34" s="47"/>
      <c r="AL34" s="50">
        <v>0.26100000000000001</v>
      </c>
      <c r="AM34" s="50">
        <v>0.189</v>
      </c>
      <c r="AN34" s="47"/>
    </row>
    <row r="35" spans="2:40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6" spans="2:40" x14ac:dyDescent="0.25">
      <c r="W36" t="s">
        <v>92</v>
      </c>
      <c r="X36" t="s">
        <v>93</v>
      </c>
    </row>
    <row r="37" spans="2:40" x14ac:dyDescent="0.25">
      <c r="W37" s="51">
        <f>AI7-W7</f>
        <v>-1.1000000000000003E-3</v>
      </c>
      <c r="X37" s="51">
        <f>AJ7-X7</f>
        <v>-1.4999999999999996E-3</v>
      </c>
    </row>
    <row r="38" spans="2:40" x14ac:dyDescent="0.25">
      <c r="W38" s="51">
        <f t="shared" ref="W38:X40" si="16">AI8-W8</f>
        <v>6.3E-3</v>
      </c>
      <c r="X38" s="51">
        <f t="shared" si="16"/>
        <v>-1.1000000000000003E-3</v>
      </c>
    </row>
    <row r="39" spans="2:40" x14ac:dyDescent="0.25">
      <c r="W39" s="51">
        <f t="shared" si="16"/>
        <v>2.3999999999999994E-3</v>
      </c>
      <c r="X39" s="51">
        <f t="shared" si="16"/>
        <v>-1.6000000000000007E-3</v>
      </c>
    </row>
    <row r="40" spans="2:40" x14ac:dyDescent="0.25">
      <c r="W40" s="51">
        <f t="shared" si="16"/>
        <v>5.0000000000000044E-3</v>
      </c>
      <c r="X40" s="51">
        <f t="shared" si="16"/>
        <v>-1.1000000000000003E-3</v>
      </c>
    </row>
    <row r="41" spans="2:40" x14ac:dyDescent="0.25">
      <c r="W41" s="51">
        <f>AI15-W15</f>
        <v>3.2000000000000015E-3</v>
      </c>
      <c r="X41" s="51">
        <f>AJ15-X15</f>
        <v>-2.3E-3</v>
      </c>
    </row>
    <row r="42" spans="2:40" x14ac:dyDescent="0.25">
      <c r="W42" s="51">
        <f t="shared" ref="W42:X44" si="17">AI16-W16</f>
        <v>9.9999999999995925E-5</v>
      </c>
      <c r="X42" s="51">
        <f t="shared" si="17"/>
        <v>-2.0000000000000018E-3</v>
      </c>
    </row>
    <row r="43" spans="2:40" x14ac:dyDescent="0.25">
      <c r="W43" s="51">
        <f t="shared" si="17"/>
        <v>7.3999999999999969E-3</v>
      </c>
      <c r="X43" s="51">
        <f t="shared" si="17"/>
        <v>-1.9000000000000024E-3</v>
      </c>
    </row>
    <row r="44" spans="2:40" x14ac:dyDescent="0.25">
      <c r="W44" s="51">
        <f t="shared" si="17"/>
        <v>6.4000000000000029E-3</v>
      </c>
      <c r="X44" s="51">
        <f t="shared" si="17"/>
        <v>-2.3E-3</v>
      </c>
    </row>
    <row r="45" spans="2:40" x14ac:dyDescent="0.25">
      <c r="W45" s="51">
        <f>AI23-W23</f>
        <v>6.3E-3</v>
      </c>
      <c r="X45" s="51">
        <f>AJ23-X23</f>
        <v>-2.2000000000000006E-3</v>
      </c>
    </row>
    <row r="46" spans="2:40" x14ac:dyDescent="0.25">
      <c r="W46" s="51">
        <f t="shared" ref="W46:X48" si="18">AI24-W24</f>
        <v>2.8999999999999998E-3</v>
      </c>
      <c r="X46" s="51">
        <f t="shared" si="18"/>
        <v>-1.2999999999999991E-3</v>
      </c>
    </row>
    <row r="47" spans="2:40" x14ac:dyDescent="0.25">
      <c r="W47" s="51">
        <f t="shared" si="18"/>
        <v>8.8999999999999913E-3</v>
      </c>
      <c r="X47" s="51">
        <f t="shared" si="18"/>
        <v>-1.3999999999999985E-3</v>
      </c>
    </row>
    <row r="48" spans="2:40" x14ac:dyDescent="0.25">
      <c r="W48" s="51">
        <f t="shared" si="18"/>
        <v>2.0000000000000018E-3</v>
      </c>
      <c r="X48" s="51">
        <f t="shared" si="18"/>
        <v>-1.5999999999999973E-3</v>
      </c>
    </row>
    <row r="49" spans="23:36" x14ac:dyDescent="0.25">
      <c r="W49" s="51">
        <f>AI31-W31</f>
        <v>1.4600000000000002E-2</v>
      </c>
      <c r="X49" s="51">
        <f>AJ31-X31</f>
        <v>-2.0000000000000018E-3</v>
      </c>
    </row>
    <row r="50" spans="23:36" x14ac:dyDescent="0.25">
      <c r="W50" s="51">
        <f t="shared" ref="W50:X52" si="19">AI32-W32</f>
        <v>2.0000000000000018E-3</v>
      </c>
      <c r="X50" s="51">
        <f t="shared" si="19"/>
        <v>-1.0000000000000009E-3</v>
      </c>
      <c r="AJ50" s="49"/>
    </row>
    <row r="51" spans="23:36" x14ac:dyDescent="0.25">
      <c r="W51" s="51">
        <f t="shared" si="19"/>
        <v>1.4000000000000012E-2</v>
      </c>
      <c r="X51" s="51">
        <f t="shared" si="19"/>
        <v>-2.0999999999999977E-3</v>
      </c>
      <c r="AJ51" s="49"/>
    </row>
    <row r="52" spans="23:36" x14ac:dyDescent="0.25">
      <c r="W52" s="51">
        <f t="shared" si="19"/>
        <v>1.7000000000000015E-2</v>
      </c>
      <c r="X52" s="51">
        <f t="shared" si="19"/>
        <v>-2.3999999999999994E-3</v>
      </c>
    </row>
    <row r="54" spans="23:36" x14ac:dyDescent="0.25">
      <c r="W54" s="51">
        <f>AVERAGE(W37:W52)</f>
        <v>6.0875000000000018E-3</v>
      </c>
      <c r="X54" s="51">
        <f>AVERAGE(X37:X52)</f>
        <v>-1.7375000000000001E-3</v>
      </c>
    </row>
    <row r="55" spans="23:36" x14ac:dyDescent="0.25">
      <c r="W55">
        <f>_xlfn.STDEV.P(W37:W52)</f>
        <v>5.1123471859802353E-3</v>
      </c>
      <c r="X55">
        <f>_xlfn.STDEV.P(X37:X52)</f>
        <v>4.5672064766112783E-4</v>
      </c>
    </row>
  </sheetData>
  <mergeCells count="10">
    <mergeCell ref="AI2:AN2"/>
    <mergeCell ref="B1:AH1"/>
    <mergeCell ref="B2:B3"/>
    <mergeCell ref="C2:C3"/>
    <mergeCell ref="D2:D3"/>
    <mergeCell ref="E2:J2"/>
    <mergeCell ref="K2:P2"/>
    <mergeCell ref="Q2:V2"/>
    <mergeCell ref="W2:AB2"/>
    <mergeCell ref="AC2:A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45CA-9E12-4BAB-86BD-C820C5D63845}">
  <dimension ref="B1:AN70"/>
  <sheetViews>
    <sheetView zoomScale="70" zoomScaleNormal="70" workbookViewId="0">
      <selection activeCell="W69" sqref="W69"/>
    </sheetView>
  </sheetViews>
  <sheetFormatPr defaultRowHeight="15" x14ac:dyDescent="0.25"/>
  <cols>
    <col min="2" max="2" width="13.28515625" bestFit="1" customWidth="1"/>
    <col min="3" max="3" width="12.85546875" bestFit="1" customWidth="1"/>
    <col min="4" max="4" width="14.42578125" bestFit="1" customWidth="1"/>
    <col min="5" max="5" width="7.28515625" bestFit="1" customWidth="1"/>
    <col min="6" max="6" width="7.5703125" bestFit="1" customWidth="1"/>
    <col min="7" max="7" width="7.7109375" bestFit="1" customWidth="1"/>
    <col min="8" max="8" width="6.5703125" bestFit="1" customWidth="1"/>
    <col min="9" max="9" width="7.85546875" bestFit="1" customWidth="1"/>
    <col min="10" max="10" width="5.28515625" bestFit="1" customWidth="1"/>
    <col min="11" max="11" width="6.7109375" bestFit="1" customWidth="1"/>
    <col min="12" max="12" width="7.5703125" bestFit="1" customWidth="1"/>
    <col min="13" max="13" width="7.7109375" bestFit="1" customWidth="1"/>
    <col min="14" max="15" width="5.42578125" bestFit="1" customWidth="1"/>
    <col min="16" max="16" width="5.28515625" bestFit="1" customWidth="1"/>
    <col min="17" max="17" width="6.7109375" bestFit="1" customWidth="1"/>
    <col min="18" max="18" width="7.5703125" bestFit="1" customWidth="1"/>
    <col min="19" max="19" width="7.7109375" bestFit="1" customWidth="1"/>
    <col min="20" max="21" width="5.42578125" bestFit="1" customWidth="1"/>
    <col min="22" max="22" width="5.28515625" bestFit="1" customWidth="1"/>
    <col min="23" max="24" width="10" bestFit="1" customWidth="1"/>
    <col min="25" max="25" width="7.7109375" bestFit="1" customWidth="1"/>
    <col min="26" max="29" width="7.42578125" bestFit="1" customWidth="1"/>
    <col min="30" max="30" width="9.140625" bestFit="1" customWidth="1"/>
    <col min="31" max="31" width="7.7109375" bestFit="1" customWidth="1"/>
    <col min="32" max="33" width="7.42578125" bestFit="1" customWidth="1"/>
    <col min="34" max="34" width="5.28515625" bestFit="1" customWidth="1"/>
    <col min="35" max="35" width="9.7109375" bestFit="1" customWidth="1"/>
    <col min="36" max="36" width="7.85546875" bestFit="1" customWidth="1"/>
    <col min="37" max="37" width="8" bestFit="1" customWidth="1"/>
    <col min="38" max="39" width="6.5703125" bestFit="1" customWidth="1"/>
    <col min="40" max="40" width="5.28515625" bestFit="1" customWidth="1"/>
  </cols>
  <sheetData>
    <row r="1" spans="2:40" x14ac:dyDescent="0.25">
      <c r="B1" s="80" t="s">
        <v>91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48"/>
      <c r="AJ1" s="48"/>
      <c r="AK1" s="48"/>
      <c r="AL1" s="48"/>
      <c r="AM1" s="48"/>
      <c r="AN1" s="48"/>
    </row>
    <row r="2" spans="2:40" x14ac:dyDescent="0.25">
      <c r="B2" s="81" t="s">
        <v>78</v>
      </c>
      <c r="C2" s="81" t="s">
        <v>8</v>
      </c>
      <c r="D2" s="81" t="s">
        <v>9</v>
      </c>
      <c r="E2" s="82" t="s">
        <v>56</v>
      </c>
      <c r="F2" s="82"/>
      <c r="G2" s="82"/>
      <c r="H2" s="82"/>
      <c r="I2" s="82"/>
      <c r="J2" s="82"/>
      <c r="K2" s="82" t="s">
        <v>57</v>
      </c>
      <c r="L2" s="82"/>
      <c r="M2" s="82"/>
      <c r="N2" s="82"/>
      <c r="O2" s="82"/>
      <c r="P2" s="82"/>
      <c r="Q2" s="82" t="s">
        <v>58</v>
      </c>
      <c r="R2" s="82"/>
      <c r="S2" s="82"/>
      <c r="T2" s="82"/>
      <c r="U2" s="82"/>
      <c r="V2" s="82"/>
      <c r="W2" s="82" t="s">
        <v>76</v>
      </c>
      <c r="X2" s="82"/>
      <c r="Y2" s="82"/>
      <c r="Z2" s="82"/>
      <c r="AA2" s="82"/>
      <c r="AB2" s="82"/>
      <c r="AC2" s="82" t="s">
        <v>77</v>
      </c>
      <c r="AD2" s="82"/>
      <c r="AE2" s="82"/>
      <c r="AF2" s="82"/>
      <c r="AG2" s="82"/>
      <c r="AH2" s="82"/>
      <c r="AI2" s="72" t="s">
        <v>88</v>
      </c>
      <c r="AJ2" s="72"/>
      <c r="AK2" s="72"/>
      <c r="AL2" s="72"/>
      <c r="AM2" s="72"/>
      <c r="AN2" s="72"/>
    </row>
    <row r="3" spans="2:40" x14ac:dyDescent="0.25">
      <c r="B3" s="81"/>
      <c r="C3" s="81"/>
      <c r="D3" s="81"/>
      <c r="E3" s="5" t="s">
        <v>79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79</v>
      </c>
      <c r="X3" s="5" t="s">
        <v>80</v>
      </c>
      <c r="Y3" s="5" t="s">
        <v>81</v>
      </c>
      <c r="Z3" s="5" t="s">
        <v>82</v>
      </c>
      <c r="AA3" s="5" t="s">
        <v>83</v>
      </c>
      <c r="AB3" s="5" t="s">
        <v>84</v>
      </c>
      <c r="AC3" s="5" t="s">
        <v>79</v>
      </c>
      <c r="AD3" s="5" t="s">
        <v>80</v>
      </c>
      <c r="AE3" s="5" t="s">
        <v>81</v>
      </c>
      <c r="AF3" s="5" t="s">
        <v>82</v>
      </c>
      <c r="AG3" s="5" t="s">
        <v>83</v>
      </c>
      <c r="AH3" s="5" t="s">
        <v>84</v>
      </c>
      <c r="AI3" s="5" t="s">
        <v>85</v>
      </c>
      <c r="AJ3" s="5" t="s">
        <v>86</v>
      </c>
      <c r="AK3" s="5" t="s">
        <v>87</v>
      </c>
      <c r="AL3" s="5" t="s">
        <v>82</v>
      </c>
      <c r="AM3" s="5" t="s">
        <v>83</v>
      </c>
      <c r="AN3" s="5" t="s">
        <v>84</v>
      </c>
    </row>
    <row r="4" spans="2:40" x14ac:dyDescent="0.25">
      <c r="B4" s="7">
        <v>0.1</v>
      </c>
      <c r="C4" s="7">
        <v>0.05</v>
      </c>
      <c r="D4" s="7">
        <f>PI()</f>
        <v>3.1415926535897931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 t="e">
        <f t="shared" ref="W4:X10" si="0">AVERAGE(E4,K4,Q4)</f>
        <v>#DIV/0!</v>
      </c>
      <c r="X4" s="7" t="e">
        <f t="shared" si="0"/>
        <v>#DIV/0!</v>
      </c>
      <c r="Y4" s="7"/>
      <c r="Z4" s="7" t="e">
        <f t="shared" ref="Z4:AA10" si="1">AVERAGE(H4,N4,T4)</f>
        <v>#DIV/0!</v>
      </c>
      <c r="AA4" s="7" t="e">
        <f t="shared" si="1"/>
        <v>#DIV/0!</v>
      </c>
      <c r="AB4" s="7"/>
      <c r="AC4" s="7" t="e">
        <f t="shared" ref="AC4:AD10" si="2">_xlfn.STDEV.P(E4,K4,Q4)</f>
        <v>#DIV/0!</v>
      </c>
      <c r="AD4" s="7" t="e">
        <f t="shared" si="2"/>
        <v>#DIV/0!</v>
      </c>
      <c r="AE4" s="7"/>
      <c r="AF4" s="7" t="e">
        <f t="shared" ref="AF4:AG10" si="3">_xlfn.STDEV.P(H4,N4,T4)</f>
        <v>#DIV/0!</v>
      </c>
      <c r="AG4" s="7" t="e">
        <f t="shared" si="3"/>
        <v>#DIV/0!</v>
      </c>
      <c r="AH4" s="7"/>
      <c r="AI4" s="7"/>
      <c r="AJ4" s="7"/>
      <c r="AK4" s="7"/>
      <c r="AL4" s="7"/>
      <c r="AM4" s="7"/>
      <c r="AN4" s="7"/>
    </row>
    <row r="5" spans="2:40" x14ac:dyDescent="0.25">
      <c r="B5" s="7">
        <v>0.1</v>
      </c>
      <c r="C5" s="7">
        <v>7.4999999999999997E-2</v>
      </c>
      <c r="D5" s="7">
        <f>PI()</f>
        <v>3.1415926535897931</v>
      </c>
      <c r="E5" s="7">
        <v>-8.0000000000000002E-3</v>
      </c>
      <c r="F5" s="7">
        <v>8.0000000000000002E-3</v>
      </c>
      <c r="G5" s="7"/>
      <c r="H5" s="7">
        <v>9.4600000000000004E-2</v>
      </c>
      <c r="I5" s="7">
        <v>8.4500000000000006E-2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>
        <f t="shared" si="0"/>
        <v>-8.0000000000000002E-3</v>
      </c>
      <c r="X5" s="7">
        <f t="shared" si="0"/>
        <v>8.0000000000000002E-3</v>
      </c>
      <c r="Y5" s="7"/>
      <c r="Z5" s="7">
        <f t="shared" si="1"/>
        <v>9.4600000000000004E-2</v>
      </c>
      <c r="AA5" s="7">
        <f t="shared" si="1"/>
        <v>8.4500000000000006E-2</v>
      </c>
      <c r="AB5" s="7"/>
      <c r="AC5" s="7">
        <f t="shared" si="2"/>
        <v>0</v>
      </c>
      <c r="AD5" s="7">
        <f t="shared" si="2"/>
        <v>0</v>
      </c>
      <c r="AE5" s="7"/>
      <c r="AF5" s="7">
        <f t="shared" si="3"/>
        <v>0</v>
      </c>
      <c r="AG5" s="7">
        <f t="shared" si="3"/>
        <v>0</v>
      </c>
      <c r="AH5" s="7"/>
      <c r="AI5" s="7">
        <v>-7.4999999999999997E-3</v>
      </c>
      <c r="AJ5" s="7">
        <v>7.4900000000000001E-3</v>
      </c>
      <c r="AK5" s="7"/>
      <c r="AL5" s="7">
        <v>0.1</v>
      </c>
      <c r="AM5" s="7">
        <v>7.4800000000000005E-2</v>
      </c>
      <c r="AN5" s="7"/>
    </row>
    <row r="6" spans="2:40" x14ac:dyDescent="0.25">
      <c r="B6" s="7">
        <v>0.1</v>
      </c>
      <c r="C6" s="7">
        <v>0.1</v>
      </c>
      <c r="D6" s="7">
        <f>PI()</f>
        <v>3.1415926535897931</v>
      </c>
      <c r="E6" s="7">
        <v>-1.0999999999999999E-2</v>
      </c>
      <c r="F6" s="7">
        <v>1.0999999999999999E-2</v>
      </c>
      <c r="G6" s="7"/>
      <c r="H6" s="7">
        <v>7.1999999999999995E-2</v>
      </c>
      <c r="I6" s="7">
        <v>0.151</v>
      </c>
      <c r="J6" s="7"/>
      <c r="K6" s="7">
        <v>-1.0999999999999999E-2</v>
      </c>
      <c r="L6" s="7">
        <v>1.2E-2</v>
      </c>
      <c r="M6" s="7"/>
      <c r="N6" s="7">
        <v>6.3200000000000006E-2</v>
      </c>
      <c r="O6" s="7">
        <v>0.189</v>
      </c>
      <c r="P6" s="7"/>
      <c r="Q6" s="7"/>
      <c r="R6" s="7"/>
      <c r="S6" s="7"/>
      <c r="T6" s="7"/>
      <c r="U6" s="7"/>
      <c r="V6" s="7"/>
      <c r="W6" s="7">
        <f t="shared" si="0"/>
        <v>-1.0999999999999999E-2</v>
      </c>
      <c r="X6" s="7">
        <f t="shared" si="0"/>
        <v>1.15E-2</v>
      </c>
      <c r="Y6" s="7"/>
      <c r="Z6" s="7">
        <f t="shared" si="1"/>
        <v>6.7599999999999993E-2</v>
      </c>
      <c r="AA6" s="7">
        <f t="shared" si="1"/>
        <v>0.16999999999999998</v>
      </c>
      <c r="AB6" s="7"/>
      <c r="AC6" s="7">
        <f t="shared" si="2"/>
        <v>0</v>
      </c>
      <c r="AD6" s="7">
        <f t="shared" si="2"/>
        <v>5.0000000000000044E-4</v>
      </c>
      <c r="AE6" s="7"/>
      <c r="AF6" s="7">
        <f t="shared" si="3"/>
        <v>4.3999999999999942E-3</v>
      </c>
      <c r="AG6" s="7">
        <f t="shared" si="3"/>
        <v>1.9000000000000187E-2</v>
      </c>
      <c r="AH6" s="7"/>
      <c r="AI6" s="7">
        <v>-1.0999999999999999E-2</v>
      </c>
      <c r="AJ6" s="7">
        <v>9.9000000000000008E-3</v>
      </c>
      <c r="AK6" s="7"/>
      <c r="AL6" s="7">
        <v>0.1</v>
      </c>
      <c r="AM6" s="7">
        <v>9.9699999999999997E-2</v>
      </c>
      <c r="AN6" s="7"/>
    </row>
    <row r="7" spans="2:40" x14ac:dyDescent="0.25">
      <c r="B7" s="7">
        <v>0.1</v>
      </c>
      <c r="C7" s="7">
        <v>0.125</v>
      </c>
      <c r="D7" s="7">
        <f>PI()</f>
        <v>3.1415926535897931</v>
      </c>
      <c r="E7" s="7">
        <v>-1.7999999999999999E-2</v>
      </c>
      <c r="F7" s="7">
        <v>1.2999999999999999E-2</v>
      </c>
      <c r="G7" s="7"/>
      <c r="H7" s="7">
        <v>0.114</v>
      </c>
      <c r="I7" s="7">
        <v>0.114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>
        <f t="shared" si="0"/>
        <v>-1.7999999999999999E-2</v>
      </c>
      <c r="X7" s="7">
        <f t="shared" si="0"/>
        <v>1.2999999999999999E-2</v>
      </c>
      <c r="Y7" s="7"/>
      <c r="Z7" s="7">
        <f t="shared" si="1"/>
        <v>0.114</v>
      </c>
      <c r="AA7" s="7">
        <f t="shared" si="1"/>
        <v>0.114</v>
      </c>
      <c r="AB7" s="7"/>
      <c r="AC7" s="7">
        <f t="shared" si="2"/>
        <v>0</v>
      </c>
      <c r="AD7" s="7">
        <f t="shared" si="2"/>
        <v>0</v>
      </c>
      <c r="AE7" s="7"/>
      <c r="AF7" s="7">
        <f t="shared" si="3"/>
        <v>0</v>
      </c>
      <c r="AG7" s="7">
        <f t="shared" si="3"/>
        <v>0</v>
      </c>
      <c r="AH7" s="7"/>
      <c r="AI7" s="7">
        <v>-1.5800000000000002E-2</v>
      </c>
      <c r="AJ7" s="7">
        <v>1.24E-2</v>
      </c>
      <c r="AK7" s="7"/>
      <c r="AL7" s="7">
        <v>0.1</v>
      </c>
      <c r="AM7" s="7">
        <v>0.124</v>
      </c>
      <c r="AN7" s="7"/>
    </row>
    <row r="8" spans="2:40" x14ac:dyDescent="0.25">
      <c r="B8" s="7">
        <v>0.1</v>
      </c>
      <c r="C8" s="7">
        <v>0.15</v>
      </c>
      <c r="D8" s="7">
        <f>PI()</f>
        <v>3.1415926535897931</v>
      </c>
      <c r="E8" s="7">
        <v>-2.1000000000000001E-2</v>
      </c>
      <c r="F8" s="7">
        <v>1.6E-2</v>
      </c>
      <c r="G8" s="7"/>
      <c r="H8" s="7">
        <v>8.7599999999999997E-2</v>
      </c>
      <c r="I8" s="7">
        <v>0.182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f t="shared" si="0"/>
        <v>-2.1000000000000001E-2</v>
      </c>
      <c r="X8" s="7">
        <f t="shared" si="0"/>
        <v>1.6E-2</v>
      </c>
      <c r="Y8" s="7"/>
      <c r="Z8" s="7">
        <f t="shared" si="1"/>
        <v>8.7599999999999997E-2</v>
      </c>
      <c r="AA8" s="7">
        <f t="shared" si="1"/>
        <v>0.182</v>
      </c>
      <c r="AB8" s="7"/>
      <c r="AC8" s="7">
        <f t="shared" si="2"/>
        <v>0</v>
      </c>
      <c r="AD8" s="7">
        <f t="shared" si="2"/>
        <v>0</v>
      </c>
      <c r="AE8" s="7"/>
      <c r="AF8" s="7">
        <f t="shared" si="3"/>
        <v>0</v>
      </c>
      <c r="AG8" s="7">
        <f t="shared" si="3"/>
        <v>0</v>
      </c>
      <c r="AH8" s="7"/>
      <c r="AI8" s="7">
        <v>-2.0500000000000001E-2</v>
      </c>
      <c r="AJ8" s="7">
        <v>1.49E-2</v>
      </c>
      <c r="AK8" s="7"/>
      <c r="AL8" s="7">
        <v>0.1</v>
      </c>
      <c r="AM8" s="7">
        <v>0.14799999999999999</v>
      </c>
      <c r="AN8" s="7"/>
    </row>
    <row r="9" spans="2:40" x14ac:dyDescent="0.25">
      <c r="B9" s="7">
        <v>0.1</v>
      </c>
      <c r="C9" s="7">
        <v>0.17499999999999999</v>
      </c>
      <c r="D9" s="7">
        <f>PI()</f>
        <v>3.1415926535897931</v>
      </c>
      <c r="E9" s="7">
        <v>-2.4E-2</v>
      </c>
      <c r="F9" s="7">
        <v>1.7999999999999999E-2</v>
      </c>
      <c r="G9" s="7"/>
      <c r="H9" s="7">
        <v>9.1600000000000001E-2</v>
      </c>
      <c r="I9" s="7">
        <v>0.19600000000000001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f t="shared" si="0"/>
        <v>-2.4E-2</v>
      </c>
      <c r="X9" s="7">
        <f t="shared" si="0"/>
        <v>1.7999999999999999E-2</v>
      </c>
      <c r="Y9" s="7"/>
      <c r="Z9" s="7">
        <f t="shared" si="1"/>
        <v>9.1600000000000001E-2</v>
      </c>
      <c r="AA9" s="7">
        <f t="shared" si="1"/>
        <v>0.19600000000000001</v>
      </c>
      <c r="AB9" s="7"/>
      <c r="AC9" s="7">
        <f t="shared" si="2"/>
        <v>0</v>
      </c>
      <c r="AD9" s="7">
        <f t="shared" si="2"/>
        <v>0</v>
      </c>
      <c r="AE9" s="7"/>
      <c r="AF9" s="7">
        <f t="shared" si="3"/>
        <v>0</v>
      </c>
      <c r="AG9" s="7">
        <f t="shared" si="3"/>
        <v>0</v>
      </c>
      <c r="AH9" s="7"/>
      <c r="AI9" s="7">
        <v>-2.5700000000000001E-2</v>
      </c>
      <c r="AJ9" s="7">
        <v>1.7399999999999999E-2</v>
      </c>
      <c r="AK9" s="7"/>
      <c r="AL9" s="7">
        <v>0.10100000000000001</v>
      </c>
      <c r="AM9" s="7">
        <v>0.17199999999999999</v>
      </c>
      <c r="AN9" s="7"/>
    </row>
    <row r="10" spans="2:40" x14ac:dyDescent="0.25">
      <c r="B10" s="7">
        <v>0.1</v>
      </c>
      <c r="C10" s="7">
        <v>0.2</v>
      </c>
      <c r="D10" s="7">
        <f>PI()</f>
        <v>3.1415926535897931</v>
      </c>
      <c r="E10" s="7">
        <v>-2.9000000000000001E-2</v>
      </c>
      <c r="F10" s="7">
        <v>2.1000000000000001E-2</v>
      </c>
      <c r="G10" s="7"/>
      <c r="H10" s="7">
        <v>0.108</v>
      </c>
      <c r="I10" s="7">
        <v>0.193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f t="shared" si="0"/>
        <v>-2.9000000000000001E-2</v>
      </c>
      <c r="X10" s="7">
        <f t="shared" si="0"/>
        <v>2.1000000000000001E-2</v>
      </c>
      <c r="Y10" s="7"/>
      <c r="Z10" s="7">
        <f t="shared" si="1"/>
        <v>0.108</v>
      </c>
      <c r="AA10" s="7">
        <f t="shared" si="1"/>
        <v>0.193</v>
      </c>
      <c r="AB10" s="7"/>
      <c r="AC10" s="7">
        <f t="shared" si="2"/>
        <v>0</v>
      </c>
      <c r="AD10" s="7">
        <f t="shared" si="2"/>
        <v>0</v>
      </c>
      <c r="AE10" s="7"/>
      <c r="AF10" s="7">
        <f t="shared" si="3"/>
        <v>0</v>
      </c>
      <c r="AG10" s="7">
        <f t="shared" si="3"/>
        <v>0</v>
      </c>
      <c r="AH10" s="7"/>
      <c r="AI10" s="7">
        <v>-3.15E-2</v>
      </c>
      <c r="AJ10" s="7">
        <v>1.9900000000000001E-2</v>
      </c>
      <c r="AK10" s="7"/>
      <c r="AL10" s="7">
        <v>0.107</v>
      </c>
      <c r="AM10" s="7">
        <v>0.186</v>
      </c>
      <c r="AN10" s="7"/>
    </row>
    <row r="11" spans="2:40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2:40" x14ac:dyDescent="0.25">
      <c r="B12" s="7">
        <v>0.15</v>
      </c>
      <c r="C12" s="7">
        <v>0.05</v>
      </c>
      <c r="D12" s="7">
        <f>PI()</f>
        <v>3.1415926535897931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e">
        <f t="shared" ref="W12:X18" si="4">AVERAGE(E12,K12,Q12)</f>
        <v>#DIV/0!</v>
      </c>
      <c r="X12" s="7" t="e">
        <f t="shared" si="4"/>
        <v>#DIV/0!</v>
      </c>
      <c r="Y12" s="7"/>
      <c r="Z12" s="7" t="e">
        <f t="shared" ref="Z12:AA18" si="5">AVERAGE(H12,N12,T12)</f>
        <v>#DIV/0!</v>
      </c>
      <c r="AA12" s="7" t="e">
        <f t="shared" si="5"/>
        <v>#DIV/0!</v>
      </c>
      <c r="AB12" s="7"/>
      <c r="AC12" s="7" t="e">
        <f t="shared" ref="AC12:AD18" si="6">_xlfn.STDEV.P(E12,K12,Q12)</f>
        <v>#DIV/0!</v>
      </c>
      <c r="AD12" s="7" t="e">
        <f t="shared" si="6"/>
        <v>#DIV/0!</v>
      </c>
      <c r="AE12" s="7"/>
      <c r="AF12" s="7" t="e">
        <f t="shared" ref="AF12:AG18" si="7">_xlfn.STDEV.P(H12,N12,T12)</f>
        <v>#DIV/0!</v>
      </c>
      <c r="AG12" s="7" t="e">
        <f t="shared" si="7"/>
        <v>#DIV/0!</v>
      </c>
      <c r="AH12" s="7"/>
      <c r="AI12" s="7"/>
      <c r="AJ12" s="7"/>
      <c r="AK12" s="7"/>
      <c r="AL12" s="7"/>
      <c r="AM12" s="7"/>
      <c r="AN12" s="7"/>
    </row>
    <row r="13" spans="2:40" x14ac:dyDescent="0.25">
      <c r="B13" s="7">
        <v>0.15</v>
      </c>
      <c r="C13" s="7">
        <v>7.4999999999999997E-2</v>
      </c>
      <c r="D13" s="7">
        <f>PI()</f>
        <v>3.1415926535897931</v>
      </c>
      <c r="E13" s="7">
        <v>-1.4E-2</v>
      </c>
      <c r="F13" s="7">
        <v>1.2E-2</v>
      </c>
      <c r="G13" s="7"/>
      <c r="H13" s="7">
        <v>8.8999999999999996E-2</v>
      </c>
      <c r="I13" s="7">
        <v>0.13400000000000001</v>
      </c>
      <c r="J13" s="7"/>
      <c r="K13" s="7">
        <v>-1.4E-2</v>
      </c>
      <c r="L13" s="7">
        <v>1.2E-2</v>
      </c>
      <c r="M13" s="7"/>
      <c r="N13" s="7">
        <v>8.9200000000000002E-2</v>
      </c>
      <c r="O13" s="7">
        <v>0.13400000000000001</v>
      </c>
      <c r="P13" s="7"/>
      <c r="Q13" s="7"/>
      <c r="R13" s="7"/>
      <c r="S13" s="7"/>
      <c r="T13" s="7"/>
      <c r="U13" s="7"/>
      <c r="V13" s="7"/>
      <c r="W13" s="7">
        <f t="shared" si="4"/>
        <v>-1.4E-2</v>
      </c>
      <c r="X13" s="7">
        <f t="shared" si="4"/>
        <v>1.2E-2</v>
      </c>
      <c r="Y13" s="7"/>
      <c r="Z13" s="7">
        <f t="shared" si="5"/>
        <v>8.9099999999999999E-2</v>
      </c>
      <c r="AA13" s="7">
        <f t="shared" si="5"/>
        <v>0.13400000000000001</v>
      </c>
      <c r="AB13" s="7"/>
      <c r="AC13" s="7">
        <f t="shared" si="6"/>
        <v>0</v>
      </c>
      <c r="AD13" s="7">
        <f t="shared" si="6"/>
        <v>0</v>
      </c>
      <c r="AE13" s="7"/>
      <c r="AF13" s="7">
        <f t="shared" si="7"/>
        <v>1.0000000000000286E-4</v>
      </c>
      <c r="AG13" s="7">
        <f t="shared" si="7"/>
        <v>0</v>
      </c>
      <c r="AH13" s="7"/>
      <c r="AI13" s="7">
        <v>-1.6899999999999998E-2</v>
      </c>
      <c r="AJ13" s="7">
        <v>1.12E-2</v>
      </c>
      <c r="AK13" s="7"/>
      <c r="AL13" s="7">
        <v>0.15</v>
      </c>
      <c r="AM13" s="7">
        <v>7.4899999999999994E-2</v>
      </c>
      <c r="AN13" s="7"/>
    </row>
    <row r="14" spans="2:40" x14ac:dyDescent="0.25">
      <c r="B14" s="7">
        <v>0.15</v>
      </c>
      <c r="C14" s="7">
        <v>0.1</v>
      </c>
      <c r="D14" s="7">
        <f>PI()</f>
        <v>3.1415926535897931</v>
      </c>
      <c r="E14" s="7">
        <v>-2.8000000000000001E-2</v>
      </c>
      <c r="F14" s="7">
        <v>1.6E-2</v>
      </c>
      <c r="G14" s="7"/>
      <c r="H14" s="7">
        <v>0.14599999999999999</v>
      </c>
      <c r="I14" s="7">
        <v>0.109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f t="shared" si="4"/>
        <v>-2.8000000000000001E-2</v>
      </c>
      <c r="X14" s="7">
        <f t="shared" si="4"/>
        <v>1.6E-2</v>
      </c>
      <c r="Y14" s="7"/>
      <c r="Z14" s="7">
        <f t="shared" si="5"/>
        <v>0.14599999999999999</v>
      </c>
      <c r="AA14" s="7">
        <f t="shared" si="5"/>
        <v>0.109</v>
      </c>
      <c r="AB14" s="7"/>
      <c r="AC14" s="7">
        <f t="shared" si="6"/>
        <v>0</v>
      </c>
      <c r="AD14" s="7">
        <f t="shared" si="6"/>
        <v>0</v>
      </c>
      <c r="AE14" s="7"/>
      <c r="AF14" s="7">
        <f t="shared" si="7"/>
        <v>0</v>
      </c>
      <c r="AG14" s="7">
        <f t="shared" si="7"/>
        <v>0</v>
      </c>
      <c r="AH14" s="7"/>
      <c r="AI14" s="7">
        <v>-2.5700000000000001E-2</v>
      </c>
      <c r="AJ14" s="7">
        <v>1.49E-2</v>
      </c>
      <c r="AK14" s="7"/>
      <c r="AL14" s="7">
        <v>0.15</v>
      </c>
      <c r="AM14" s="7">
        <v>9.9900000000000003E-2</v>
      </c>
      <c r="AN14" s="7"/>
    </row>
    <row r="15" spans="2:40" x14ac:dyDescent="0.25">
      <c r="B15" s="7">
        <v>0.15</v>
      </c>
      <c r="C15" s="7">
        <v>0.125</v>
      </c>
      <c r="D15" s="7">
        <f>PI()</f>
        <v>3.1415926535897931</v>
      </c>
      <c r="E15" s="7">
        <v>-3.7900000000000003E-2</v>
      </c>
      <c r="F15" s="7">
        <v>0.02</v>
      </c>
      <c r="G15" s="7"/>
      <c r="H15" s="7">
        <v>0.14199999999999999</v>
      </c>
      <c r="I15" s="7">
        <v>0.14000000000000001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f t="shared" si="4"/>
        <v>-3.7900000000000003E-2</v>
      </c>
      <c r="X15" s="7">
        <f t="shared" si="4"/>
        <v>0.02</v>
      </c>
      <c r="Y15" s="7"/>
      <c r="Z15" s="7">
        <f t="shared" si="5"/>
        <v>0.14199999999999999</v>
      </c>
      <c r="AA15" s="7">
        <f t="shared" si="5"/>
        <v>0.14000000000000001</v>
      </c>
      <c r="AB15" s="7"/>
      <c r="AC15" s="7">
        <f t="shared" si="6"/>
        <v>0</v>
      </c>
      <c r="AD15" s="7">
        <f t="shared" si="6"/>
        <v>0</v>
      </c>
      <c r="AE15" s="7"/>
      <c r="AF15" s="7">
        <f t="shared" si="7"/>
        <v>0</v>
      </c>
      <c r="AG15" s="7">
        <f t="shared" si="7"/>
        <v>0</v>
      </c>
      <c r="AH15" s="7"/>
      <c r="AI15" s="7">
        <v>-3.5299999999999998E-2</v>
      </c>
      <c r="AJ15" s="7">
        <v>1.8599999999999998E-2</v>
      </c>
      <c r="AK15" s="7"/>
      <c r="AL15" s="7">
        <v>0.15</v>
      </c>
      <c r="AM15" s="7">
        <v>0.124</v>
      </c>
      <c r="AN15" s="7"/>
    </row>
    <row r="16" spans="2:40" x14ac:dyDescent="0.25">
      <c r="B16" s="7">
        <v>0.15</v>
      </c>
      <c r="C16" s="7">
        <v>0.15</v>
      </c>
      <c r="D16" s="7">
        <f>PI()</f>
        <v>3.1415926535897931</v>
      </c>
      <c r="E16" s="7">
        <v>-4.9000000000000002E-2</v>
      </c>
      <c r="F16" s="7">
        <v>2.4E-2</v>
      </c>
      <c r="G16" s="7"/>
      <c r="H16" s="7">
        <v>0.14499999999999999</v>
      </c>
      <c r="I16" s="7">
        <v>0.16600000000000001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f t="shared" si="4"/>
        <v>-4.9000000000000002E-2</v>
      </c>
      <c r="X16" s="7">
        <f t="shared" si="4"/>
        <v>2.4E-2</v>
      </c>
      <c r="Y16" s="7"/>
      <c r="Z16" s="7">
        <f t="shared" si="5"/>
        <v>0.14499999999999999</v>
      </c>
      <c r="AA16" s="7">
        <f t="shared" si="5"/>
        <v>0.16600000000000001</v>
      </c>
      <c r="AB16" s="7"/>
      <c r="AC16" s="7">
        <f t="shared" si="6"/>
        <v>0</v>
      </c>
      <c r="AD16" s="7">
        <f t="shared" si="6"/>
        <v>0</v>
      </c>
      <c r="AE16" s="7"/>
      <c r="AF16" s="7">
        <f t="shared" si="7"/>
        <v>0</v>
      </c>
      <c r="AG16" s="7">
        <f t="shared" si="7"/>
        <v>0</v>
      </c>
      <c r="AH16" s="7"/>
      <c r="AI16" s="7">
        <v>-4.58E-2</v>
      </c>
      <c r="AJ16" s="7">
        <v>2.23E-2</v>
      </c>
      <c r="AK16" s="7"/>
      <c r="AL16" s="7">
        <v>0.15</v>
      </c>
      <c r="AM16" s="7">
        <v>0.14899999999999999</v>
      </c>
      <c r="AN16" s="7"/>
    </row>
    <row r="17" spans="2:40" x14ac:dyDescent="0.25">
      <c r="B17" s="7">
        <v>0.15</v>
      </c>
      <c r="C17" s="7">
        <v>0.17499999999999999</v>
      </c>
      <c r="D17" s="7">
        <f>PI()</f>
        <v>3.1415926535897931</v>
      </c>
      <c r="E17" s="7">
        <v>-6.0999999999999999E-2</v>
      </c>
      <c r="F17" s="7">
        <v>2.7900000000000001E-2</v>
      </c>
      <c r="G17" s="7"/>
      <c r="H17" s="7">
        <v>0.14499999999999999</v>
      </c>
      <c r="I17" s="7">
        <v>0.193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f t="shared" si="4"/>
        <v>-6.0999999999999999E-2</v>
      </c>
      <c r="X17" s="7">
        <f t="shared" si="4"/>
        <v>2.7900000000000001E-2</v>
      </c>
      <c r="Y17" s="7"/>
      <c r="Z17" s="7">
        <f t="shared" si="5"/>
        <v>0.14499999999999999</v>
      </c>
      <c r="AA17" s="7">
        <f t="shared" si="5"/>
        <v>0.193</v>
      </c>
      <c r="AB17" s="7"/>
      <c r="AC17" s="7">
        <f t="shared" si="6"/>
        <v>0</v>
      </c>
      <c r="AD17" s="7">
        <f t="shared" si="6"/>
        <v>0</v>
      </c>
      <c r="AE17" s="7"/>
      <c r="AF17" s="7">
        <f t="shared" si="7"/>
        <v>0</v>
      </c>
      <c r="AG17" s="7">
        <f t="shared" si="7"/>
        <v>0</v>
      </c>
      <c r="AH17" s="7"/>
      <c r="AI17" s="7">
        <v>-5.6899999999999999E-2</v>
      </c>
      <c r="AJ17" s="7">
        <v>2.5999999999999999E-2</v>
      </c>
      <c r="AK17" s="7"/>
      <c r="AL17" s="7">
        <v>0.15</v>
      </c>
      <c r="AM17" s="7">
        <v>0.17399999999999999</v>
      </c>
      <c r="AN17" s="7"/>
    </row>
    <row r="18" spans="2:40" x14ac:dyDescent="0.25">
      <c r="B18" s="7">
        <v>0.15</v>
      </c>
      <c r="C18" s="7">
        <v>0.2</v>
      </c>
      <c r="D18" s="7">
        <f>PI()</f>
        <v>3.1415926535897931</v>
      </c>
      <c r="E18" s="7">
        <v>-6.4899999999999999E-2</v>
      </c>
      <c r="F18" s="7">
        <v>3.1E-2</v>
      </c>
      <c r="G18" s="7"/>
      <c r="H18" s="7">
        <v>0.159</v>
      </c>
      <c r="I18" s="7">
        <v>0.193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>
        <f t="shared" si="4"/>
        <v>-6.4899999999999999E-2</v>
      </c>
      <c r="X18" s="7">
        <f t="shared" si="4"/>
        <v>3.1E-2</v>
      </c>
      <c r="Y18" s="7"/>
      <c r="Z18" s="7">
        <f t="shared" si="5"/>
        <v>0.159</v>
      </c>
      <c r="AA18" s="7">
        <f t="shared" si="5"/>
        <v>0.193</v>
      </c>
      <c r="AB18" s="7"/>
      <c r="AC18" s="7">
        <f t="shared" si="6"/>
        <v>0</v>
      </c>
      <c r="AD18" s="7">
        <f t="shared" si="6"/>
        <v>0</v>
      </c>
      <c r="AE18" s="7"/>
      <c r="AF18" s="7">
        <f t="shared" si="7"/>
        <v>0</v>
      </c>
      <c r="AG18" s="7">
        <f t="shared" si="7"/>
        <v>0</v>
      </c>
      <c r="AH18" s="7"/>
      <c r="AI18" s="7">
        <v>-6.9000000000000006E-2</v>
      </c>
      <c r="AJ18" s="7">
        <v>2.9600000000000001E-2</v>
      </c>
      <c r="AK18" s="7"/>
      <c r="AL18" s="7">
        <v>0.157</v>
      </c>
      <c r="AM18" s="7">
        <v>0.189</v>
      </c>
      <c r="AN18" s="7"/>
    </row>
    <row r="19" spans="2:40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2:40" x14ac:dyDescent="0.25">
      <c r="B20" s="7">
        <v>0.2</v>
      </c>
      <c r="C20" s="7">
        <v>0.05</v>
      </c>
      <c r="D20" s="7">
        <f>PI()</f>
        <v>3.1415926535897931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e">
        <f t="shared" ref="W20:X26" si="8">AVERAGE(E20,K20,Q20)</f>
        <v>#DIV/0!</v>
      </c>
      <c r="X20" s="7" t="e">
        <f t="shared" si="8"/>
        <v>#DIV/0!</v>
      </c>
      <c r="Y20" s="7"/>
      <c r="Z20" s="7" t="e">
        <f t="shared" ref="Z20:AA26" si="9">AVERAGE(H20,N20,T20)</f>
        <v>#DIV/0!</v>
      </c>
      <c r="AA20" s="7" t="e">
        <f t="shared" si="9"/>
        <v>#DIV/0!</v>
      </c>
      <c r="AB20" s="7"/>
      <c r="AC20" s="7" t="e">
        <f t="shared" ref="AC20:AD26" si="10">_xlfn.STDEV.P(E20,K20,Q20)</f>
        <v>#DIV/0!</v>
      </c>
      <c r="AD20" s="7" t="e">
        <f t="shared" si="10"/>
        <v>#DIV/0!</v>
      </c>
      <c r="AE20" s="7"/>
      <c r="AF20" s="7" t="e">
        <f t="shared" ref="AF20:AG26" si="11">_xlfn.STDEV.P(H20,N20,T20)</f>
        <v>#DIV/0!</v>
      </c>
      <c r="AG20" s="7" t="e">
        <f t="shared" si="11"/>
        <v>#DIV/0!</v>
      </c>
      <c r="AH20" s="7"/>
      <c r="AI20" s="7"/>
      <c r="AJ20" s="7"/>
      <c r="AK20" s="7"/>
      <c r="AL20" s="7"/>
      <c r="AM20" s="7"/>
      <c r="AN20" s="7"/>
    </row>
    <row r="21" spans="2:40" x14ac:dyDescent="0.25">
      <c r="B21" s="7">
        <v>0.2</v>
      </c>
      <c r="C21" s="7">
        <v>7.4999999999999997E-2</v>
      </c>
      <c r="D21" s="7">
        <f>PI()</f>
        <v>3.1415926535897931</v>
      </c>
      <c r="E21" s="7">
        <v>-2.4E-2</v>
      </c>
      <c r="F21" s="7">
        <v>1.6E-2</v>
      </c>
      <c r="G21" s="7"/>
      <c r="H21" s="7">
        <v>0.111</v>
      </c>
      <c r="I21" s="7">
        <v>0.14299999999999999</v>
      </c>
      <c r="J21" s="7"/>
      <c r="K21" s="7">
        <v>-2.63E-2</v>
      </c>
      <c r="L21" s="7">
        <v>1.6E-2</v>
      </c>
      <c r="M21" s="7"/>
      <c r="N21" s="7">
        <v>0.13200000000000001</v>
      </c>
      <c r="O21" s="7">
        <v>0.121</v>
      </c>
      <c r="P21" s="7"/>
      <c r="Q21" s="7"/>
      <c r="R21" s="7"/>
      <c r="S21" s="7"/>
      <c r="T21" s="7"/>
      <c r="U21" s="7"/>
      <c r="V21" s="7"/>
      <c r="W21" s="7">
        <f t="shared" si="8"/>
        <v>-2.5149999999999999E-2</v>
      </c>
      <c r="X21" s="7">
        <f t="shared" si="8"/>
        <v>1.6E-2</v>
      </c>
      <c r="Y21" s="7"/>
      <c r="Z21" s="7">
        <f t="shared" si="9"/>
        <v>0.1215</v>
      </c>
      <c r="AA21" s="7">
        <f t="shared" si="9"/>
        <v>0.13200000000000001</v>
      </c>
      <c r="AB21" s="7"/>
      <c r="AC21" s="7">
        <f t="shared" si="10"/>
        <v>1.15E-3</v>
      </c>
      <c r="AD21" s="7">
        <f t="shared" si="10"/>
        <v>0</v>
      </c>
      <c r="AE21" s="7"/>
      <c r="AF21" s="7">
        <f t="shared" si="11"/>
        <v>1.0500000000000002E-2</v>
      </c>
      <c r="AG21" s="7">
        <f t="shared" si="11"/>
        <v>1.0999999999999996E-2</v>
      </c>
      <c r="AH21" s="7"/>
      <c r="AI21" s="7">
        <v>-0.03</v>
      </c>
      <c r="AJ21" s="7">
        <v>1.49E-2</v>
      </c>
      <c r="AK21" s="7"/>
      <c r="AL21" s="7">
        <v>0.2</v>
      </c>
      <c r="AM21" s="7">
        <v>7.4899999999999994E-2</v>
      </c>
      <c r="AN21" s="7"/>
    </row>
    <row r="22" spans="2:40" x14ac:dyDescent="0.25">
      <c r="B22" s="7">
        <v>0.2</v>
      </c>
      <c r="C22" s="7">
        <v>0.1</v>
      </c>
      <c r="D22" s="7">
        <f>PI()</f>
        <v>3.1415926535897931</v>
      </c>
      <c r="E22" s="7">
        <v>-4.2999999999999997E-2</v>
      </c>
      <c r="F22" s="7">
        <v>0.02</v>
      </c>
      <c r="G22" s="7"/>
      <c r="H22" s="7">
        <v>0.17899999999999999</v>
      </c>
      <c r="I22" s="7">
        <v>0.111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>
        <f t="shared" si="8"/>
        <v>-4.2999999999999997E-2</v>
      </c>
      <c r="X22" s="7">
        <f t="shared" si="8"/>
        <v>0.02</v>
      </c>
      <c r="Y22" s="7"/>
      <c r="Z22" s="7">
        <f t="shared" si="9"/>
        <v>0.17899999999999999</v>
      </c>
      <c r="AA22" s="7">
        <f t="shared" si="9"/>
        <v>0.111</v>
      </c>
      <c r="AB22" s="7"/>
      <c r="AC22" s="7">
        <f t="shared" si="10"/>
        <v>0</v>
      </c>
      <c r="AD22" s="7">
        <f t="shared" si="10"/>
        <v>0</v>
      </c>
      <c r="AE22" s="7"/>
      <c r="AF22" s="7">
        <f t="shared" si="11"/>
        <v>0</v>
      </c>
      <c r="AG22" s="7">
        <f t="shared" si="11"/>
        <v>0</v>
      </c>
      <c r="AH22" s="7"/>
      <c r="AI22" s="7">
        <v>-4.5499999999999999E-2</v>
      </c>
      <c r="AJ22" s="7">
        <v>1.9E-2</v>
      </c>
      <c r="AK22" s="7"/>
      <c r="AL22" s="7">
        <v>0.2</v>
      </c>
      <c r="AM22" s="7">
        <v>9.9900000000000003E-2</v>
      </c>
      <c r="AN22" s="7"/>
    </row>
    <row r="23" spans="2:40" x14ac:dyDescent="0.25">
      <c r="B23" s="7">
        <v>0.2</v>
      </c>
      <c r="C23" s="7">
        <v>0.125</v>
      </c>
      <c r="D23" s="7">
        <f>PI()</f>
        <v>3.1415926535897931</v>
      </c>
      <c r="E23" s="7">
        <v>-5.8900000000000001E-2</v>
      </c>
      <c r="F23" s="7">
        <v>2.5999999999999999E-2</v>
      </c>
      <c r="G23" s="7"/>
      <c r="H23" s="7">
        <v>0.161</v>
      </c>
      <c r="I23" s="7">
        <v>0.161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f t="shared" si="8"/>
        <v>-5.8900000000000001E-2</v>
      </c>
      <c r="X23" s="7">
        <f t="shared" si="8"/>
        <v>2.5999999999999999E-2</v>
      </c>
      <c r="Y23" s="7"/>
      <c r="Z23" s="7">
        <f t="shared" si="9"/>
        <v>0.161</v>
      </c>
      <c r="AA23" s="7">
        <f t="shared" si="9"/>
        <v>0.161</v>
      </c>
      <c r="AB23" s="7"/>
      <c r="AC23" s="7">
        <f t="shared" si="10"/>
        <v>0</v>
      </c>
      <c r="AD23" s="7">
        <f t="shared" si="10"/>
        <v>0</v>
      </c>
      <c r="AE23" s="7"/>
      <c r="AF23" s="7">
        <f t="shared" si="11"/>
        <v>0</v>
      </c>
      <c r="AG23" s="7">
        <f t="shared" si="11"/>
        <v>0</v>
      </c>
      <c r="AH23" s="7"/>
      <c r="AI23" s="7">
        <v>-6.2300000000000001E-2</v>
      </c>
      <c r="AJ23" s="7">
        <v>2.4799999999999999E-2</v>
      </c>
      <c r="AK23" s="7"/>
      <c r="AL23" s="7">
        <v>0.2</v>
      </c>
      <c r="AM23" s="7">
        <v>0.124</v>
      </c>
      <c r="AN23" s="7"/>
    </row>
    <row r="24" spans="2:40" x14ac:dyDescent="0.25">
      <c r="B24" s="7">
        <v>0.2</v>
      </c>
      <c r="C24" s="7">
        <v>0.15</v>
      </c>
      <c r="D24" s="7">
        <f>PI()</f>
        <v>3.1415926535897931</v>
      </c>
      <c r="E24" s="7">
        <v>-8.2000000000000003E-2</v>
      </c>
      <c r="F24" s="7">
        <v>3.1E-2</v>
      </c>
      <c r="G24" s="7"/>
      <c r="H24" s="7">
        <v>0.188</v>
      </c>
      <c r="I24" s="7">
        <v>0.16600000000000001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>
        <f t="shared" si="8"/>
        <v>-8.2000000000000003E-2</v>
      </c>
      <c r="X24" s="7">
        <f t="shared" si="8"/>
        <v>3.1E-2</v>
      </c>
      <c r="Y24" s="7"/>
      <c r="Z24" s="7">
        <f t="shared" si="9"/>
        <v>0.188</v>
      </c>
      <c r="AA24" s="7">
        <f t="shared" si="9"/>
        <v>0.16600000000000001</v>
      </c>
      <c r="AB24" s="7"/>
      <c r="AC24" s="7">
        <f t="shared" si="10"/>
        <v>0</v>
      </c>
      <c r="AD24" s="7">
        <f t="shared" si="10"/>
        <v>0</v>
      </c>
      <c r="AE24" s="7"/>
      <c r="AF24" s="7">
        <f t="shared" si="11"/>
        <v>0</v>
      </c>
      <c r="AG24" s="7">
        <f t="shared" si="11"/>
        <v>0</v>
      </c>
      <c r="AH24" s="7"/>
      <c r="AI24" s="7">
        <v>-8.0399999999999999E-2</v>
      </c>
      <c r="AJ24" s="7">
        <v>2.9700000000000001E-2</v>
      </c>
      <c r="AK24" s="7"/>
      <c r="AL24" s="7">
        <v>0.20100000000000001</v>
      </c>
      <c r="AM24" s="7">
        <v>0.14899999999999999</v>
      </c>
      <c r="AN24" s="7"/>
    </row>
    <row r="25" spans="2:40" x14ac:dyDescent="0.25">
      <c r="B25" s="7">
        <v>0.2</v>
      </c>
      <c r="C25" s="7">
        <v>0.17499999999999999</v>
      </c>
      <c r="D25" s="7">
        <f>PI()</f>
        <v>3.1415926535897931</v>
      </c>
      <c r="E25" s="7">
        <v>-9.8900000000000002E-2</v>
      </c>
      <c r="F25" s="7">
        <v>3.5999999999999997E-2</v>
      </c>
      <c r="G25" s="7"/>
      <c r="H25" s="7">
        <v>0.19400000000000001</v>
      </c>
      <c r="I25" s="7">
        <v>0.186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>
        <f t="shared" si="8"/>
        <v>-9.8900000000000002E-2</v>
      </c>
      <c r="X25" s="7">
        <f t="shared" si="8"/>
        <v>3.5999999999999997E-2</v>
      </c>
      <c r="Y25" s="7"/>
      <c r="Z25" s="7">
        <f t="shared" si="9"/>
        <v>0.19400000000000001</v>
      </c>
      <c r="AA25" s="7">
        <f t="shared" si="9"/>
        <v>0.186</v>
      </c>
      <c r="AB25" s="7"/>
      <c r="AC25" s="7">
        <f t="shared" si="10"/>
        <v>0</v>
      </c>
      <c r="AD25" s="7">
        <f t="shared" si="10"/>
        <v>0</v>
      </c>
      <c r="AE25" s="7"/>
      <c r="AF25" s="7">
        <f t="shared" si="11"/>
        <v>0</v>
      </c>
      <c r="AG25" s="7">
        <f t="shared" si="11"/>
        <v>0</v>
      </c>
      <c r="AH25" s="7"/>
      <c r="AI25" s="7">
        <v>-9.9099999999999994E-2</v>
      </c>
      <c r="AJ25" s="7">
        <v>3.4500000000000003E-2</v>
      </c>
      <c r="AK25" s="7"/>
      <c r="AL25" s="7">
        <v>0.2</v>
      </c>
      <c r="AM25" s="7">
        <v>0.17399999999999999</v>
      </c>
      <c r="AN25" s="7"/>
    </row>
    <row r="26" spans="2:40" x14ac:dyDescent="0.25">
      <c r="B26" s="7">
        <v>0.2</v>
      </c>
      <c r="C26" s="7">
        <v>0.2</v>
      </c>
      <c r="D26" s="7">
        <f>PI()</f>
        <v>3.1415926535897931</v>
      </c>
      <c r="E26" s="7">
        <v>-0.113</v>
      </c>
      <c r="F26" s="7">
        <v>0.04</v>
      </c>
      <c r="G26" s="7"/>
      <c r="H26" s="7">
        <v>0.20399999999999999</v>
      </c>
      <c r="I26" s="7">
        <v>0.19600000000000001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>
        <f t="shared" si="8"/>
        <v>-0.113</v>
      </c>
      <c r="X26" s="7">
        <f t="shared" si="8"/>
        <v>0.04</v>
      </c>
      <c r="Y26" s="7"/>
      <c r="Z26" s="7">
        <f t="shared" si="9"/>
        <v>0.20399999999999999</v>
      </c>
      <c r="AA26" s="7">
        <f t="shared" si="9"/>
        <v>0.19600000000000001</v>
      </c>
      <c r="AB26" s="7"/>
      <c r="AC26" s="7">
        <f t="shared" si="10"/>
        <v>0</v>
      </c>
      <c r="AD26" s="7">
        <f t="shared" si="10"/>
        <v>0</v>
      </c>
      <c r="AE26" s="7"/>
      <c r="AF26" s="7">
        <f t="shared" si="11"/>
        <v>0</v>
      </c>
      <c r="AG26" s="7">
        <f t="shared" si="11"/>
        <v>0</v>
      </c>
      <c r="AH26" s="7"/>
      <c r="AI26" s="7">
        <v>-0.11899999999999999</v>
      </c>
      <c r="AJ26" s="7">
        <v>3.9199999999999999E-2</v>
      </c>
      <c r="AK26" s="7"/>
      <c r="AL26" s="7">
        <v>0.20899999999999999</v>
      </c>
      <c r="AM26" s="7">
        <v>0.189</v>
      </c>
      <c r="AN26" s="7"/>
    </row>
    <row r="27" spans="2:40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2:40" x14ac:dyDescent="0.25">
      <c r="B28" s="7">
        <v>0.25</v>
      </c>
      <c r="C28" s="7">
        <v>0.05</v>
      </c>
      <c r="D28" s="7">
        <f>PI()</f>
        <v>3.1415926535897931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 t="e">
        <f t="shared" ref="W28:X34" si="12">AVERAGE(E28,K28,Q28)</f>
        <v>#DIV/0!</v>
      </c>
      <c r="X28" s="7" t="e">
        <f t="shared" si="12"/>
        <v>#DIV/0!</v>
      </c>
      <c r="Y28" s="7"/>
      <c r="Z28" s="7" t="e">
        <f t="shared" ref="Z28:AA34" si="13">AVERAGE(H28,N28,T28)</f>
        <v>#DIV/0!</v>
      </c>
      <c r="AA28" s="7" t="e">
        <f t="shared" si="13"/>
        <v>#DIV/0!</v>
      </c>
      <c r="AB28" s="7"/>
      <c r="AC28" s="7" t="e">
        <f t="shared" ref="AC28:AD34" si="14">_xlfn.STDEV.P(E28,K28,Q28)</f>
        <v>#DIV/0!</v>
      </c>
      <c r="AD28" s="7" t="e">
        <f t="shared" si="14"/>
        <v>#DIV/0!</v>
      </c>
      <c r="AE28" s="7"/>
      <c r="AF28" s="7" t="e">
        <f t="shared" ref="AF28:AG34" si="15">_xlfn.STDEV.P(H28,N28,T28)</f>
        <v>#DIV/0!</v>
      </c>
      <c r="AG28" s="7" t="e">
        <f t="shared" si="15"/>
        <v>#DIV/0!</v>
      </c>
      <c r="AH28" s="7"/>
      <c r="AI28" s="7"/>
      <c r="AJ28" s="7"/>
      <c r="AK28" s="7"/>
      <c r="AL28" s="7"/>
      <c r="AM28" s="7"/>
      <c r="AN28" s="7"/>
    </row>
    <row r="29" spans="2:40" x14ac:dyDescent="0.25">
      <c r="B29" s="7">
        <v>0.25</v>
      </c>
      <c r="C29" s="7">
        <v>7.4999999999999997E-2</v>
      </c>
      <c r="D29" s="7">
        <f>PI()</f>
        <v>3.1415926535897931</v>
      </c>
      <c r="E29" s="7">
        <v>-4.8000000000000001E-2</v>
      </c>
      <c r="F29" s="7">
        <v>1.9E-2</v>
      </c>
      <c r="G29" s="7"/>
      <c r="H29" s="7">
        <v>0.251</v>
      </c>
      <c r="I29" s="7">
        <v>7.5800000000000006E-2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>
        <f t="shared" si="12"/>
        <v>-4.8000000000000001E-2</v>
      </c>
      <c r="X29" s="7">
        <f t="shared" si="12"/>
        <v>1.9E-2</v>
      </c>
      <c r="Y29" s="7"/>
      <c r="Z29" s="7">
        <f t="shared" si="13"/>
        <v>0.251</v>
      </c>
      <c r="AA29" s="7">
        <f t="shared" si="13"/>
        <v>7.5800000000000006E-2</v>
      </c>
      <c r="AB29" s="7"/>
      <c r="AC29" s="7">
        <f t="shared" si="14"/>
        <v>0</v>
      </c>
      <c r="AD29" s="7">
        <f t="shared" si="14"/>
        <v>0</v>
      </c>
      <c r="AE29" s="7"/>
      <c r="AF29" s="7">
        <f t="shared" si="15"/>
        <v>0</v>
      </c>
      <c r="AG29" s="7">
        <f t="shared" si="15"/>
        <v>0</v>
      </c>
      <c r="AH29" s="7"/>
      <c r="AI29" s="7">
        <v>-4.6800000000000001E-2</v>
      </c>
      <c r="AJ29" s="7">
        <v>1.8700000000000001E-2</v>
      </c>
      <c r="AK29" s="7"/>
      <c r="AL29" s="7">
        <v>0.25</v>
      </c>
      <c r="AM29" s="7">
        <v>7.4899999999999994E-2</v>
      </c>
      <c r="AN29" s="7"/>
    </row>
    <row r="30" spans="2:40" x14ac:dyDescent="0.25">
      <c r="B30" s="7">
        <v>0.25</v>
      </c>
      <c r="C30" s="7">
        <v>0.1</v>
      </c>
      <c r="D30" s="7">
        <f>PI()</f>
        <v>3.1415926535897931</v>
      </c>
      <c r="E30" s="7">
        <v>-6.4899999999999999E-2</v>
      </c>
      <c r="F30" s="7">
        <v>2.5999999999999999E-2</v>
      </c>
      <c r="G30" s="7"/>
      <c r="H30" s="7">
        <v>0.192</v>
      </c>
      <c r="I30" s="7">
        <v>0.13500000000000001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>
        <f t="shared" si="12"/>
        <v>-6.4899999999999999E-2</v>
      </c>
      <c r="X30" s="7">
        <f t="shared" si="12"/>
        <v>2.5999999999999999E-2</v>
      </c>
      <c r="Y30" s="7"/>
      <c r="Z30" s="7">
        <f t="shared" si="13"/>
        <v>0.192</v>
      </c>
      <c r="AA30" s="7">
        <f t="shared" si="13"/>
        <v>0.13500000000000001</v>
      </c>
      <c r="AB30" s="7"/>
      <c r="AC30" s="7">
        <f t="shared" si="14"/>
        <v>0</v>
      </c>
      <c r="AD30" s="7">
        <f t="shared" si="14"/>
        <v>0</v>
      </c>
      <c r="AE30" s="7"/>
      <c r="AF30" s="7">
        <f t="shared" si="15"/>
        <v>0</v>
      </c>
      <c r="AG30" s="7">
        <f t="shared" si="15"/>
        <v>0</v>
      </c>
      <c r="AH30" s="7"/>
      <c r="AI30" s="7">
        <v>-7.0699999999999999E-2</v>
      </c>
      <c r="AJ30" s="7">
        <v>2.4799999999999999E-2</v>
      </c>
      <c r="AK30" s="7"/>
      <c r="AL30" s="7">
        <v>0.25</v>
      </c>
      <c r="AM30" s="7">
        <v>9.9900000000000003E-2</v>
      </c>
      <c r="AN30" s="7"/>
    </row>
    <row r="31" spans="2:40" x14ac:dyDescent="0.25">
      <c r="B31" s="7">
        <v>0.25</v>
      </c>
      <c r="C31" s="7">
        <v>0.125</v>
      </c>
      <c r="D31" s="7">
        <f>PI()</f>
        <v>3.1415926535897931</v>
      </c>
      <c r="E31" s="7">
        <v>-9.8000000000000004E-2</v>
      </c>
      <c r="F31" s="7">
        <v>3.2000000000000001E-2</v>
      </c>
      <c r="G31" s="7"/>
      <c r="H31" s="7">
        <v>0.24099999999999999</v>
      </c>
      <c r="I31" s="7">
        <v>0.13300000000000001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>
        <f t="shared" si="12"/>
        <v>-9.8000000000000004E-2</v>
      </c>
      <c r="X31" s="7">
        <f t="shared" si="12"/>
        <v>3.2000000000000001E-2</v>
      </c>
      <c r="Y31" s="7"/>
      <c r="Z31" s="7">
        <f t="shared" si="13"/>
        <v>0.24099999999999999</v>
      </c>
      <c r="AA31" s="7">
        <f t="shared" si="13"/>
        <v>0.13300000000000001</v>
      </c>
      <c r="AB31" s="7"/>
      <c r="AC31" s="7">
        <f t="shared" si="14"/>
        <v>0</v>
      </c>
      <c r="AD31" s="7">
        <f t="shared" si="14"/>
        <v>0</v>
      </c>
      <c r="AE31" s="7"/>
      <c r="AF31" s="7">
        <f t="shared" si="15"/>
        <v>0</v>
      </c>
      <c r="AG31" s="7">
        <f t="shared" si="15"/>
        <v>0</v>
      </c>
      <c r="AH31" s="7"/>
      <c r="AI31" s="7">
        <v>-9.64E-2</v>
      </c>
      <c r="AJ31" s="7">
        <v>3.1E-2</v>
      </c>
      <c r="AK31" s="7"/>
      <c r="AL31" s="7">
        <v>0.25</v>
      </c>
      <c r="AM31" s="7">
        <v>0.124</v>
      </c>
      <c r="AN31" s="7"/>
    </row>
    <row r="32" spans="2:40" x14ac:dyDescent="0.25">
      <c r="B32" s="7">
        <v>0.25</v>
      </c>
      <c r="C32" s="7">
        <v>0.15</v>
      </c>
      <c r="D32" s="7">
        <f>PI()</f>
        <v>3.1415926535897931</v>
      </c>
      <c r="E32" s="7">
        <v>-0.125</v>
      </c>
      <c r="F32" s="7">
        <v>3.9E-2</v>
      </c>
      <c r="G32" s="7"/>
      <c r="H32" s="7">
        <v>0.22500000000000001</v>
      </c>
      <c r="I32" s="7">
        <v>0.17499999999999999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>
        <f t="shared" si="12"/>
        <v>-0.125</v>
      </c>
      <c r="X32" s="7">
        <f t="shared" si="12"/>
        <v>3.9E-2</v>
      </c>
      <c r="Y32" s="7"/>
      <c r="Z32" s="7">
        <f t="shared" si="13"/>
        <v>0.22500000000000001</v>
      </c>
      <c r="AA32" s="7">
        <f t="shared" si="13"/>
        <v>0.17499999999999999</v>
      </c>
      <c r="AB32" s="7"/>
      <c r="AC32" s="7">
        <f t="shared" si="14"/>
        <v>0</v>
      </c>
      <c r="AD32" s="7">
        <f t="shared" si="14"/>
        <v>0</v>
      </c>
      <c r="AE32" s="7"/>
      <c r="AF32" s="7">
        <f t="shared" si="15"/>
        <v>0</v>
      </c>
      <c r="AG32" s="7">
        <f t="shared" si="15"/>
        <v>0</v>
      </c>
      <c r="AH32" s="7"/>
      <c r="AI32" s="7">
        <v>-0.123</v>
      </c>
      <c r="AJ32" s="7">
        <v>3.6999999999999998E-2</v>
      </c>
      <c r="AK32" s="7"/>
      <c r="AL32" s="7">
        <v>0.251</v>
      </c>
      <c r="AM32" s="7">
        <v>0.14899999999999999</v>
      </c>
      <c r="AN32" s="7"/>
    </row>
    <row r="33" spans="2:40" x14ac:dyDescent="0.25">
      <c r="B33" s="7">
        <v>0.25</v>
      </c>
      <c r="C33" s="7">
        <v>0.17499999999999999</v>
      </c>
      <c r="D33" s="7">
        <f>PI()</f>
        <v>3.1415926535897931</v>
      </c>
      <c r="E33" s="7">
        <v>-0.14849999999999999</v>
      </c>
      <c r="F33" s="7">
        <v>4.4999999999999998E-2</v>
      </c>
      <c r="G33" s="7"/>
      <c r="H33" s="7">
        <v>0.24</v>
      </c>
      <c r="I33" s="7">
        <v>0.189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>
        <f t="shared" si="12"/>
        <v>-0.14849999999999999</v>
      </c>
      <c r="X33" s="7">
        <f t="shared" si="12"/>
        <v>4.4999999999999998E-2</v>
      </c>
      <c r="Y33" s="7"/>
      <c r="Z33" s="7">
        <f t="shared" si="13"/>
        <v>0.24</v>
      </c>
      <c r="AA33" s="7">
        <f t="shared" si="13"/>
        <v>0.189</v>
      </c>
      <c r="AB33" s="7"/>
      <c r="AC33" s="7">
        <f t="shared" si="14"/>
        <v>0</v>
      </c>
      <c r="AD33" s="7">
        <f t="shared" si="14"/>
        <v>0</v>
      </c>
      <c r="AE33" s="7"/>
      <c r="AF33" s="7">
        <f t="shared" si="15"/>
        <v>0</v>
      </c>
      <c r="AG33" s="7">
        <f t="shared" si="15"/>
        <v>0</v>
      </c>
      <c r="AH33" s="7"/>
      <c r="AI33" s="7">
        <v>-0.15</v>
      </c>
      <c r="AJ33" s="7">
        <v>4.2900000000000001E-2</v>
      </c>
      <c r="AK33" s="7"/>
      <c r="AL33" s="7">
        <v>0.252</v>
      </c>
      <c r="AM33" s="7">
        <v>0.17199999999999999</v>
      </c>
      <c r="AN33" s="7"/>
    </row>
    <row r="34" spans="2:40" x14ac:dyDescent="0.25">
      <c r="B34" s="7">
        <v>0.25</v>
      </c>
      <c r="C34" s="7">
        <v>0.2</v>
      </c>
      <c r="D34" s="7">
        <f>PI()</f>
        <v>3.1415926535897931</v>
      </c>
      <c r="E34" s="7">
        <v>-0.18</v>
      </c>
      <c r="F34" s="7">
        <v>0.05</v>
      </c>
      <c r="G34" s="7"/>
      <c r="H34" s="7">
        <v>0.27100000000000002</v>
      </c>
      <c r="I34" s="7">
        <v>0.186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>
        <f t="shared" si="12"/>
        <v>-0.18</v>
      </c>
      <c r="X34" s="7">
        <f t="shared" si="12"/>
        <v>0.05</v>
      </c>
      <c r="Y34" s="7"/>
      <c r="Z34" s="7">
        <f t="shared" si="13"/>
        <v>0.27100000000000002</v>
      </c>
      <c r="AA34" s="7">
        <f t="shared" si="13"/>
        <v>0.186</v>
      </c>
      <c r="AB34" s="7"/>
      <c r="AC34" s="7">
        <f t="shared" si="14"/>
        <v>0</v>
      </c>
      <c r="AD34" s="7">
        <f t="shared" si="14"/>
        <v>0</v>
      </c>
      <c r="AE34" s="7"/>
      <c r="AF34" s="7">
        <f t="shared" si="15"/>
        <v>0</v>
      </c>
      <c r="AG34" s="7">
        <f t="shared" si="15"/>
        <v>0</v>
      </c>
      <c r="AH34" s="7"/>
      <c r="AI34" s="7">
        <v>-0.17799999999999999</v>
      </c>
      <c r="AJ34" s="7">
        <v>4.8500000000000001E-2</v>
      </c>
      <c r="AK34" s="7"/>
      <c r="AL34" s="7">
        <v>0.26100000000000001</v>
      </c>
      <c r="AM34" s="7">
        <v>0.189</v>
      </c>
      <c r="AN34" s="7"/>
    </row>
    <row r="35" spans="2:40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7" spans="2:40" x14ac:dyDescent="0.25">
      <c r="W37" s="51"/>
      <c r="X37" s="51"/>
    </row>
    <row r="38" spans="2:40" x14ac:dyDescent="0.25">
      <c r="W38" s="51">
        <f>ABS(AI5)-ABS(W5)</f>
        <v>-5.0000000000000044E-4</v>
      </c>
      <c r="X38" s="51">
        <f>ABS(AJ5)-ABS(X5)</f>
        <v>-5.1000000000000004E-4</v>
      </c>
    </row>
    <row r="39" spans="2:40" x14ac:dyDescent="0.25">
      <c r="W39" s="51">
        <f t="shared" ref="W39:X39" si="16">ABS(AI6)-ABS(W6)</f>
        <v>0</v>
      </c>
      <c r="X39" s="51">
        <f t="shared" si="16"/>
        <v>-1.599999999999999E-3</v>
      </c>
    </row>
    <row r="40" spans="2:40" x14ac:dyDescent="0.25">
      <c r="W40" s="51">
        <f t="shared" ref="W40:X40" si="17">ABS(AI7)-ABS(W7)</f>
        <v>-2.1999999999999971E-3</v>
      </c>
      <c r="X40" s="51">
        <f t="shared" si="17"/>
        <v>-5.9999999999999984E-4</v>
      </c>
    </row>
    <row r="41" spans="2:40" x14ac:dyDescent="0.25">
      <c r="W41" s="51">
        <f t="shared" ref="W41:X41" si="18">ABS(AI8)-ABS(W8)</f>
        <v>-5.0000000000000044E-4</v>
      </c>
      <c r="X41" s="51">
        <f t="shared" si="18"/>
        <v>-1.1000000000000003E-3</v>
      </c>
    </row>
    <row r="42" spans="2:40" x14ac:dyDescent="0.25">
      <c r="W42" s="51">
        <f t="shared" ref="W42:X42" si="19">ABS(AI9)-ABS(W9)</f>
        <v>1.7000000000000001E-3</v>
      </c>
      <c r="X42" s="51">
        <f t="shared" si="19"/>
        <v>-5.9999999999999984E-4</v>
      </c>
    </row>
    <row r="43" spans="2:40" x14ac:dyDescent="0.25">
      <c r="W43" s="51">
        <f t="shared" ref="W43:X43" si="20">ABS(AI10)-ABS(W10)</f>
        <v>2.4999999999999988E-3</v>
      </c>
      <c r="X43" s="51">
        <f t="shared" si="20"/>
        <v>-1.1000000000000003E-3</v>
      </c>
    </row>
    <row r="44" spans="2:40" x14ac:dyDescent="0.25">
      <c r="W44" s="51">
        <f t="shared" ref="W44:X44" si="21">ABS(AI11)-ABS(W11)</f>
        <v>0</v>
      </c>
      <c r="X44" s="51">
        <f t="shared" si="21"/>
        <v>0</v>
      </c>
    </row>
    <row r="45" spans="2:40" x14ac:dyDescent="0.25">
      <c r="W45" s="51">
        <v>0</v>
      </c>
      <c r="X45" s="51">
        <v>0</v>
      </c>
    </row>
    <row r="46" spans="2:40" x14ac:dyDescent="0.25">
      <c r="W46" s="51">
        <f t="shared" ref="W46:X46" si="22">ABS(AI13)-ABS(W13)</f>
        <v>2.8999999999999981E-3</v>
      </c>
      <c r="X46" s="51">
        <f t="shared" si="22"/>
        <v>-8.0000000000000036E-4</v>
      </c>
    </row>
    <row r="47" spans="2:40" x14ac:dyDescent="0.25">
      <c r="W47" s="51">
        <f t="shared" ref="W47:X47" si="23">ABS(AI14)-ABS(W14)</f>
        <v>-2.3E-3</v>
      </c>
      <c r="X47" s="51">
        <f t="shared" si="23"/>
        <v>-1.1000000000000003E-3</v>
      </c>
    </row>
    <row r="48" spans="2:40" x14ac:dyDescent="0.25">
      <c r="W48" s="51">
        <f t="shared" ref="W48:X48" si="24">ABS(AI15)-ABS(W15)</f>
        <v>-2.6000000000000051E-3</v>
      </c>
      <c r="X48" s="51">
        <f t="shared" si="24"/>
        <v>-1.4000000000000019E-3</v>
      </c>
    </row>
    <row r="49" spans="23:36" x14ac:dyDescent="0.25">
      <c r="W49" s="51">
        <f t="shared" ref="W49:X49" si="25">ABS(AI16)-ABS(W16)</f>
        <v>-3.2000000000000015E-3</v>
      </c>
      <c r="X49" s="51">
        <f t="shared" si="25"/>
        <v>-1.7000000000000001E-3</v>
      </c>
    </row>
    <row r="50" spans="23:36" x14ac:dyDescent="0.25">
      <c r="W50" s="51">
        <f t="shared" ref="W50:X50" si="26">ABS(AI17)-ABS(W17)</f>
        <v>-4.0999999999999995E-3</v>
      </c>
      <c r="X50" s="51">
        <f t="shared" si="26"/>
        <v>-1.9000000000000024E-3</v>
      </c>
      <c r="AJ50" s="49"/>
    </row>
    <row r="51" spans="23:36" x14ac:dyDescent="0.25">
      <c r="W51" s="51">
        <f t="shared" ref="W51:X51" si="27">ABS(AI18)-ABS(W18)</f>
        <v>4.1000000000000064E-3</v>
      </c>
      <c r="X51" s="51">
        <f t="shared" si="27"/>
        <v>-1.3999999999999985E-3</v>
      </c>
      <c r="AJ51" s="49"/>
    </row>
    <row r="52" spans="23:36" x14ac:dyDescent="0.25">
      <c r="W52" s="51">
        <f t="shared" ref="W52:X52" si="28">ABS(AI19)-ABS(W19)</f>
        <v>0</v>
      </c>
      <c r="X52" s="51">
        <f t="shared" si="28"/>
        <v>0</v>
      </c>
    </row>
    <row r="53" spans="23:36" x14ac:dyDescent="0.25">
      <c r="W53" s="51">
        <v>0</v>
      </c>
      <c r="X53" s="51">
        <v>0</v>
      </c>
    </row>
    <row r="54" spans="23:36" x14ac:dyDescent="0.25">
      <c r="W54" s="51">
        <f t="shared" ref="W54:X54" si="29">ABS(AI21)-ABS(W21)</f>
        <v>4.8500000000000001E-3</v>
      </c>
      <c r="X54" s="51">
        <f t="shared" si="29"/>
        <v>-1.1000000000000003E-3</v>
      </c>
    </row>
    <row r="55" spans="23:36" x14ac:dyDescent="0.25">
      <c r="W55" s="51">
        <f t="shared" ref="W55:X55" si="30">ABS(AI22)-ABS(W22)</f>
        <v>2.5000000000000022E-3</v>
      </c>
      <c r="X55" s="51">
        <f t="shared" si="30"/>
        <v>-1.0000000000000009E-3</v>
      </c>
    </row>
    <row r="56" spans="23:36" x14ac:dyDescent="0.25">
      <c r="W56" s="51">
        <f t="shared" ref="W56:X56" si="31">ABS(AI23)-ABS(W23)</f>
        <v>3.4000000000000002E-3</v>
      </c>
      <c r="X56" s="51">
        <f t="shared" si="31"/>
        <v>-1.1999999999999997E-3</v>
      </c>
    </row>
    <row r="57" spans="23:36" x14ac:dyDescent="0.25">
      <c r="W57" s="51">
        <f t="shared" ref="W57:X57" si="32">ABS(AI24)-ABS(W24)</f>
        <v>-1.6000000000000042E-3</v>
      </c>
      <c r="X57" s="51">
        <f t="shared" si="32"/>
        <v>-1.2999999999999991E-3</v>
      </c>
    </row>
    <row r="58" spans="23:36" x14ac:dyDescent="0.25">
      <c r="W58" s="51">
        <f t="shared" ref="W58:X58" si="33">ABS(AI25)-ABS(W25)</f>
        <v>1.9999999999999185E-4</v>
      </c>
      <c r="X58" s="51">
        <f t="shared" si="33"/>
        <v>-1.4999999999999944E-3</v>
      </c>
    </row>
    <row r="59" spans="23:36" x14ac:dyDescent="0.25">
      <c r="W59" s="51">
        <f t="shared" ref="W59:X59" si="34">ABS(AI26)-ABS(W26)</f>
        <v>5.9999999999999915E-3</v>
      </c>
      <c r="X59" s="51">
        <f t="shared" si="34"/>
        <v>-8.000000000000021E-4</v>
      </c>
    </row>
    <row r="60" spans="23:36" x14ac:dyDescent="0.25">
      <c r="W60" s="51">
        <f t="shared" ref="W60:X60" si="35">ABS(AI27)-ABS(W27)</f>
        <v>0</v>
      </c>
      <c r="X60" s="51">
        <f t="shared" si="35"/>
        <v>0</v>
      </c>
    </row>
    <row r="61" spans="23:36" x14ac:dyDescent="0.25">
      <c r="W61" s="51">
        <v>0</v>
      </c>
      <c r="X61" s="51">
        <v>0</v>
      </c>
    </row>
    <row r="62" spans="23:36" x14ac:dyDescent="0.25">
      <c r="W62" s="51">
        <f t="shared" ref="W62:X62" si="36">ABS(AI29)-ABS(W29)</f>
        <v>-1.1999999999999997E-3</v>
      </c>
      <c r="X62" s="51">
        <f t="shared" si="36"/>
        <v>-2.9999999999999818E-4</v>
      </c>
    </row>
    <row r="63" spans="23:36" x14ac:dyDescent="0.25">
      <c r="W63" s="51">
        <f t="shared" ref="W63:X63" si="37">ABS(AI30)-ABS(W30)</f>
        <v>5.7999999999999996E-3</v>
      </c>
      <c r="X63" s="51">
        <f t="shared" si="37"/>
        <v>-1.1999999999999997E-3</v>
      </c>
    </row>
    <row r="64" spans="23:36" x14ac:dyDescent="0.25">
      <c r="W64" s="51">
        <f t="shared" ref="W64:X64" si="38">ABS(AI31)-ABS(W31)</f>
        <v>-1.6000000000000042E-3</v>
      </c>
      <c r="X64" s="51">
        <f t="shared" si="38"/>
        <v>-1.0000000000000009E-3</v>
      </c>
    </row>
    <row r="65" spans="23:24" x14ac:dyDescent="0.25">
      <c r="W65" s="51">
        <f t="shared" ref="W65:X65" si="39">ABS(AI32)-ABS(W32)</f>
        <v>-2.0000000000000018E-3</v>
      </c>
      <c r="X65" s="51">
        <f t="shared" si="39"/>
        <v>-2.0000000000000018E-3</v>
      </c>
    </row>
    <row r="66" spans="23:24" x14ac:dyDescent="0.25">
      <c r="W66" s="51">
        <f t="shared" ref="W66:X66" si="40">ABS(AI33)-ABS(W33)</f>
        <v>1.5000000000000013E-3</v>
      </c>
      <c r="X66" s="51">
        <f t="shared" si="40"/>
        <v>-2.0999999999999977E-3</v>
      </c>
    </row>
    <row r="67" spans="23:24" x14ac:dyDescent="0.25">
      <c r="W67" s="51">
        <f t="shared" ref="W67:X67" si="41">ABS(AI34)-ABS(W34)</f>
        <v>-2.0000000000000018E-3</v>
      </c>
      <c r="X67" s="51">
        <f t="shared" si="41"/>
        <v>-1.5000000000000013E-3</v>
      </c>
    </row>
    <row r="69" spans="23:24" x14ac:dyDescent="0.25">
      <c r="W69" s="51">
        <f>AVERAGE(W38:W67)</f>
        <v>3.8833333333333244E-4</v>
      </c>
      <c r="X69" s="51">
        <f>AVERAGE(X38:X67)</f>
        <v>-9.6033333333333333E-4</v>
      </c>
    </row>
    <row r="70" spans="23:24" x14ac:dyDescent="0.25">
      <c r="W70">
        <f>_xlfn.STDEV.P(W38:W67)</f>
        <v>2.5954987745882081E-3</v>
      </c>
      <c r="X70">
        <f>_xlfn.STDEV.P(X38:X67)</f>
        <v>6.3200465891391088E-4</v>
      </c>
    </row>
  </sheetData>
  <mergeCells count="10">
    <mergeCell ref="AI2:AN2"/>
    <mergeCell ref="B1:AH1"/>
    <mergeCell ref="B2:B3"/>
    <mergeCell ref="C2:C3"/>
    <mergeCell ref="D2:D3"/>
    <mergeCell ref="E2:J2"/>
    <mergeCell ref="K2:P2"/>
    <mergeCell ref="Q2:V2"/>
    <mergeCell ref="W2:AB2"/>
    <mergeCell ref="AC2:AH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3E2E-E1B8-4555-8750-DB9A2F42EA45}">
  <dimension ref="B1:AN70"/>
  <sheetViews>
    <sheetView tabSelected="1" topLeftCell="AN1" zoomScale="90" zoomScaleNormal="90" workbookViewId="0">
      <selection activeCell="BE37" sqref="BE37"/>
    </sheetView>
  </sheetViews>
  <sheetFormatPr defaultRowHeight="15" x14ac:dyDescent="0.25"/>
  <cols>
    <col min="2" max="2" width="13.28515625" bestFit="1" customWidth="1"/>
    <col min="3" max="3" width="12.85546875" bestFit="1" customWidth="1"/>
    <col min="4" max="4" width="14.42578125" bestFit="1" customWidth="1"/>
    <col min="5" max="5" width="7.28515625" bestFit="1" customWidth="1"/>
    <col min="6" max="6" width="7.5703125" bestFit="1" customWidth="1"/>
    <col min="7" max="7" width="7.7109375" bestFit="1" customWidth="1"/>
    <col min="8" max="8" width="6.5703125" bestFit="1" customWidth="1"/>
    <col min="9" max="9" width="7.85546875" bestFit="1" customWidth="1"/>
    <col min="10" max="10" width="5.28515625" bestFit="1" customWidth="1"/>
    <col min="11" max="11" width="6.7109375" bestFit="1" customWidth="1"/>
    <col min="12" max="12" width="7.5703125" bestFit="1" customWidth="1"/>
    <col min="13" max="13" width="7.7109375" bestFit="1" customWidth="1"/>
    <col min="14" max="15" width="5.42578125" bestFit="1" customWidth="1"/>
    <col min="16" max="16" width="5.28515625" bestFit="1" customWidth="1"/>
    <col min="17" max="17" width="6.7109375" bestFit="1" customWidth="1"/>
    <col min="18" max="18" width="7.5703125" bestFit="1" customWidth="1"/>
    <col min="19" max="19" width="7.7109375" bestFit="1" customWidth="1"/>
    <col min="20" max="21" width="5.42578125" bestFit="1" customWidth="1"/>
    <col min="22" max="22" width="5.28515625" bestFit="1" customWidth="1"/>
    <col min="23" max="24" width="10" bestFit="1" customWidth="1"/>
    <col min="25" max="25" width="7.7109375" bestFit="1" customWidth="1"/>
    <col min="26" max="26" width="9.7109375" bestFit="1" customWidth="1"/>
    <col min="27" max="27" width="14.85546875" bestFit="1" customWidth="1"/>
    <col min="28" max="29" width="7.42578125" bestFit="1" customWidth="1"/>
    <col min="30" max="30" width="9.140625" bestFit="1" customWidth="1"/>
    <col min="31" max="31" width="7.7109375" bestFit="1" customWidth="1"/>
    <col min="32" max="33" width="7.42578125" bestFit="1" customWidth="1"/>
    <col min="34" max="34" width="5.28515625" bestFit="1" customWidth="1"/>
    <col min="35" max="35" width="9.7109375" bestFit="1" customWidth="1"/>
    <col min="36" max="36" width="7.85546875" bestFit="1" customWidth="1"/>
    <col min="37" max="37" width="8" bestFit="1" customWidth="1"/>
    <col min="38" max="39" width="6.5703125" bestFit="1" customWidth="1"/>
    <col min="40" max="40" width="5.28515625" bestFit="1" customWidth="1"/>
  </cols>
  <sheetData>
    <row r="1" spans="2:40" x14ac:dyDescent="0.25">
      <c r="B1" s="80" t="s">
        <v>91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48"/>
      <c r="AJ1" s="48"/>
      <c r="AK1" s="48"/>
      <c r="AL1" s="48"/>
      <c r="AM1" s="48"/>
      <c r="AN1" s="48"/>
    </row>
    <row r="2" spans="2:40" x14ac:dyDescent="0.25">
      <c r="B2" s="81" t="s">
        <v>78</v>
      </c>
      <c r="C2" s="81" t="s">
        <v>8</v>
      </c>
      <c r="D2" s="81" t="s">
        <v>9</v>
      </c>
      <c r="E2" s="82" t="s">
        <v>56</v>
      </c>
      <c r="F2" s="82"/>
      <c r="G2" s="82"/>
      <c r="H2" s="82"/>
      <c r="I2" s="82"/>
      <c r="J2" s="82"/>
      <c r="K2" s="82" t="s">
        <v>57</v>
      </c>
      <c r="L2" s="82"/>
      <c r="M2" s="82"/>
      <c r="N2" s="82"/>
      <c r="O2" s="82"/>
      <c r="P2" s="82"/>
      <c r="Q2" s="82" t="s">
        <v>58</v>
      </c>
      <c r="R2" s="82"/>
      <c r="S2" s="82"/>
      <c r="T2" s="82"/>
      <c r="U2" s="82"/>
      <c r="V2" s="82"/>
      <c r="W2" s="82" t="s">
        <v>76</v>
      </c>
      <c r="X2" s="82"/>
      <c r="Y2" s="82"/>
      <c r="Z2" s="82"/>
      <c r="AA2" s="82"/>
      <c r="AB2" s="82"/>
      <c r="AC2" s="82" t="s">
        <v>77</v>
      </c>
      <c r="AD2" s="82"/>
      <c r="AE2" s="82"/>
      <c r="AF2" s="82"/>
      <c r="AG2" s="82"/>
      <c r="AH2" s="82"/>
      <c r="AI2" s="72" t="s">
        <v>88</v>
      </c>
      <c r="AJ2" s="72"/>
      <c r="AK2" s="72"/>
      <c r="AL2" s="72"/>
      <c r="AM2" s="72"/>
      <c r="AN2" s="72"/>
    </row>
    <row r="3" spans="2:40" x14ac:dyDescent="0.25">
      <c r="B3" s="81"/>
      <c r="C3" s="81"/>
      <c r="D3" s="81"/>
      <c r="E3" s="5" t="s">
        <v>79</v>
      </c>
      <c r="F3" s="5" t="s">
        <v>80</v>
      </c>
      <c r="G3" s="5" t="s">
        <v>81</v>
      </c>
      <c r="H3" s="5" t="s">
        <v>82</v>
      </c>
      <c r="I3" s="5" t="s">
        <v>83</v>
      </c>
      <c r="J3" s="5" t="s">
        <v>84</v>
      </c>
      <c r="K3" s="5" t="s">
        <v>79</v>
      </c>
      <c r="L3" s="5" t="s">
        <v>80</v>
      </c>
      <c r="M3" s="5" t="s">
        <v>81</v>
      </c>
      <c r="N3" s="5" t="s">
        <v>82</v>
      </c>
      <c r="O3" s="5" t="s">
        <v>83</v>
      </c>
      <c r="P3" s="5" t="s">
        <v>84</v>
      </c>
      <c r="Q3" s="5" t="s">
        <v>79</v>
      </c>
      <c r="R3" s="5" t="s">
        <v>80</v>
      </c>
      <c r="S3" s="5" t="s">
        <v>81</v>
      </c>
      <c r="T3" s="5" t="s">
        <v>82</v>
      </c>
      <c r="U3" s="5" t="s">
        <v>83</v>
      </c>
      <c r="V3" s="5" t="s">
        <v>84</v>
      </c>
      <c r="W3" s="5" t="s">
        <v>79</v>
      </c>
      <c r="X3" s="5" t="s">
        <v>80</v>
      </c>
      <c r="Y3" s="5" t="s">
        <v>81</v>
      </c>
      <c r="Z3" s="5" t="s">
        <v>82</v>
      </c>
      <c r="AA3" s="5" t="s">
        <v>83</v>
      </c>
      <c r="AB3" s="5" t="s">
        <v>84</v>
      </c>
      <c r="AC3" s="5" t="s">
        <v>79</v>
      </c>
      <c r="AD3" s="5" t="s">
        <v>80</v>
      </c>
      <c r="AE3" s="5" t="s">
        <v>81</v>
      </c>
      <c r="AF3" s="5" t="s">
        <v>82</v>
      </c>
      <c r="AG3" s="5" t="s">
        <v>83</v>
      </c>
      <c r="AH3" s="5" t="s">
        <v>84</v>
      </c>
      <c r="AI3" s="5" t="s">
        <v>85</v>
      </c>
      <c r="AJ3" s="5" t="s">
        <v>86</v>
      </c>
      <c r="AK3" s="5" t="s">
        <v>87</v>
      </c>
      <c r="AL3" s="5" t="s">
        <v>82</v>
      </c>
      <c r="AM3" s="5" t="s">
        <v>83</v>
      </c>
      <c r="AN3" s="5" t="s">
        <v>84</v>
      </c>
    </row>
    <row r="4" spans="2:40" x14ac:dyDescent="0.25">
      <c r="B4" s="7">
        <v>0.1</v>
      </c>
      <c r="C4" s="7">
        <v>0.05</v>
      </c>
      <c r="D4" s="7">
        <f>PI()</f>
        <v>3.1415926535897931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 t="e">
        <f t="shared" ref="W4:X10" si="0">AVERAGE(E4,K4,Q4)</f>
        <v>#DIV/0!</v>
      </c>
      <c r="X4" s="7" t="e">
        <f t="shared" si="0"/>
        <v>#DIV/0!</v>
      </c>
      <c r="Y4" s="7"/>
      <c r="Z4" s="7" t="e">
        <f t="shared" ref="Z4:AA10" si="1">AVERAGE(H4,N4,T4)</f>
        <v>#DIV/0!</v>
      </c>
      <c r="AA4" s="7" t="e">
        <f t="shared" si="1"/>
        <v>#DIV/0!</v>
      </c>
      <c r="AB4" s="7"/>
      <c r="AC4" s="7" t="e">
        <f t="shared" ref="AC4:AD10" si="2">_xlfn.STDEV.P(E4,K4,Q4)</f>
        <v>#DIV/0!</v>
      </c>
      <c r="AD4" s="7" t="e">
        <f t="shared" si="2"/>
        <v>#DIV/0!</v>
      </c>
      <c r="AE4" s="7"/>
      <c r="AF4" s="7" t="e">
        <f t="shared" ref="AF4:AG10" si="3">_xlfn.STDEV.P(H4,N4,T4)</f>
        <v>#DIV/0!</v>
      </c>
      <c r="AG4" s="7" t="e">
        <f t="shared" si="3"/>
        <v>#DIV/0!</v>
      </c>
      <c r="AH4" s="7"/>
      <c r="AI4" s="7"/>
      <c r="AJ4" s="7"/>
      <c r="AK4" s="7"/>
      <c r="AL4" s="7"/>
      <c r="AM4" s="7"/>
      <c r="AN4" s="7"/>
    </row>
    <row r="5" spans="2:40" x14ac:dyDescent="0.25">
      <c r="B5" s="7">
        <v>0.1</v>
      </c>
      <c r="C5" s="7">
        <v>7.4999999999999997E-2</v>
      </c>
      <c r="D5" s="7">
        <f>PI()</f>
        <v>3.1415926535897931</v>
      </c>
      <c r="E5" s="49">
        <v>-1.6E-2</v>
      </c>
      <c r="F5" s="49">
        <v>8.0000000000000002E-3</v>
      </c>
      <c r="G5" s="7"/>
      <c r="H5" s="49">
        <v>9.8299999999999998E-2</v>
      </c>
      <c r="I5" s="49">
        <v>8.1299999999999997E-2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>
        <f t="shared" si="0"/>
        <v>-1.6E-2</v>
      </c>
      <c r="X5" s="7">
        <f t="shared" si="0"/>
        <v>8.0000000000000002E-3</v>
      </c>
      <c r="Y5" s="7"/>
      <c r="Z5" s="7">
        <f t="shared" si="1"/>
        <v>9.8299999999999998E-2</v>
      </c>
      <c r="AA5" s="7">
        <f t="shared" si="1"/>
        <v>8.1299999999999997E-2</v>
      </c>
      <c r="AB5" s="7"/>
      <c r="AC5" s="7">
        <f t="shared" si="2"/>
        <v>0</v>
      </c>
      <c r="AD5" s="7">
        <f t="shared" si="2"/>
        <v>0</v>
      </c>
      <c r="AE5" s="7"/>
      <c r="AF5" s="7">
        <f t="shared" si="3"/>
        <v>0</v>
      </c>
      <c r="AG5" s="7">
        <f t="shared" si="3"/>
        <v>0</v>
      </c>
      <c r="AH5" s="7"/>
      <c r="AI5" s="49">
        <v>-1.4800000000000001E-2</v>
      </c>
      <c r="AJ5" s="49">
        <v>7.4900000000000001E-3</v>
      </c>
      <c r="AK5" s="7"/>
      <c r="AL5" s="49">
        <v>0.1</v>
      </c>
      <c r="AM5" s="49">
        <v>8.1299999999999997E-2</v>
      </c>
      <c r="AN5" s="7"/>
    </row>
    <row r="6" spans="2:40" x14ac:dyDescent="0.25">
      <c r="B6" s="7">
        <v>0.1</v>
      </c>
      <c r="C6" s="7">
        <v>0.1</v>
      </c>
      <c r="D6" s="7">
        <f>PI()</f>
        <v>3.1415926535897931</v>
      </c>
      <c r="E6" s="49">
        <v>-2.1899999999999999E-2</v>
      </c>
      <c r="F6" s="49">
        <v>0.01</v>
      </c>
      <c r="G6" s="7"/>
      <c r="H6" s="49">
        <v>0.10299999999999999</v>
      </c>
      <c r="I6" s="49">
        <v>9.6500000000000002E-2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>
        <f t="shared" si="0"/>
        <v>-2.1899999999999999E-2</v>
      </c>
      <c r="X6" s="7">
        <f t="shared" si="0"/>
        <v>0.01</v>
      </c>
      <c r="Y6" s="7"/>
      <c r="Z6" s="7">
        <f t="shared" si="1"/>
        <v>0.10299999999999999</v>
      </c>
      <c r="AA6" s="7">
        <f t="shared" si="1"/>
        <v>9.6500000000000002E-2</v>
      </c>
      <c r="AB6" s="7"/>
      <c r="AC6" s="7">
        <f t="shared" si="2"/>
        <v>0</v>
      </c>
      <c r="AD6" s="7">
        <f t="shared" si="2"/>
        <v>0</v>
      </c>
      <c r="AE6" s="7"/>
      <c r="AF6" s="7">
        <f t="shared" si="3"/>
        <v>0</v>
      </c>
      <c r="AG6" s="7">
        <f t="shared" si="3"/>
        <v>0</v>
      </c>
      <c r="AH6" s="7"/>
      <c r="AI6" s="49">
        <v>-2.12E-2</v>
      </c>
      <c r="AJ6" s="49">
        <v>9.9799999999999993E-3</v>
      </c>
      <c r="AK6" s="7"/>
      <c r="AL6" s="49">
        <v>0.1</v>
      </c>
      <c r="AM6" s="49">
        <v>9.9900000000000003E-2</v>
      </c>
      <c r="AN6" s="7"/>
    </row>
    <row r="7" spans="2:40" x14ac:dyDescent="0.25">
      <c r="B7" s="7">
        <v>0.1</v>
      </c>
      <c r="C7" s="7">
        <v>0.125</v>
      </c>
      <c r="D7" s="7">
        <f>PI()</f>
        <v>3.1415926535897931</v>
      </c>
      <c r="E7" s="49">
        <v>-3.3000000000000002E-2</v>
      </c>
      <c r="F7" s="49">
        <v>1.2999999999999999E-2</v>
      </c>
      <c r="G7" s="7"/>
      <c r="H7" s="49">
        <v>0.11600000000000001</v>
      </c>
      <c r="I7" s="49">
        <v>0.111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>
        <f t="shared" si="0"/>
        <v>-3.3000000000000002E-2</v>
      </c>
      <c r="X7" s="7">
        <f t="shared" si="0"/>
        <v>1.2999999999999999E-2</v>
      </c>
      <c r="Y7" s="7"/>
      <c r="Z7" s="7">
        <f t="shared" si="1"/>
        <v>0.11600000000000001</v>
      </c>
      <c r="AA7" s="7">
        <f t="shared" si="1"/>
        <v>0.111</v>
      </c>
      <c r="AB7" s="7"/>
      <c r="AC7" s="7">
        <f t="shared" si="2"/>
        <v>0</v>
      </c>
      <c r="AD7" s="7">
        <f t="shared" si="2"/>
        <v>0</v>
      </c>
      <c r="AE7" s="7"/>
      <c r="AF7" s="7">
        <f t="shared" si="3"/>
        <v>0</v>
      </c>
      <c r="AG7" s="7">
        <f t="shared" si="3"/>
        <v>0</v>
      </c>
      <c r="AH7" s="7"/>
      <c r="AI7" s="49">
        <v>-2.8000000000000001E-2</v>
      </c>
      <c r="AJ7" s="49">
        <v>1.24E-2</v>
      </c>
      <c r="AK7" s="7"/>
      <c r="AL7" s="49">
        <v>0.1</v>
      </c>
      <c r="AM7" s="49">
        <v>0.124</v>
      </c>
      <c r="AN7" s="7"/>
    </row>
    <row r="8" spans="2:40" x14ac:dyDescent="0.25">
      <c r="B8" s="7">
        <v>0.1</v>
      </c>
      <c r="C8" s="7">
        <v>0.15</v>
      </c>
      <c r="D8" s="7">
        <f>PI()</f>
        <v>3.1415926535897931</v>
      </c>
      <c r="E8" s="49">
        <v>-3.2000000000000001E-2</v>
      </c>
      <c r="F8" s="49">
        <v>1.4999999999999999E-2</v>
      </c>
      <c r="G8" s="7"/>
      <c r="H8" s="49">
        <v>8.8800000000000004E-2</v>
      </c>
      <c r="I8" s="49">
        <v>0.16900000000000001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>
        <f t="shared" si="0"/>
        <v>-3.2000000000000001E-2</v>
      </c>
      <c r="X8" s="7">
        <f t="shared" si="0"/>
        <v>1.4999999999999999E-2</v>
      </c>
      <c r="Y8" s="7"/>
      <c r="Z8" s="7">
        <f t="shared" si="1"/>
        <v>8.8800000000000004E-2</v>
      </c>
      <c r="AA8" s="7">
        <f t="shared" si="1"/>
        <v>0.16900000000000001</v>
      </c>
      <c r="AB8" s="7"/>
      <c r="AC8" s="7">
        <f t="shared" si="2"/>
        <v>0</v>
      </c>
      <c r="AD8" s="7">
        <f t="shared" si="2"/>
        <v>0</v>
      </c>
      <c r="AE8" s="7"/>
      <c r="AF8" s="7">
        <f t="shared" si="3"/>
        <v>0</v>
      </c>
      <c r="AG8" s="7">
        <f t="shared" si="3"/>
        <v>0</v>
      </c>
      <c r="AH8" s="7"/>
      <c r="AI8" s="49">
        <v>-3.4799999999999998E-2</v>
      </c>
      <c r="AJ8" s="49">
        <v>1.49E-2</v>
      </c>
      <c r="AK8" s="7"/>
      <c r="AL8" s="49">
        <v>0.1</v>
      </c>
      <c r="AM8" s="49">
        <v>0.14899999999999999</v>
      </c>
      <c r="AN8" s="7"/>
    </row>
    <row r="9" spans="2:40" x14ac:dyDescent="0.25">
      <c r="B9" s="7">
        <v>0.1</v>
      </c>
      <c r="C9" s="7">
        <v>0.17499999999999999</v>
      </c>
      <c r="D9" s="7">
        <f>PI()</f>
        <v>3.1415926535897931</v>
      </c>
      <c r="E9" s="49">
        <v>-4.2999999999999997E-2</v>
      </c>
      <c r="F9" s="49">
        <v>1.7999999999999999E-2</v>
      </c>
      <c r="G9" s="7"/>
      <c r="H9" s="49">
        <v>9.8000000000000004E-2</v>
      </c>
      <c r="I9" s="49">
        <v>0.184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>
        <f t="shared" si="0"/>
        <v>-4.2999999999999997E-2</v>
      </c>
      <c r="X9" s="7">
        <f t="shared" si="0"/>
        <v>1.7999999999999999E-2</v>
      </c>
      <c r="Y9" s="7"/>
      <c r="Z9" s="7">
        <f t="shared" si="1"/>
        <v>9.8000000000000004E-2</v>
      </c>
      <c r="AA9" s="7">
        <f t="shared" si="1"/>
        <v>0.184</v>
      </c>
      <c r="AB9" s="7"/>
      <c r="AC9" s="7">
        <f t="shared" si="2"/>
        <v>0</v>
      </c>
      <c r="AD9" s="7">
        <f t="shared" si="2"/>
        <v>0</v>
      </c>
      <c r="AE9" s="7"/>
      <c r="AF9" s="7">
        <f t="shared" si="3"/>
        <v>0</v>
      </c>
      <c r="AG9" s="7">
        <f t="shared" si="3"/>
        <v>0</v>
      </c>
      <c r="AH9" s="7"/>
      <c r="AI9" s="49">
        <v>-4.19E-2</v>
      </c>
      <c r="AJ9" s="49">
        <v>1.7399999999999999E-2</v>
      </c>
      <c r="AK9" s="7"/>
      <c r="AL9" s="49">
        <v>0.1</v>
      </c>
      <c r="AM9" s="49">
        <v>0.17399999999999999</v>
      </c>
      <c r="AN9" s="7"/>
    </row>
    <row r="10" spans="2:40" x14ac:dyDescent="0.25">
      <c r="B10" s="7">
        <v>0.1</v>
      </c>
      <c r="C10" s="7">
        <v>0.2</v>
      </c>
      <c r="D10" s="7">
        <f>PI()</f>
        <v>3.1415926535897931</v>
      </c>
      <c r="E10" s="49">
        <v>-4.9000000000000002E-2</v>
      </c>
      <c r="F10" s="49">
        <v>2.1000000000000001E-2</v>
      </c>
      <c r="G10" s="7"/>
      <c r="H10" s="49">
        <v>0.111</v>
      </c>
      <c r="I10" s="49">
        <v>0.185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>
        <f t="shared" si="0"/>
        <v>-4.9000000000000002E-2</v>
      </c>
      <c r="X10" s="7">
        <f t="shared" si="0"/>
        <v>2.1000000000000001E-2</v>
      </c>
      <c r="Y10" s="7"/>
      <c r="Z10" s="7">
        <f t="shared" si="1"/>
        <v>0.111</v>
      </c>
      <c r="AA10" s="7">
        <f t="shared" si="1"/>
        <v>0.185</v>
      </c>
      <c r="AB10" s="7"/>
      <c r="AC10" s="7">
        <f t="shared" si="2"/>
        <v>0</v>
      </c>
      <c r="AD10" s="7">
        <f t="shared" si="2"/>
        <v>0</v>
      </c>
      <c r="AE10" s="7"/>
      <c r="AF10" s="7">
        <f t="shared" si="3"/>
        <v>0</v>
      </c>
      <c r="AG10" s="7">
        <f t="shared" si="3"/>
        <v>0</v>
      </c>
      <c r="AH10" s="7"/>
      <c r="AI10" s="49">
        <v>-5.1499999999999997E-2</v>
      </c>
      <c r="AJ10" s="49">
        <v>1.9800000000000002E-2</v>
      </c>
      <c r="AK10" s="7"/>
      <c r="AL10" s="49">
        <v>0.106</v>
      </c>
      <c r="AM10" s="49">
        <v>0.187</v>
      </c>
      <c r="AN10" s="7"/>
    </row>
    <row r="11" spans="2:40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</row>
    <row r="12" spans="2:40" x14ac:dyDescent="0.25">
      <c r="B12" s="7">
        <v>0.15</v>
      </c>
      <c r="C12" s="7">
        <v>0.05</v>
      </c>
      <c r="D12" s="7">
        <f>PI()</f>
        <v>3.1415926535897931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 t="e">
        <f t="shared" ref="W12:X18" si="4">AVERAGE(E12,K12,Q12)</f>
        <v>#DIV/0!</v>
      </c>
      <c r="X12" s="7" t="e">
        <f t="shared" si="4"/>
        <v>#DIV/0!</v>
      </c>
      <c r="Y12" s="7"/>
      <c r="Z12" s="7" t="e">
        <f t="shared" ref="Z12:AA18" si="5">AVERAGE(H12,N12,T12)</f>
        <v>#DIV/0!</v>
      </c>
      <c r="AA12" s="7" t="e">
        <f t="shared" si="5"/>
        <v>#DIV/0!</v>
      </c>
      <c r="AB12" s="7"/>
      <c r="AC12" s="7" t="e">
        <f t="shared" ref="AC12:AD18" si="6">_xlfn.STDEV.P(E12,K12,Q12)</f>
        <v>#DIV/0!</v>
      </c>
      <c r="AD12" s="7" t="e">
        <f t="shared" si="6"/>
        <v>#DIV/0!</v>
      </c>
      <c r="AE12" s="7"/>
      <c r="AF12" s="7" t="e">
        <f t="shared" ref="AF12:AG18" si="7">_xlfn.STDEV.P(H12,N12,T12)</f>
        <v>#DIV/0!</v>
      </c>
      <c r="AG12" s="7" t="e">
        <f t="shared" si="7"/>
        <v>#DIV/0!</v>
      </c>
      <c r="AH12" s="7"/>
      <c r="AI12" s="7"/>
      <c r="AJ12" s="7"/>
      <c r="AK12" s="7"/>
      <c r="AL12" s="7"/>
      <c r="AM12" s="7"/>
      <c r="AN12" s="7"/>
    </row>
    <row r="13" spans="2:40" x14ac:dyDescent="0.25">
      <c r="B13" s="7">
        <v>0.15</v>
      </c>
      <c r="C13" s="7">
        <v>7.4999999999999997E-2</v>
      </c>
      <c r="D13" s="7">
        <f>PI()</f>
        <v>3.1415926535897931</v>
      </c>
      <c r="E13" s="49">
        <v>-3.2000000000000001E-2</v>
      </c>
      <c r="F13" s="49">
        <v>1.2E-2</v>
      </c>
      <c r="G13" s="7"/>
      <c r="H13" s="49">
        <v>0.12659999999999999</v>
      </c>
      <c r="I13" s="49">
        <v>9.4899999999999998E-2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>
        <f t="shared" si="4"/>
        <v>-3.2000000000000001E-2</v>
      </c>
      <c r="X13" s="7">
        <f t="shared" si="4"/>
        <v>1.2E-2</v>
      </c>
      <c r="Y13" s="7"/>
      <c r="Z13" s="7">
        <f t="shared" si="5"/>
        <v>0.12659999999999999</v>
      </c>
      <c r="AA13" s="7">
        <f t="shared" si="5"/>
        <v>9.4899999999999998E-2</v>
      </c>
      <c r="AB13" s="7"/>
      <c r="AC13" s="7">
        <f t="shared" si="6"/>
        <v>0</v>
      </c>
      <c r="AD13" s="7">
        <f t="shared" si="6"/>
        <v>0</v>
      </c>
      <c r="AE13" s="7"/>
      <c r="AF13" s="7">
        <f t="shared" si="7"/>
        <v>0</v>
      </c>
      <c r="AG13" s="7">
        <f t="shared" si="7"/>
        <v>0</v>
      </c>
      <c r="AH13" s="7"/>
      <c r="AI13" s="49">
        <v>-3.32E-2</v>
      </c>
      <c r="AJ13" s="49">
        <v>1.12E-2</v>
      </c>
      <c r="AK13" s="7"/>
      <c r="AL13" s="49">
        <v>0.15</v>
      </c>
      <c r="AM13" s="49">
        <v>7.4899999999999994E-2</v>
      </c>
      <c r="AN13" s="7"/>
    </row>
    <row r="14" spans="2:40" x14ac:dyDescent="0.25">
      <c r="B14" s="7">
        <v>0.15</v>
      </c>
      <c r="C14" s="7">
        <v>0.1</v>
      </c>
      <c r="D14" s="7">
        <f>PI()</f>
        <v>3.1415926535897931</v>
      </c>
      <c r="E14" s="49">
        <v>-0.05</v>
      </c>
      <c r="F14" s="49">
        <v>1.4999999999999999E-2</v>
      </c>
      <c r="G14" s="7"/>
      <c r="H14" s="49">
        <v>0.159</v>
      </c>
      <c r="I14" s="49">
        <v>9.4E-2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>
        <f t="shared" si="4"/>
        <v>-0.05</v>
      </c>
      <c r="X14" s="7">
        <f t="shared" si="4"/>
        <v>1.4999999999999999E-2</v>
      </c>
      <c r="Y14" s="7"/>
      <c r="Z14" s="7">
        <f t="shared" si="5"/>
        <v>0.159</v>
      </c>
      <c r="AA14" s="7">
        <f t="shared" si="5"/>
        <v>9.4E-2</v>
      </c>
      <c r="AB14" s="7"/>
      <c r="AC14" s="7">
        <f t="shared" si="6"/>
        <v>0</v>
      </c>
      <c r="AD14" s="7">
        <f t="shared" si="6"/>
        <v>0</v>
      </c>
      <c r="AE14" s="7"/>
      <c r="AF14" s="7">
        <f t="shared" si="7"/>
        <v>0</v>
      </c>
      <c r="AG14" s="7">
        <f t="shared" si="7"/>
        <v>0</v>
      </c>
      <c r="AH14" s="7"/>
      <c r="AI14" s="49">
        <v>-4.7399999999999998E-2</v>
      </c>
      <c r="AJ14" s="49">
        <v>1.49E-2</v>
      </c>
      <c r="AK14" s="7"/>
      <c r="AL14" s="49">
        <v>0.15</v>
      </c>
      <c r="AM14" s="49">
        <v>9.9900000000000003E-2</v>
      </c>
      <c r="AN14" s="7"/>
    </row>
    <row r="15" spans="2:40" x14ac:dyDescent="0.25">
      <c r="B15" s="7">
        <v>0.15</v>
      </c>
      <c r="C15" s="7">
        <v>0.125</v>
      </c>
      <c r="D15" s="7">
        <f>PI()</f>
        <v>3.1415926535897931</v>
      </c>
      <c r="E15" s="49">
        <v>-6.8900000000000003E-2</v>
      </c>
      <c r="F15" s="49">
        <v>1.9E-2</v>
      </c>
      <c r="G15" s="7"/>
      <c r="H15" s="49">
        <v>0.16800000000000001</v>
      </c>
      <c r="I15" s="49">
        <v>0.113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>
        <f t="shared" si="4"/>
        <v>-6.8900000000000003E-2</v>
      </c>
      <c r="X15" s="7">
        <f t="shared" si="4"/>
        <v>1.9E-2</v>
      </c>
      <c r="Y15" s="7"/>
      <c r="Z15" s="7">
        <f t="shared" si="5"/>
        <v>0.16800000000000001</v>
      </c>
      <c r="AA15" s="7">
        <f t="shared" si="5"/>
        <v>0.113</v>
      </c>
      <c r="AB15" s="7"/>
      <c r="AC15" s="7">
        <f t="shared" si="6"/>
        <v>0</v>
      </c>
      <c r="AD15" s="7">
        <f t="shared" si="6"/>
        <v>0</v>
      </c>
      <c r="AE15" s="7"/>
      <c r="AF15" s="7">
        <f t="shared" si="7"/>
        <v>0</v>
      </c>
      <c r="AG15" s="7">
        <f t="shared" si="7"/>
        <v>0</v>
      </c>
      <c r="AH15" s="7"/>
      <c r="AI15" s="49">
        <v>-6.1899999999999997E-2</v>
      </c>
      <c r="AJ15" s="49">
        <v>1.8599999999999998E-2</v>
      </c>
      <c r="AK15" s="7"/>
      <c r="AL15" s="49">
        <v>0.15</v>
      </c>
      <c r="AM15" s="49">
        <v>0.124</v>
      </c>
      <c r="AN15" s="7"/>
    </row>
    <row r="16" spans="2:40" x14ac:dyDescent="0.25">
      <c r="B16" s="7">
        <v>0.15</v>
      </c>
      <c r="C16" s="7">
        <v>0.15</v>
      </c>
      <c r="D16" s="7">
        <f>PI()</f>
        <v>3.1415926535897931</v>
      </c>
      <c r="E16" s="49">
        <v>-0.08</v>
      </c>
      <c r="F16" s="49">
        <v>2.3E-2</v>
      </c>
      <c r="G16" s="7"/>
      <c r="H16" s="49">
        <v>0.153</v>
      </c>
      <c r="I16" s="49">
        <v>0.151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>
        <f t="shared" si="4"/>
        <v>-0.08</v>
      </c>
      <c r="X16" s="7">
        <f t="shared" si="4"/>
        <v>2.3E-2</v>
      </c>
      <c r="Y16" s="7"/>
      <c r="Z16" s="7">
        <f t="shared" si="5"/>
        <v>0.153</v>
      </c>
      <c r="AA16" s="7">
        <f t="shared" si="5"/>
        <v>0.151</v>
      </c>
      <c r="AB16" s="7"/>
      <c r="AC16" s="7">
        <f t="shared" si="6"/>
        <v>0</v>
      </c>
      <c r="AD16" s="7">
        <f t="shared" si="6"/>
        <v>0</v>
      </c>
      <c r="AE16" s="7"/>
      <c r="AF16" s="7">
        <f t="shared" si="7"/>
        <v>0</v>
      </c>
      <c r="AG16" s="7">
        <f t="shared" si="7"/>
        <v>0</v>
      </c>
      <c r="AH16" s="7"/>
      <c r="AI16" s="49">
        <v>-7.6200000000000004E-2</v>
      </c>
      <c r="AJ16" s="49">
        <v>2.23E-2</v>
      </c>
      <c r="AK16" s="7"/>
      <c r="AL16" s="49">
        <v>0.15</v>
      </c>
      <c r="AM16" s="49">
        <v>0.14899999999999999</v>
      </c>
      <c r="AN16" s="7"/>
    </row>
    <row r="17" spans="2:40" x14ac:dyDescent="0.25">
      <c r="B17" s="7">
        <v>0.15</v>
      </c>
      <c r="C17" s="7">
        <v>0.17499999999999999</v>
      </c>
      <c r="D17" s="7">
        <f>PI()</f>
        <v>3.1415926535897931</v>
      </c>
      <c r="E17" s="49">
        <v>-9.2299999999999993E-2</v>
      </c>
      <c r="F17" s="49">
        <v>2.5999999999999999E-2</v>
      </c>
      <c r="G17" s="7"/>
      <c r="H17" s="49">
        <v>0.154</v>
      </c>
      <c r="I17" s="49">
        <v>0.17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>
        <f t="shared" si="4"/>
        <v>-9.2299999999999993E-2</v>
      </c>
      <c r="X17" s="7">
        <f t="shared" si="4"/>
        <v>2.5999999999999999E-2</v>
      </c>
      <c r="Y17" s="7"/>
      <c r="Z17" s="7">
        <f t="shared" si="5"/>
        <v>0.154</v>
      </c>
      <c r="AA17" s="7">
        <f t="shared" si="5"/>
        <v>0.17</v>
      </c>
      <c r="AB17" s="7"/>
      <c r="AC17" s="7">
        <f t="shared" si="6"/>
        <v>0</v>
      </c>
      <c r="AD17" s="7">
        <f t="shared" si="6"/>
        <v>0</v>
      </c>
      <c r="AE17" s="7"/>
      <c r="AF17" s="7">
        <f t="shared" si="7"/>
        <v>0</v>
      </c>
      <c r="AG17" s="7">
        <f t="shared" si="7"/>
        <v>0</v>
      </c>
      <c r="AH17" s="7"/>
      <c r="AI17" s="49">
        <v>-9.0499999999999997E-2</v>
      </c>
      <c r="AJ17" s="49">
        <v>2.5999999999999999E-2</v>
      </c>
      <c r="AK17" s="7"/>
      <c r="AL17" s="49">
        <v>0.15</v>
      </c>
      <c r="AM17" s="49">
        <v>0.17399999999999999</v>
      </c>
      <c r="AN17" s="7"/>
    </row>
    <row r="18" spans="2:40" x14ac:dyDescent="0.25">
      <c r="B18" s="7">
        <v>0.15</v>
      </c>
      <c r="C18" s="7">
        <v>0.2</v>
      </c>
      <c r="D18" s="7">
        <f>PI()</f>
        <v>3.1415926535897931</v>
      </c>
      <c r="E18" s="49">
        <v>-0.11799999999999999</v>
      </c>
      <c r="F18" s="49">
        <v>3.1E-2</v>
      </c>
      <c r="G18" s="7"/>
      <c r="H18" s="49">
        <v>0.16800000000000001</v>
      </c>
      <c r="I18" s="49">
        <v>0.186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>
        <f t="shared" si="4"/>
        <v>-0.11799999999999999</v>
      </c>
      <c r="X18" s="7">
        <f t="shared" si="4"/>
        <v>3.1E-2</v>
      </c>
      <c r="Y18" s="7"/>
      <c r="Z18" s="7">
        <f t="shared" si="5"/>
        <v>0.16800000000000001</v>
      </c>
      <c r="AA18" s="7">
        <f t="shared" si="5"/>
        <v>0.186</v>
      </c>
      <c r="AB18" s="7"/>
      <c r="AC18" s="7">
        <f t="shared" si="6"/>
        <v>0</v>
      </c>
      <c r="AD18" s="7">
        <f t="shared" si="6"/>
        <v>0</v>
      </c>
      <c r="AE18" s="7"/>
      <c r="AF18" s="7">
        <f t="shared" si="7"/>
        <v>0</v>
      </c>
      <c r="AG18" s="7">
        <f t="shared" si="7"/>
        <v>0</v>
      </c>
      <c r="AH18" s="7"/>
      <c r="AI18" s="49">
        <v>-0.108</v>
      </c>
      <c r="AJ18" s="49">
        <v>2.9399999999999999E-2</v>
      </c>
      <c r="AK18" s="7"/>
      <c r="AL18" s="49">
        <v>0.16</v>
      </c>
      <c r="AM18" s="49">
        <v>0.186</v>
      </c>
      <c r="AN18" s="7"/>
    </row>
    <row r="19" spans="2:40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</row>
    <row r="20" spans="2:40" x14ac:dyDescent="0.25">
      <c r="B20" s="7">
        <v>0.2</v>
      </c>
      <c r="C20" s="7">
        <v>0.05</v>
      </c>
      <c r="D20" s="7">
        <f>PI()</f>
        <v>3.1415926535897931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e">
        <f t="shared" ref="W20:X26" si="8">AVERAGE(E20,K20,Q20)</f>
        <v>#DIV/0!</v>
      </c>
      <c r="X20" s="7" t="e">
        <f t="shared" si="8"/>
        <v>#DIV/0!</v>
      </c>
      <c r="Y20" s="7"/>
      <c r="Z20" s="7" t="e">
        <f t="shared" ref="Z20:AA26" si="9">AVERAGE(H20,N20,T20)</f>
        <v>#DIV/0!</v>
      </c>
      <c r="AA20" s="7" t="e">
        <f t="shared" si="9"/>
        <v>#DIV/0!</v>
      </c>
      <c r="AB20" s="7"/>
      <c r="AC20" s="7" t="e">
        <f t="shared" ref="AC20:AD26" si="10">_xlfn.STDEV.P(E20,K20,Q20)</f>
        <v>#DIV/0!</v>
      </c>
      <c r="AD20" s="7" t="e">
        <f t="shared" si="10"/>
        <v>#DIV/0!</v>
      </c>
      <c r="AE20" s="7"/>
      <c r="AF20" s="7" t="e">
        <f t="shared" ref="AF20:AG26" si="11">_xlfn.STDEV.P(H20,N20,T20)</f>
        <v>#DIV/0!</v>
      </c>
      <c r="AG20" s="7" t="e">
        <f t="shared" si="11"/>
        <v>#DIV/0!</v>
      </c>
      <c r="AH20" s="7"/>
      <c r="AI20" s="7"/>
      <c r="AJ20" s="7"/>
      <c r="AK20" s="7"/>
      <c r="AL20" s="7"/>
      <c r="AM20" s="7"/>
      <c r="AN20" s="7"/>
    </row>
    <row r="21" spans="2:40" x14ac:dyDescent="0.25">
      <c r="B21" s="7">
        <v>0.2</v>
      </c>
      <c r="C21" s="7">
        <v>7.4999999999999997E-2</v>
      </c>
      <c r="D21" s="7">
        <f>PI()</f>
        <v>3.1415926535897931</v>
      </c>
      <c r="E21" s="49">
        <v>-5.8900000000000001E-2</v>
      </c>
      <c r="F21" s="49">
        <v>1.4999999999999999E-2</v>
      </c>
      <c r="G21" s="7"/>
      <c r="H21" s="49">
        <v>0.2</v>
      </c>
      <c r="I21" s="49">
        <v>7.4999999999999997E-2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>
        <f t="shared" si="8"/>
        <v>-5.8900000000000001E-2</v>
      </c>
      <c r="X21" s="7">
        <f t="shared" si="8"/>
        <v>1.4999999999999999E-2</v>
      </c>
      <c r="Y21" s="7"/>
      <c r="Z21" s="7">
        <f t="shared" si="9"/>
        <v>0.2</v>
      </c>
      <c r="AA21" s="7">
        <f t="shared" si="9"/>
        <v>7.4999999999999997E-2</v>
      </c>
      <c r="AB21" s="7"/>
      <c r="AC21" s="7">
        <f t="shared" si="10"/>
        <v>0</v>
      </c>
      <c r="AD21" s="7">
        <f t="shared" si="10"/>
        <v>0</v>
      </c>
      <c r="AE21" s="7"/>
      <c r="AF21" s="7">
        <f t="shared" si="11"/>
        <v>0</v>
      </c>
      <c r="AG21" s="7">
        <f t="shared" si="11"/>
        <v>0</v>
      </c>
      <c r="AH21" s="7"/>
      <c r="AI21" s="49">
        <v>-5.8700000000000002E-2</v>
      </c>
      <c r="AJ21" s="49">
        <v>1.49E-2</v>
      </c>
      <c r="AK21" s="7"/>
      <c r="AL21" s="49">
        <v>0.2</v>
      </c>
      <c r="AM21" s="49">
        <v>7.4899999999999994E-2</v>
      </c>
      <c r="AN21" s="7"/>
    </row>
    <row r="22" spans="2:40" x14ac:dyDescent="0.25">
      <c r="B22" s="7">
        <v>0.2</v>
      </c>
      <c r="C22" s="7">
        <v>0.1</v>
      </c>
      <c r="D22" s="7">
        <f>PI()</f>
        <v>3.1415926535897931</v>
      </c>
      <c r="E22" s="49">
        <v>-8.3400000000000002E-2</v>
      </c>
      <c r="F22" s="49">
        <v>0.02</v>
      </c>
      <c r="G22" s="7"/>
      <c r="H22" s="49">
        <v>0.19900000000000001</v>
      </c>
      <c r="I22" s="49">
        <v>0.1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>
        <f t="shared" si="8"/>
        <v>-8.3400000000000002E-2</v>
      </c>
      <c r="X22" s="7">
        <f t="shared" si="8"/>
        <v>0.02</v>
      </c>
      <c r="Y22" s="7"/>
      <c r="Z22" s="7">
        <f t="shared" si="9"/>
        <v>0.19900000000000001</v>
      </c>
      <c r="AA22" s="7">
        <f t="shared" si="9"/>
        <v>0.1</v>
      </c>
      <c r="AB22" s="7"/>
      <c r="AC22" s="7">
        <f t="shared" si="10"/>
        <v>0</v>
      </c>
      <c r="AD22" s="7">
        <f t="shared" si="10"/>
        <v>0</v>
      </c>
      <c r="AE22" s="7"/>
      <c r="AF22" s="7">
        <f t="shared" si="11"/>
        <v>0</v>
      </c>
      <c r="AG22" s="7">
        <f t="shared" si="11"/>
        <v>0</v>
      </c>
      <c r="AH22" s="7"/>
      <c r="AI22" s="49">
        <v>-8.3099999999999993E-2</v>
      </c>
      <c r="AJ22" s="49">
        <v>1.9900000000000001E-2</v>
      </c>
      <c r="AK22" s="7"/>
      <c r="AL22" s="49">
        <v>0.2</v>
      </c>
      <c r="AM22" s="49">
        <v>9.9900000000000003E-2</v>
      </c>
      <c r="AN22" s="7"/>
    </row>
    <row r="23" spans="2:40" x14ac:dyDescent="0.25">
      <c r="B23" s="7">
        <v>0.2</v>
      </c>
      <c r="C23" s="7">
        <v>0.125</v>
      </c>
      <c r="D23" s="7">
        <f>PI()</f>
        <v>3.1415926535897931</v>
      </c>
      <c r="E23" s="49">
        <v>-0.1197</v>
      </c>
      <c r="F23" s="49">
        <v>2.5000000000000001E-2</v>
      </c>
      <c r="G23" s="7"/>
      <c r="H23" s="49">
        <v>0.22700000000000001</v>
      </c>
      <c r="I23" s="49">
        <v>0.11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>
        <f t="shared" si="8"/>
        <v>-0.1197</v>
      </c>
      <c r="X23" s="7">
        <f t="shared" si="8"/>
        <v>2.5000000000000001E-2</v>
      </c>
      <c r="Y23" s="7"/>
      <c r="Z23" s="7">
        <f t="shared" si="9"/>
        <v>0.22700000000000001</v>
      </c>
      <c r="AA23" s="7">
        <f t="shared" si="9"/>
        <v>0.11</v>
      </c>
      <c r="AB23" s="7"/>
      <c r="AC23" s="7">
        <f t="shared" si="10"/>
        <v>0</v>
      </c>
      <c r="AD23" s="7">
        <f t="shared" si="10"/>
        <v>0</v>
      </c>
      <c r="AE23" s="7"/>
      <c r="AF23" s="7">
        <f t="shared" si="11"/>
        <v>0</v>
      </c>
      <c r="AG23" s="7">
        <f t="shared" si="11"/>
        <v>0</v>
      </c>
      <c r="AH23" s="7"/>
      <c r="AI23" s="49">
        <v>-0.107</v>
      </c>
      <c r="AJ23" s="49">
        <v>2.4799999999999999E-2</v>
      </c>
      <c r="AK23" s="7"/>
      <c r="AL23" s="49">
        <v>0.2</v>
      </c>
      <c r="AM23" s="49">
        <v>0.124</v>
      </c>
      <c r="AN23" s="7"/>
    </row>
    <row r="24" spans="2:40" x14ac:dyDescent="0.25">
      <c r="B24" s="7">
        <v>0.2</v>
      </c>
      <c r="C24" s="7">
        <v>0.15</v>
      </c>
      <c r="D24" s="7">
        <f>PI()</f>
        <v>3.1415926535897931</v>
      </c>
      <c r="E24" s="49">
        <v>-0.124</v>
      </c>
      <c r="F24" s="49">
        <v>0.03</v>
      </c>
      <c r="G24" s="7"/>
      <c r="H24" s="49">
        <v>0.186</v>
      </c>
      <c r="I24" s="49">
        <v>0.16200000000000001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>
        <f t="shared" si="8"/>
        <v>-0.124</v>
      </c>
      <c r="X24" s="7">
        <f t="shared" si="8"/>
        <v>0.03</v>
      </c>
      <c r="Y24" s="7"/>
      <c r="Z24" s="7">
        <f t="shared" si="9"/>
        <v>0.186</v>
      </c>
      <c r="AA24" s="7">
        <f t="shared" si="9"/>
        <v>0.16200000000000001</v>
      </c>
      <c r="AB24" s="7"/>
      <c r="AC24" s="7">
        <f t="shared" si="10"/>
        <v>0</v>
      </c>
      <c r="AD24" s="7">
        <f t="shared" si="10"/>
        <v>0</v>
      </c>
      <c r="AE24" s="7"/>
      <c r="AF24" s="7">
        <f t="shared" si="11"/>
        <v>0</v>
      </c>
      <c r="AG24" s="7">
        <f t="shared" si="11"/>
        <v>0</v>
      </c>
      <c r="AH24" s="7"/>
      <c r="AI24" s="49">
        <v>-0.13</v>
      </c>
      <c r="AJ24" s="49">
        <v>2.9600000000000001E-2</v>
      </c>
      <c r="AK24" s="7"/>
      <c r="AL24" s="49">
        <v>0.2</v>
      </c>
      <c r="AM24" s="49">
        <v>0.14899999999999999</v>
      </c>
      <c r="AN24" s="7"/>
    </row>
    <row r="25" spans="2:40" x14ac:dyDescent="0.25">
      <c r="B25" s="7">
        <v>0.2</v>
      </c>
      <c r="C25" s="7">
        <v>0.17499999999999999</v>
      </c>
      <c r="D25" s="7">
        <f>PI()</f>
        <v>3.1415926535897931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 t="e">
        <f t="shared" si="8"/>
        <v>#DIV/0!</v>
      </c>
      <c r="X25" s="7">
        <f>AVERAGE(F31,L25,R25)</f>
        <v>3.2000000000000001E-2</v>
      </c>
      <c r="Y25" s="7"/>
      <c r="Z25" s="7" t="e">
        <f t="shared" ref="Z25" si="12">AVERAGE(H25,N25,T25)</f>
        <v>#DIV/0!</v>
      </c>
      <c r="AA25" s="7" t="e">
        <f t="shared" ref="AA25" si="13">AVERAGE(I25,O25,U25)</f>
        <v>#DIV/0!</v>
      </c>
      <c r="AB25" s="7"/>
      <c r="AC25" s="7">
        <f>_xlfn.STDEV.P(E31,K25,Q25)</f>
        <v>0</v>
      </c>
      <c r="AD25" s="7">
        <f>_xlfn.STDEV.P(F31,L25,R25)</f>
        <v>0</v>
      </c>
      <c r="AE25" s="7"/>
      <c r="AF25" s="7">
        <f>_xlfn.STDEV.P(H31,N25,T25)</f>
        <v>0</v>
      </c>
      <c r="AG25" s="7">
        <f>_xlfn.STDEV.P(I31,O25,U25)</f>
        <v>0</v>
      </c>
      <c r="AH25" s="7"/>
      <c r="AN25" s="7"/>
    </row>
    <row r="26" spans="2:40" x14ac:dyDescent="0.25">
      <c r="B26" s="7">
        <v>0.2</v>
      </c>
      <c r="C26" s="7">
        <v>0.2</v>
      </c>
      <c r="D26" s="7">
        <f>PI()</f>
        <v>3.1415926535897931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 t="e">
        <f t="shared" si="8"/>
        <v>#DIV/0!</v>
      </c>
      <c r="X26" s="7" t="e">
        <f t="shared" si="8"/>
        <v>#DIV/0!</v>
      </c>
      <c r="Y26" s="7"/>
      <c r="Z26" s="7" t="e">
        <f t="shared" si="9"/>
        <v>#DIV/0!</v>
      </c>
      <c r="AA26" s="7" t="e">
        <f t="shared" si="9"/>
        <v>#DIV/0!</v>
      </c>
      <c r="AB26" s="7"/>
      <c r="AC26" s="7" t="e">
        <f t="shared" si="10"/>
        <v>#DIV/0!</v>
      </c>
      <c r="AD26" s="7" t="e">
        <f t="shared" si="10"/>
        <v>#DIV/0!</v>
      </c>
      <c r="AE26" s="7"/>
      <c r="AF26" s="7" t="e">
        <f t="shared" si="11"/>
        <v>#DIV/0!</v>
      </c>
      <c r="AG26" s="7" t="e">
        <f t="shared" si="11"/>
        <v>#DIV/0!</v>
      </c>
      <c r="AH26" s="7"/>
      <c r="AI26" s="7"/>
      <c r="AJ26" s="7"/>
      <c r="AK26" s="7"/>
      <c r="AL26" s="7"/>
      <c r="AM26" s="7"/>
      <c r="AN26" s="7"/>
    </row>
    <row r="27" spans="2:40" x14ac:dyDescent="0.25"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</row>
    <row r="28" spans="2:40" x14ac:dyDescent="0.25">
      <c r="B28" s="7">
        <v>0.25</v>
      </c>
      <c r="C28" s="7">
        <v>0.05</v>
      </c>
      <c r="D28" s="7">
        <f>PI()</f>
        <v>3.1415926535897931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 t="e">
        <f t="shared" ref="W28:X34" si="14">AVERAGE(E28,K28,Q28)</f>
        <v>#DIV/0!</v>
      </c>
      <c r="X28" s="7" t="e">
        <f t="shared" si="14"/>
        <v>#DIV/0!</v>
      </c>
      <c r="Y28" s="7"/>
      <c r="Z28" s="7" t="e">
        <f t="shared" ref="Z28:AA34" si="15">AVERAGE(H28,N28,T28)</f>
        <v>#DIV/0!</v>
      </c>
      <c r="AA28" s="7" t="e">
        <f t="shared" si="15"/>
        <v>#DIV/0!</v>
      </c>
      <c r="AB28" s="7"/>
      <c r="AC28" s="7" t="e">
        <f t="shared" ref="AC28:AD34" si="16">_xlfn.STDEV.P(E28,K28,Q28)</f>
        <v>#DIV/0!</v>
      </c>
      <c r="AD28" s="7" t="e">
        <f t="shared" si="16"/>
        <v>#DIV/0!</v>
      </c>
      <c r="AE28" s="7"/>
      <c r="AF28" s="7" t="e">
        <f t="shared" ref="AF28:AG34" si="17">_xlfn.STDEV.P(H28,N28,T28)</f>
        <v>#DIV/0!</v>
      </c>
      <c r="AG28" s="7" t="e">
        <f t="shared" si="17"/>
        <v>#DIV/0!</v>
      </c>
      <c r="AH28" s="7"/>
      <c r="AI28" s="7"/>
      <c r="AJ28" s="7"/>
      <c r="AK28" s="7"/>
      <c r="AL28" s="7"/>
      <c r="AM28" s="7"/>
      <c r="AN28" s="7"/>
    </row>
    <row r="29" spans="2:40" x14ac:dyDescent="0.25">
      <c r="B29" s="7">
        <v>0.25</v>
      </c>
      <c r="C29" s="7">
        <v>7.4999999999999997E-2</v>
      </c>
      <c r="D29" s="7">
        <f>PI()</f>
        <v>3.1415926535897931</v>
      </c>
      <c r="E29" s="49">
        <v>-9.0999999999999998E-2</v>
      </c>
      <c r="F29" s="49">
        <v>1.9E-2</v>
      </c>
      <c r="G29" s="7"/>
      <c r="H29" s="49">
        <v>0.24299999999999999</v>
      </c>
      <c r="I29" s="49">
        <v>7.8299999999999995E-2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>
        <f t="shared" si="14"/>
        <v>-9.0999999999999998E-2</v>
      </c>
      <c r="X29" s="7">
        <f t="shared" si="14"/>
        <v>1.9E-2</v>
      </c>
      <c r="Y29" s="7"/>
      <c r="Z29" s="7">
        <f t="shared" si="15"/>
        <v>0.24299999999999999</v>
      </c>
      <c r="AA29" s="7">
        <f t="shared" si="15"/>
        <v>7.8299999999999995E-2</v>
      </c>
      <c r="AB29" s="7"/>
      <c r="AC29" s="7">
        <f t="shared" si="16"/>
        <v>0</v>
      </c>
      <c r="AD29" s="7">
        <f t="shared" si="16"/>
        <v>0</v>
      </c>
      <c r="AE29" s="7"/>
      <c r="AF29" s="7">
        <f t="shared" si="17"/>
        <v>0</v>
      </c>
      <c r="AG29" s="7">
        <f t="shared" si="17"/>
        <v>0</v>
      </c>
      <c r="AH29" s="7"/>
      <c r="AI29" s="49">
        <v>-9.0899999999999995E-2</v>
      </c>
      <c r="AJ29" s="49">
        <v>1.8599999999999998E-2</v>
      </c>
      <c r="AK29" s="7"/>
      <c r="AL29" s="49">
        <v>0.25</v>
      </c>
      <c r="AM29" s="49">
        <v>7.4899999999999994E-2</v>
      </c>
      <c r="AN29" s="7"/>
    </row>
    <row r="30" spans="2:40" x14ac:dyDescent="0.25">
      <c r="B30" s="7">
        <v>0.25</v>
      </c>
      <c r="C30" s="7">
        <v>0.1</v>
      </c>
      <c r="D30" s="7">
        <f>PI()</f>
        <v>3.1415926535897931</v>
      </c>
      <c r="E30" s="49">
        <v>-0.14499999999999999</v>
      </c>
      <c r="F30" s="49">
        <v>2.5999999999999999E-2</v>
      </c>
      <c r="G30" s="7"/>
      <c r="H30" s="49">
        <v>0.27500000000000002</v>
      </c>
      <c r="I30" s="49">
        <v>9.4899999999999998E-2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>
        <f t="shared" si="14"/>
        <v>-0.14499999999999999</v>
      </c>
      <c r="X30" s="7">
        <f t="shared" si="14"/>
        <v>2.5999999999999999E-2</v>
      </c>
      <c r="Y30" s="7"/>
      <c r="Z30" s="7">
        <f t="shared" si="15"/>
        <v>0.27500000000000002</v>
      </c>
      <c r="AA30" s="7">
        <f t="shared" si="15"/>
        <v>9.4899999999999998E-2</v>
      </c>
      <c r="AB30" s="7"/>
      <c r="AC30" s="7">
        <f t="shared" si="16"/>
        <v>0</v>
      </c>
      <c r="AD30" s="7">
        <f t="shared" si="16"/>
        <v>0</v>
      </c>
      <c r="AE30" s="7"/>
      <c r="AF30" s="7">
        <f t="shared" si="17"/>
        <v>0</v>
      </c>
      <c r="AG30" s="7">
        <f t="shared" si="17"/>
        <v>0</v>
      </c>
      <c r="AH30" s="7"/>
      <c r="AI30" s="49">
        <v>-0.127</v>
      </c>
      <c r="AJ30" s="49">
        <v>2.4799999999999999E-2</v>
      </c>
      <c r="AK30" s="7"/>
      <c r="AL30" s="49">
        <v>0.25</v>
      </c>
      <c r="AM30" s="49">
        <v>9.9900000000000003E-2</v>
      </c>
      <c r="AN30" s="7"/>
    </row>
    <row r="31" spans="2:40" x14ac:dyDescent="0.25">
      <c r="B31" s="7">
        <v>0.25</v>
      </c>
      <c r="C31" s="7">
        <v>0.125</v>
      </c>
      <c r="D31" s="7">
        <f>PI()</f>
        <v>3.1415926535897931</v>
      </c>
      <c r="E31" s="84">
        <v>-0.185</v>
      </c>
      <c r="F31" s="49">
        <v>3.2000000000000001E-2</v>
      </c>
      <c r="G31" s="7"/>
      <c r="H31" s="49">
        <v>0.28199999999999997</v>
      </c>
      <c r="I31" s="49">
        <v>0.114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>
        <f t="shared" ref="W31" si="18">AVERAGE(E31,K31,Q31)</f>
        <v>-0.185</v>
      </c>
      <c r="X31" s="7">
        <f t="shared" ref="X31" si="19">AVERAGE(F31,L31,R31)</f>
        <v>3.2000000000000001E-2</v>
      </c>
      <c r="Y31" s="7"/>
      <c r="Z31" s="7">
        <f t="shared" ref="Z31" si="20">AVERAGE(H31,N31,T31)</f>
        <v>0.28199999999999997</v>
      </c>
      <c r="AA31" s="7">
        <f t="shared" ref="AA31" si="21">AVERAGE(I31,O31,U31)</f>
        <v>0.114</v>
      </c>
      <c r="AB31" s="7"/>
      <c r="AC31" s="7">
        <f t="shared" ref="AC31" si="22">_xlfn.STDEV.P(E31,K31,Q31)</f>
        <v>0</v>
      </c>
      <c r="AD31" s="7">
        <f t="shared" ref="AD31" si="23">_xlfn.STDEV.P(F31,L31,R31)</f>
        <v>0</v>
      </c>
      <c r="AE31" s="7"/>
      <c r="AF31" s="7">
        <f t="shared" ref="AF31" si="24">_xlfn.STDEV.P(H31,N31,T31)</f>
        <v>0</v>
      </c>
      <c r="AG31" s="7">
        <f t="shared" ref="AG31" si="25">_xlfn.STDEV.P(I31,O31,U31)</f>
        <v>0</v>
      </c>
      <c r="AH31" s="7"/>
      <c r="AI31" s="49">
        <v>-0.16200000000000001</v>
      </c>
      <c r="AJ31" s="49">
        <v>3.0800000000000001E-2</v>
      </c>
      <c r="AK31" s="7"/>
      <c r="AL31" s="49">
        <v>0.25</v>
      </c>
      <c r="AM31" s="49">
        <v>0.124</v>
      </c>
      <c r="AN31" s="7"/>
    </row>
    <row r="32" spans="2:40" x14ac:dyDescent="0.25">
      <c r="B32" s="7">
        <v>0.25</v>
      </c>
      <c r="C32" s="7">
        <v>0.15</v>
      </c>
      <c r="D32" s="7">
        <f>PI()</f>
        <v>3.1415926535897931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 t="e">
        <f t="shared" si="14"/>
        <v>#DIV/0!</v>
      </c>
      <c r="X32" s="7" t="e">
        <f t="shared" si="14"/>
        <v>#DIV/0!</v>
      </c>
      <c r="Y32" s="7"/>
      <c r="Z32" s="7" t="e">
        <f t="shared" si="15"/>
        <v>#DIV/0!</v>
      </c>
      <c r="AA32" s="7" t="e">
        <f t="shared" si="15"/>
        <v>#DIV/0!</v>
      </c>
      <c r="AB32" s="7"/>
      <c r="AC32" s="7" t="e">
        <f t="shared" si="16"/>
        <v>#DIV/0!</v>
      </c>
      <c r="AD32" s="7" t="e">
        <f t="shared" si="16"/>
        <v>#DIV/0!</v>
      </c>
      <c r="AE32" s="7"/>
      <c r="AF32" s="7" t="e">
        <f t="shared" si="17"/>
        <v>#DIV/0!</v>
      </c>
      <c r="AG32" s="7" t="e">
        <f t="shared" si="17"/>
        <v>#DIV/0!</v>
      </c>
      <c r="AH32" s="7"/>
      <c r="AI32" s="7"/>
      <c r="AJ32" s="7"/>
      <c r="AK32" s="7"/>
      <c r="AL32" s="7"/>
      <c r="AM32" s="7"/>
      <c r="AN32" s="7"/>
    </row>
    <row r="33" spans="2:40" x14ac:dyDescent="0.25">
      <c r="B33" s="7">
        <v>0.25</v>
      </c>
      <c r="C33" s="7">
        <v>0.17499999999999999</v>
      </c>
      <c r="D33" s="7">
        <f>PI()</f>
        <v>3.1415926535897931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 t="e">
        <f t="shared" si="14"/>
        <v>#DIV/0!</v>
      </c>
      <c r="X33" s="7" t="e">
        <f t="shared" si="14"/>
        <v>#DIV/0!</v>
      </c>
      <c r="Y33" s="7"/>
      <c r="Z33" s="7" t="e">
        <f t="shared" si="15"/>
        <v>#DIV/0!</v>
      </c>
      <c r="AA33" s="7" t="e">
        <f t="shared" si="15"/>
        <v>#DIV/0!</v>
      </c>
      <c r="AB33" s="7"/>
      <c r="AC33" s="7" t="e">
        <f t="shared" si="16"/>
        <v>#DIV/0!</v>
      </c>
      <c r="AD33" s="7" t="e">
        <f t="shared" si="16"/>
        <v>#DIV/0!</v>
      </c>
      <c r="AE33" s="7"/>
      <c r="AF33" s="7" t="e">
        <f t="shared" si="17"/>
        <v>#DIV/0!</v>
      </c>
      <c r="AG33" s="7" t="e">
        <f t="shared" si="17"/>
        <v>#DIV/0!</v>
      </c>
      <c r="AH33" s="7"/>
      <c r="AI33" s="7"/>
      <c r="AJ33" s="7"/>
      <c r="AK33" s="7"/>
      <c r="AL33" s="7"/>
      <c r="AM33" s="7"/>
      <c r="AN33" s="7"/>
    </row>
    <row r="34" spans="2:40" x14ac:dyDescent="0.25">
      <c r="B34" s="7">
        <v>0.25</v>
      </c>
      <c r="C34" s="7">
        <v>0.2</v>
      </c>
      <c r="D34" s="7">
        <f>PI()</f>
        <v>3.1415926535897931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 t="e">
        <f t="shared" si="14"/>
        <v>#DIV/0!</v>
      </c>
      <c r="X34" s="7" t="e">
        <f t="shared" si="14"/>
        <v>#DIV/0!</v>
      </c>
      <c r="Y34" s="7"/>
      <c r="Z34" s="7" t="e">
        <f t="shared" si="15"/>
        <v>#DIV/0!</v>
      </c>
      <c r="AA34" s="7" t="e">
        <f t="shared" si="15"/>
        <v>#DIV/0!</v>
      </c>
      <c r="AB34" s="7"/>
      <c r="AC34" s="7" t="e">
        <f t="shared" si="16"/>
        <v>#DIV/0!</v>
      </c>
      <c r="AD34" s="7" t="e">
        <f t="shared" si="16"/>
        <v>#DIV/0!</v>
      </c>
      <c r="AE34" s="7"/>
      <c r="AF34" s="7" t="e">
        <f t="shared" si="17"/>
        <v>#DIV/0!</v>
      </c>
      <c r="AG34" s="7" t="e">
        <f t="shared" si="17"/>
        <v>#DIV/0!</v>
      </c>
      <c r="AH34" s="7"/>
      <c r="AI34" s="7"/>
      <c r="AJ34" s="7"/>
      <c r="AK34" s="7"/>
      <c r="AL34" s="7"/>
      <c r="AM34" s="7"/>
      <c r="AN34" s="7"/>
    </row>
    <row r="35" spans="2:40" x14ac:dyDescent="0.25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</row>
    <row r="37" spans="2:40" x14ac:dyDescent="0.25">
      <c r="W37" s="51"/>
      <c r="X37" s="51"/>
    </row>
    <row r="38" spans="2:40" x14ac:dyDescent="0.25">
      <c r="W38" s="51">
        <f>ABS(AI5)-ABS(W5)</f>
        <v>-1.1999999999999997E-3</v>
      </c>
      <c r="X38" s="51">
        <f>ABS(AJ5)-ABS(X5)</f>
        <v>-5.1000000000000004E-4</v>
      </c>
      <c r="Z38">
        <f>Z5-B5</f>
        <v>-1.7000000000000071E-3</v>
      </c>
      <c r="AA38">
        <f>AA5-C5</f>
        <v>6.3E-3</v>
      </c>
    </row>
    <row r="39" spans="2:40" x14ac:dyDescent="0.25">
      <c r="W39" s="51">
        <f>ABS(AI6)-ABS(W6)</f>
        <v>-6.9999999999999923E-4</v>
      </c>
      <c r="X39" s="51">
        <f>ABS(AJ6)-ABS(X6)</f>
        <v>-2.000000000000092E-5</v>
      </c>
      <c r="Z39">
        <f t="shared" ref="Z39:AA43" si="26">Z6-B6</f>
        <v>2.9999999999999888E-3</v>
      </c>
      <c r="AA39">
        <f t="shared" si="26"/>
        <v>-3.5000000000000031E-3</v>
      </c>
    </row>
    <row r="40" spans="2:40" x14ac:dyDescent="0.25">
      <c r="W40" s="51">
        <f>ABS(AI7)-ABS(W7)</f>
        <v>-5.000000000000001E-3</v>
      </c>
      <c r="X40" s="51">
        <f>ABS(AJ7)-ABS(X7)</f>
        <v>-5.9999999999999984E-4</v>
      </c>
      <c r="Z40">
        <f t="shared" si="26"/>
        <v>1.6E-2</v>
      </c>
      <c r="AA40">
        <f t="shared" si="26"/>
        <v>-1.3999999999999999E-2</v>
      </c>
    </row>
    <row r="41" spans="2:40" x14ac:dyDescent="0.25">
      <c r="W41" s="51">
        <f>ABS(AI8)-ABS(W8)</f>
        <v>2.7999999999999969E-3</v>
      </c>
      <c r="X41" s="51">
        <f>ABS(AJ8)-ABS(X8)</f>
        <v>-9.9999999999999395E-5</v>
      </c>
      <c r="Z41">
        <f t="shared" si="26"/>
        <v>-1.1200000000000002E-2</v>
      </c>
      <c r="AA41">
        <f t="shared" si="26"/>
        <v>1.9000000000000017E-2</v>
      </c>
    </row>
    <row r="42" spans="2:40" x14ac:dyDescent="0.25">
      <c r="W42" s="51">
        <f>ABS(AI9)-ABS(W9)</f>
        <v>-1.0999999999999968E-3</v>
      </c>
      <c r="X42" s="51">
        <f>ABS(AJ9)-ABS(X9)</f>
        <v>-5.9999999999999984E-4</v>
      </c>
      <c r="Z42">
        <f t="shared" si="26"/>
        <v>-2.0000000000000018E-3</v>
      </c>
      <c r="AA42">
        <f t="shared" si="26"/>
        <v>9.000000000000008E-3</v>
      </c>
    </row>
    <row r="43" spans="2:40" x14ac:dyDescent="0.25">
      <c r="W43" s="51">
        <f>ABS(AI10)-ABS(W10)</f>
        <v>2.4999999999999953E-3</v>
      </c>
      <c r="X43" s="51">
        <f>ABS(AJ10)-ABS(X10)</f>
        <v>-1.1999999999999997E-3</v>
      </c>
      <c r="Z43">
        <f t="shared" si="26"/>
        <v>1.0999999999999996E-2</v>
      </c>
      <c r="AA43">
        <f t="shared" si="26"/>
        <v>-1.5000000000000013E-2</v>
      </c>
    </row>
    <row r="44" spans="2:40" x14ac:dyDescent="0.25">
      <c r="W44" s="51">
        <f>ABS(AI11)-ABS(W11)</f>
        <v>0</v>
      </c>
      <c r="X44" s="51">
        <f>ABS(AJ11)-ABS(X11)</f>
        <v>0</v>
      </c>
      <c r="Z44">
        <f>Z13-B13</f>
        <v>-2.3400000000000004E-2</v>
      </c>
      <c r="AA44">
        <f>AA13-C13</f>
        <v>1.9900000000000001E-2</v>
      </c>
    </row>
    <row r="45" spans="2:40" x14ac:dyDescent="0.25">
      <c r="W45" s="51">
        <v>0</v>
      </c>
      <c r="X45" s="51">
        <v>0</v>
      </c>
      <c r="Z45">
        <f t="shared" ref="Z45:AA49" si="27">Z14-B14</f>
        <v>9.000000000000008E-3</v>
      </c>
      <c r="AA45">
        <f t="shared" si="27"/>
        <v>-6.0000000000000053E-3</v>
      </c>
    </row>
    <row r="46" spans="2:40" x14ac:dyDescent="0.25">
      <c r="W46" s="51">
        <f>ABS(AI13)-ABS(W13)</f>
        <v>1.1999999999999997E-3</v>
      </c>
      <c r="X46" s="51">
        <f>ABS(AJ13)-ABS(X13)</f>
        <v>-8.0000000000000036E-4</v>
      </c>
      <c r="Z46">
        <f t="shared" si="27"/>
        <v>1.8000000000000016E-2</v>
      </c>
      <c r="AA46">
        <f t="shared" si="27"/>
        <v>-1.1999999999999997E-2</v>
      </c>
    </row>
    <row r="47" spans="2:40" x14ac:dyDescent="0.25">
      <c r="W47" s="51">
        <f>ABS(AI14)-ABS(W14)</f>
        <v>-2.6000000000000051E-3</v>
      </c>
      <c r="X47" s="51">
        <f>ABS(AJ14)-ABS(X14)</f>
        <v>-9.9999999999999395E-5</v>
      </c>
      <c r="Z47">
        <f t="shared" si="27"/>
        <v>3.0000000000000027E-3</v>
      </c>
      <c r="AA47">
        <f t="shared" si="27"/>
        <v>1.0000000000000009E-3</v>
      </c>
    </row>
    <row r="48" spans="2:40" x14ac:dyDescent="0.25">
      <c r="W48" s="51">
        <f>ABS(AI15)-ABS(W15)</f>
        <v>-7.0000000000000062E-3</v>
      </c>
      <c r="X48" s="51">
        <f>ABS(AJ15)-ABS(X15)</f>
        <v>-4.0000000000000105E-4</v>
      </c>
      <c r="Z48">
        <f t="shared" si="27"/>
        <v>4.0000000000000036E-3</v>
      </c>
      <c r="AA48">
        <f t="shared" si="27"/>
        <v>-4.9999999999999767E-3</v>
      </c>
    </row>
    <row r="49" spans="23:36" x14ac:dyDescent="0.25">
      <c r="W49" s="51">
        <f>ABS(AI16)-ABS(W16)</f>
        <v>-3.7999999999999978E-3</v>
      </c>
      <c r="X49" s="51">
        <f>ABS(AJ16)-ABS(X16)</f>
        <v>-6.9999999999999923E-4</v>
      </c>
      <c r="Z49">
        <f t="shared" si="27"/>
        <v>1.8000000000000016E-2</v>
      </c>
      <c r="AA49">
        <f t="shared" si="27"/>
        <v>-1.4000000000000012E-2</v>
      </c>
    </row>
    <row r="50" spans="23:36" x14ac:dyDescent="0.25">
      <c r="W50" s="51">
        <f>ABS(AI17)-ABS(W17)</f>
        <v>-1.799999999999996E-3</v>
      </c>
      <c r="X50" s="51">
        <f>ABS(AJ17)-ABS(X17)</f>
        <v>0</v>
      </c>
      <c r="Z50">
        <f>Z21-B21</f>
        <v>0</v>
      </c>
      <c r="AA50">
        <f>AA21-C21</f>
        <v>0</v>
      </c>
      <c r="AJ50" s="49"/>
    </row>
    <row r="51" spans="23:36" x14ac:dyDescent="0.25">
      <c r="W51" s="51">
        <f>ABS(AI18)-ABS(W18)</f>
        <v>-9.999999999999995E-3</v>
      </c>
      <c r="X51" s="51">
        <f>ABS(AJ18)-ABS(X18)</f>
        <v>-1.6000000000000007E-3</v>
      </c>
      <c r="Z51">
        <f t="shared" ref="Z51:AA54" si="28">Z22-B22</f>
        <v>-1.0000000000000009E-3</v>
      </c>
      <c r="AA51">
        <f t="shared" si="28"/>
        <v>0</v>
      </c>
      <c r="AJ51" s="49"/>
    </row>
    <row r="52" spans="23:36" x14ac:dyDescent="0.25">
      <c r="W52" s="51">
        <f>ABS(AI19)-ABS(W19)</f>
        <v>0</v>
      </c>
      <c r="X52" s="51">
        <f>ABS(AJ19)-ABS(X19)</f>
        <v>0</v>
      </c>
      <c r="Z52">
        <f t="shared" si="28"/>
        <v>2.6999999999999996E-2</v>
      </c>
      <c r="AA52">
        <f t="shared" si="28"/>
        <v>-1.4999999999999999E-2</v>
      </c>
    </row>
    <row r="53" spans="23:36" x14ac:dyDescent="0.25">
      <c r="W53" s="51">
        <v>0</v>
      </c>
      <c r="X53" s="51">
        <v>0</v>
      </c>
      <c r="Z53">
        <f t="shared" si="28"/>
        <v>-1.4000000000000012E-2</v>
      </c>
      <c r="AA53">
        <f t="shared" si="28"/>
        <v>1.2000000000000011E-2</v>
      </c>
    </row>
    <row r="54" spans="23:36" x14ac:dyDescent="0.25">
      <c r="W54" s="51">
        <f>ABS(AI21)-ABS(W21)</f>
        <v>-1.9999999999999879E-4</v>
      </c>
      <c r="X54" s="51">
        <f>ABS(AJ21)-ABS(X21)</f>
        <v>-9.9999999999999395E-5</v>
      </c>
      <c r="Z54">
        <f>Z29-B29</f>
        <v>-7.0000000000000062E-3</v>
      </c>
      <c r="AA54">
        <f>AA29-C29</f>
        <v>3.2999999999999974E-3</v>
      </c>
    </row>
    <row r="55" spans="23:36" x14ac:dyDescent="0.25">
      <c r="W55" s="51">
        <f>ABS(AI22)-ABS(W22)</f>
        <v>-3.0000000000000859E-4</v>
      </c>
      <c r="X55" s="51">
        <f>ABS(AJ22)-ABS(X22)</f>
        <v>-9.9999999999999395E-5</v>
      </c>
      <c r="Z55">
        <f t="shared" ref="Z55:AA56" si="29">Z30-B30</f>
        <v>2.5000000000000022E-2</v>
      </c>
      <c r="AA55">
        <f t="shared" si="29"/>
        <v>-5.1000000000000073E-3</v>
      </c>
    </row>
    <row r="56" spans="23:36" x14ac:dyDescent="0.25">
      <c r="W56" s="51">
        <f>ABS(AI23)-ABS(W23)</f>
        <v>-1.2700000000000003E-2</v>
      </c>
      <c r="X56" s="51">
        <f>ABS(AJ23)-ABS(X23)</f>
        <v>-2.0000000000000226E-4</v>
      </c>
      <c r="Z56">
        <f t="shared" si="29"/>
        <v>3.1999999999999973E-2</v>
      </c>
      <c r="AA56">
        <f t="shared" si="29"/>
        <v>-1.0999999999999996E-2</v>
      </c>
    </row>
    <row r="57" spans="23:36" x14ac:dyDescent="0.25">
      <c r="W57" s="51">
        <f>ABS(AI24)-ABS(W24)</f>
        <v>6.0000000000000053E-3</v>
      </c>
      <c r="X57" s="51">
        <f>ABS(AJ24)-ABS(X24)</f>
        <v>-3.9999999999999758E-4</v>
      </c>
    </row>
    <row r="58" spans="23:36" x14ac:dyDescent="0.25">
      <c r="W58" s="51" t="e">
        <f>ABS(AI31)-ABS(W25)</f>
        <v>#DIV/0!</v>
      </c>
      <c r="X58" s="51">
        <f>ABS(AJ31)-ABS(X25)</f>
        <v>-1.1999999999999997E-3</v>
      </c>
      <c r="Z58" s="85">
        <f>AVERAGE(Z38:Z56)</f>
        <v>5.5631578947368419E-3</v>
      </c>
      <c r="AA58" s="85">
        <f>AVERAGE(AA38:AA56)</f>
        <v>-1.584210526315788E-3</v>
      </c>
    </row>
    <row r="59" spans="23:36" x14ac:dyDescent="0.25">
      <c r="W59" s="51" t="e">
        <f>ABS(AI26)-ABS(W26)</f>
        <v>#DIV/0!</v>
      </c>
      <c r="X59" s="51" t="e">
        <f>ABS(AJ26)-ABS(X26)</f>
        <v>#DIV/0!</v>
      </c>
      <c r="Z59">
        <f>_xlfn.STDEV.P(Z38:Z56)</f>
        <v>1.424570888396391E-2</v>
      </c>
      <c r="AA59">
        <f>_xlfn.STDEV.P(AA38:AA56)</f>
        <v>1.0741374172496435E-2</v>
      </c>
    </row>
    <row r="60" spans="23:36" x14ac:dyDescent="0.25">
      <c r="W60" s="51">
        <f>ABS(AI27)-ABS(W27)</f>
        <v>0</v>
      </c>
      <c r="X60" s="51">
        <f>ABS(AJ27)-ABS(X27)</f>
        <v>0</v>
      </c>
    </row>
    <row r="61" spans="23:36" x14ac:dyDescent="0.25">
      <c r="W61" s="51">
        <v>0</v>
      </c>
      <c r="X61" s="51">
        <v>0</v>
      </c>
    </row>
    <row r="62" spans="23:36" x14ac:dyDescent="0.25">
      <c r="W62" s="51">
        <f t="shared" ref="W62:X67" si="30">ABS(AI29)-ABS(W29)</f>
        <v>-1.0000000000000286E-4</v>
      </c>
      <c r="X62" s="51">
        <f t="shared" si="30"/>
        <v>-4.0000000000000105E-4</v>
      </c>
    </row>
    <row r="63" spans="23:36" x14ac:dyDescent="0.25">
      <c r="W63" s="51">
        <f t="shared" si="30"/>
        <v>-1.7999999999999988E-2</v>
      </c>
      <c r="X63" s="51">
        <f t="shared" si="30"/>
        <v>-1.1999999999999997E-3</v>
      </c>
    </row>
    <row r="64" spans="23:36" x14ac:dyDescent="0.25">
      <c r="W64" s="51" t="e">
        <f>ABS(#REF!)-ABS(W31)</f>
        <v>#REF!</v>
      </c>
      <c r="X64" s="51" t="e">
        <f>ABS(#REF!)-ABS(X31)</f>
        <v>#REF!</v>
      </c>
    </row>
    <row r="65" spans="23:24" x14ac:dyDescent="0.25">
      <c r="W65" s="51" t="e">
        <f t="shared" si="30"/>
        <v>#DIV/0!</v>
      </c>
      <c r="X65" s="51" t="e">
        <f t="shared" si="30"/>
        <v>#DIV/0!</v>
      </c>
    </row>
    <row r="66" spans="23:24" x14ac:dyDescent="0.25">
      <c r="W66" s="51" t="e">
        <f t="shared" si="30"/>
        <v>#DIV/0!</v>
      </c>
      <c r="X66" s="51" t="e">
        <f t="shared" si="30"/>
        <v>#DIV/0!</v>
      </c>
    </row>
    <row r="67" spans="23:24" x14ac:dyDescent="0.25">
      <c r="W67" s="51" t="e">
        <f t="shared" si="30"/>
        <v>#DIV/0!</v>
      </c>
      <c r="X67" s="51" t="e">
        <f t="shared" si="30"/>
        <v>#DIV/0!</v>
      </c>
    </row>
    <row r="69" spans="23:24" x14ac:dyDescent="0.25">
      <c r="W69" s="51" t="e">
        <f>AVERAGE(W38:W67)</f>
        <v>#DIV/0!</v>
      </c>
      <c r="X69" s="51" t="e">
        <f>AVERAGE(X38:X67)</f>
        <v>#DIV/0!</v>
      </c>
    </row>
    <row r="70" spans="23:24" x14ac:dyDescent="0.25">
      <c r="W70" t="e">
        <f>_xlfn.STDEV.P(W38:W67)</f>
        <v>#DIV/0!</v>
      </c>
      <c r="X70" t="e">
        <f>_xlfn.STDEV.P(X38:X67)</f>
        <v>#DIV/0!</v>
      </c>
    </row>
  </sheetData>
  <mergeCells count="10">
    <mergeCell ref="AI2:AN2"/>
    <mergeCell ref="B1:AH1"/>
    <mergeCell ref="B2:B3"/>
    <mergeCell ref="C2:C3"/>
    <mergeCell ref="D2:D3"/>
    <mergeCell ref="E2:J2"/>
    <mergeCell ref="K2:P2"/>
    <mergeCell ref="Q2:V2"/>
    <mergeCell ref="W2:AB2"/>
    <mergeCell ref="AC2:A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Elastica3D Validation</vt:lpstr>
      <vt:lpstr>OLDFull Validation (2.06 GPa E)</vt:lpstr>
      <vt:lpstr>OLD Full Validation</vt:lpstr>
      <vt:lpstr>OLD Full Validation 429</vt:lpstr>
      <vt:lpstr>Full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Jones</dc:creator>
  <cp:lastModifiedBy>Noah Jones</cp:lastModifiedBy>
  <dcterms:created xsi:type="dcterms:W3CDTF">2025-02-06T06:13:44Z</dcterms:created>
  <dcterms:modified xsi:type="dcterms:W3CDTF">2025-05-01T04:56:47Z</dcterms:modified>
</cp:coreProperties>
</file>