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worksheets/sheet5.xml" ContentType="application/vnd.openxmlformats-officedocument.spreadsheetml.worksheet+xml"/>
  <Override PartName="/xl/drawings/drawing2.xml" ContentType="application/vnd.openxmlformats-officedocument.drawing+xml"/>
  <Default Extension="png" ContentType="image/png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worksheets/sheet6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Default Extension="pdf" ContentType="application/pdf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60" yWindow="-420" windowWidth="16240" windowHeight="17360" tabRatio="590" activeTab="5"/>
  </bookViews>
  <sheets>
    <sheet name="raw data" sheetId="1" r:id="rId1"/>
    <sheet name="981Detailed" sheetId="2" r:id="rId2"/>
    <sheet name="982Detailed" sheetId="4" r:id="rId3"/>
    <sheet name="983Detailed" sheetId="6" r:id="rId4"/>
    <sheet name="PuratronicDetailed" sheetId="8" r:id="rId5"/>
    <sheet name="Summary" sheetId="9" r:id="rId6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1" i="2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K10"/>
  <c r="J7"/>
  <c r="K7"/>
  <c r="J8"/>
  <c r="K8"/>
  <c r="J9"/>
  <c r="K9"/>
  <c r="J62"/>
  <c r="K62"/>
  <c r="J63"/>
  <c r="K63"/>
  <c r="J64"/>
  <c r="K64"/>
  <c r="J6"/>
  <c r="K6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J79"/>
  <c r="K79"/>
  <c r="J80"/>
  <c r="K80"/>
  <c r="J5"/>
  <c r="K5"/>
  <c r="J81"/>
  <c r="K81"/>
  <c r="J4"/>
  <c r="K4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E82"/>
  <c r="K10" i="4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E82"/>
  <c r="K10" i="6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E82"/>
  <c r="K10" i="8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E82"/>
  <c r="C10" i="9"/>
  <c r="C8"/>
  <c r="C6"/>
  <c r="C4"/>
  <c r="D9"/>
  <c r="D7"/>
  <c r="D5"/>
  <c r="D3"/>
  <c r="C9"/>
  <c r="C7"/>
  <c r="C5"/>
  <c r="C3"/>
</calcChain>
</file>

<file path=xl/sharedStrings.xml><?xml version="1.0" encoding="utf-8"?>
<sst xmlns="http://schemas.openxmlformats.org/spreadsheetml/2006/main" count="748" uniqueCount="108">
  <si>
    <t>NBS 981</t>
  </si>
  <si>
    <t>NBS 982</t>
  </si>
  <si>
    <t>NBS 983</t>
  </si>
  <si>
    <t>Puratronic</t>
  </si>
  <si>
    <t>conc (ppb wt)</t>
  </si>
  <si>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</si>
  <si>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</si>
  <si>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</si>
  <si>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</si>
  <si>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</si>
  <si>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</si>
  <si>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</si>
  <si>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</si>
  <si>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</si>
  <si>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</si>
  <si>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</si>
  <si>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</si>
  <si>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</si>
  <si>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</si>
  <si>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</si>
  <si>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</si>
  <si>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</si>
  <si>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</si>
  <si>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</si>
  <si>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</si>
  <si>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</si>
  <si>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</si>
  <si>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</si>
  <si>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</si>
  <si>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</si>
  <si>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</si>
  <si>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</si>
  <si>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</si>
  <si>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</si>
  <si>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</si>
  <si>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</si>
  <si>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</si>
  <si>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</si>
  <si>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</si>
  <si>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</si>
  <si>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</si>
  <si>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</si>
  <si>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</si>
  <si>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</si>
  <si>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</si>
  <si>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</si>
  <si>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</si>
  <si>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</si>
  <si>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</si>
  <si>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</si>
  <si>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</si>
  <si>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</si>
  <si>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</si>
  <si>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</si>
  <si>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</si>
  <si>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</si>
  <si>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</si>
  <si>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</si>
  <si>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</si>
  <si>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</si>
  <si>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</si>
  <si>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</si>
  <si>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</si>
  <si>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</si>
  <si>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</si>
  <si>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</si>
  <si>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</si>
  <si>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</si>
  <si>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</si>
  <si>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</si>
  <si>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</si>
  <si>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</si>
  <si>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</si>
  <si>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</si>
  <si>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</si>
  <si>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</si>
  <si>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</si>
  <si>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</si>
  <si>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</si>
  <si>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</si>
  <si>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</si>
  <si>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</si>
  <si>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</si>
  <si>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>five nines 7</t>
  </si>
  <si>
    <t>four nines 8</t>
  </si>
  <si>
    <t>four nines 85</t>
  </si>
  <si>
    <t>five nines</t>
  </si>
  <si>
    <t>&lt; ? (1 = yes)</t>
    <phoneticPr fontId="2" type="noConversion"/>
  </si>
  <si>
    <t>Others</t>
    <phoneticPr fontId="2" type="noConversion"/>
  </si>
  <si>
    <t>No spaces</t>
    <phoneticPr fontId="2" type="noConversion"/>
  </si>
  <si>
    <t>sorted for pie chart</t>
    <phoneticPr fontId="2" type="noConversion"/>
  </si>
  <si>
    <t>multplier</t>
    <phoneticPr fontId="2" type="noConversion"/>
  </si>
  <si>
    <t>output</t>
    <phoneticPr fontId="2" type="noConversion"/>
  </si>
  <si>
    <t>&lt; ? (1 if yes)</t>
    <phoneticPr fontId="2" type="noConversion"/>
  </si>
  <si>
    <t>expected value</t>
    <phoneticPr fontId="2" type="noConversion"/>
  </si>
  <si>
    <t>six nines</t>
    <phoneticPr fontId="2" type="noConversion"/>
  </si>
  <si>
    <t>four nines eight</t>
    <phoneticPr fontId="2" type="noConversion"/>
  </si>
  <si>
    <t>five nines</t>
    <phoneticPr fontId="2" type="noConversion"/>
  </si>
  <si>
    <t>Puratronic</t>
    <phoneticPr fontId="2" type="noConversion"/>
  </si>
  <si>
    <t>puratronic</t>
    <phoneticPr fontId="2" type="noConversion"/>
  </si>
  <si>
    <t>five nines</t>
    <phoneticPr fontId="2" type="noConversion"/>
  </si>
  <si>
    <t>Solution</t>
    <phoneticPr fontId="2" type="noConversion"/>
  </si>
  <si>
    <t>Purity</t>
    <phoneticPr fontId="2" type="noConversion"/>
  </si>
  <si>
    <t>NBS981</t>
    <phoneticPr fontId="2" type="noConversion"/>
  </si>
  <si>
    <t>NBS982</t>
    <phoneticPr fontId="2" type="noConversion"/>
  </si>
  <si>
    <t>NBS983</t>
    <phoneticPr fontId="2" type="noConversion"/>
  </si>
  <si>
    <t>Puratronic</t>
    <phoneticPr fontId="2" type="noConversion"/>
  </si>
  <si>
    <t>± (95% CI)</t>
    <phoneticPr fontId="2" type="noConversion"/>
  </si>
</sst>
</file>

<file path=xl/styles.xml><?xml version="1.0" encoding="utf-8"?>
<styleSheet xmlns="http://schemas.openxmlformats.org/spreadsheetml/2006/main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"/>
    <numFmt numFmtId="165" formatCode="0.000000"/>
    <numFmt numFmtId="174" formatCode="0.0000000000"/>
  </numFmts>
  <fonts count="5">
    <font>
      <sz val="10"/>
      <name val="Verdana"/>
    </font>
    <font>
      <b/>
      <sz val="10"/>
      <name val="Verdana"/>
    </font>
    <font>
      <sz val="8"/>
      <name val="Verdana"/>
    </font>
    <font>
      <sz val="12"/>
      <name val="Verdana"/>
    </font>
    <font>
      <b/>
      <sz val="1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center" vertical="center"/>
    </xf>
    <xf numFmtId="164" fontId="3" fillId="0" borderId="0" xfId="0" applyNumberFormat="1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4" fontId="3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4" Type="http://schemas.openxmlformats.org/officeDocument/2006/relationships/worksheet" Target="worksheets/sheet4.xml"/><Relationship Id="rId10" Type="http://schemas.openxmlformats.org/officeDocument/2006/relationships/calcChain" Target="calcChain.xml"/><Relationship Id="rId5" Type="http://schemas.openxmlformats.org/officeDocument/2006/relationships/worksheet" Target="worksheets/sheet5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/>
    <c:view3D>
      <c:rotX val="30"/>
      <c:perspective val="30"/>
    </c:view3D>
    <c:plotArea>
      <c:layout>
        <c:manualLayout>
          <c:layoutTarget val="inner"/>
          <c:xMode val="edge"/>
          <c:yMode val="edge"/>
          <c:x val="0.0805555555555555"/>
          <c:y val="0.175384615384615"/>
          <c:w val="0.653405730533683"/>
          <c:h val="0.686153846153846"/>
        </c:manualLayout>
      </c:layout>
      <c:pie3DChart>
        <c:varyColors val="1"/>
        <c:ser>
          <c:idx val="0"/>
          <c:order val="0"/>
          <c:tx>
            <c:v>NBS 981 Impurities</c:v>
          </c:tx>
          <c:cat>
            <c:strRef>
              <c:f>'981Detailed'!$G$4:$G$10</c:f>
              <c:strCache>
                <c:ptCount val="7"/>
                <c:pt idx="0">
                  <c:v>Bi</c:v>
                </c:pt>
                <c:pt idx="1">
                  <c:v>Tl</c:v>
                </c:pt>
                <c:pt idx="2">
                  <c:v>Sn</c:v>
                </c:pt>
                <c:pt idx="3">
                  <c:v>C</c:v>
                </c:pt>
                <c:pt idx="4">
                  <c:v>O</c:v>
                </c:pt>
                <c:pt idx="5">
                  <c:v>Ni</c:v>
                </c:pt>
                <c:pt idx="6">
                  <c:v>Others</c:v>
                </c:pt>
              </c:strCache>
            </c:strRef>
          </c:cat>
          <c:val>
            <c:numRef>
              <c:f>'981Detailed'!$K$4:$K$10</c:f>
              <c:numCache>
                <c:formatCode>General</c:formatCode>
                <c:ptCount val="7"/>
                <c:pt idx="0">
                  <c:v>750.0</c:v>
                </c:pt>
                <c:pt idx="1">
                  <c:v>425.0</c:v>
                </c:pt>
                <c:pt idx="2">
                  <c:v>50.0</c:v>
                </c:pt>
                <c:pt idx="3">
                  <c:v>40.0</c:v>
                </c:pt>
                <c:pt idx="4">
                  <c:v>40.0</c:v>
                </c:pt>
                <c:pt idx="5">
                  <c:v>26.0</c:v>
                </c:pt>
                <c:pt idx="6">
                  <c:v>90.15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/>
    <c:view3D>
      <c:rotX val="30"/>
      <c:perspective val="30"/>
    </c:view3D>
    <c:plotArea>
      <c:layout>
        <c:manualLayout>
          <c:layoutTarget val="inner"/>
          <c:xMode val="edge"/>
          <c:yMode val="edge"/>
          <c:x val="0.0805555555555555"/>
          <c:y val="0.175384615384615"/>
          <c:w val="0.653405730533683"/>
          <c:h val="0.686153846153846"/>
        </c:manualLayout>
      </c:layout>
      <c:pie3DChart>
        <c:varyColors val="1"/>
        <c:ser>
          <c:idx val="0"/>
          <c:order val="0"/>
          <c:tx>
            <c:v>NBS 982 Impurities</c:v>
          </c:tx>
          <c:dPt>
            <c:idx val="0"/>
            <c:spPr>
              <a:ln>
                <a:solidFill>
                  <a:srgbClr val="4F81BD"/>
                </a:solidFill>
              </a:ln>
            </c:spPr>
          </c:dPt>
          <c:cat>
            <c:strRef>
              <c:f>'982Detailed'!$G$4:$G$10</c:f>
              <c:strCache>
                <c:ptCount val="7"/>
                <c:pt idx="0">
                  <c:v>Bi</c:v>
                </c:pt>
                <c:pt idx="1">
                  <c:v>Cu</c:v>
                </c:pt>
                <c:pt idx="2">
                  <c:v>Tl</c:v>
                </c:pt>
                <c:pt idx="3">
                  <c:v>Te</c:v>
                </c:pt>
                <c:pt idx="4">
                  <c:v>Sb</c:v>
                </c:pt>
                <c:pt idx="5">
                  <c:v>O</c:v>
                </c:pt>
                <c:pt idx="6">
                  <c:v>Others</c:v>
                </c:pt>
              </c:strCache>
            </c:strRef>
          </c:cat>
          <c:val>
            <c:numRef>
              <c:f>'982Detailed'!$K$4:$K$10</c:f>
              <c:numCache>
                <c:formatCode>General</c:formatCode>
                <c:ptCount val="7"/>
                <c:pt idx="0">
                  <c:v>18000.0</c:v>
                </c:pt>
                <c:pt idx="1">
                  <c:v>4000.0</c:v>
                </c:pt>
                <c:pt idx="2">
                  <c:v>380.0</c:v>
                </c:pt>
                <c:pt idx="3">
                  <c:v>180.0</c:v>
                </c:pt>
                <c:pt idx="4">
                  <c:v>110.0</c:v>
                </c:pt>
                <c:pt idx="5">
                  <c:v>90.0</c:v>
                </c:pt>
                <c:pt idx="6">
                  <c:v>572.4899999999996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/>
    <c:view3D>
      <c:rotX val="30"/>
      <c:perspective val="30"/>
    </c:view3D>
    <c:plotArea>
      <c:layout>
        <c:manualLayout>
          <c:layoutTarget val="inner"/>
          <c:xMode val="edge"/>
          <c:yMode val="edge"/>
          <c:x val="0.0805555555555555"/>
          <c:y val="0.175384615384615"/>
          <c:w val="0.653405730533683"/>
          <c:h val="0.686153846153846"/>
        </c:manualLayout>
      </c:layout>
      <c:pie3DChart>
        <c:varyColors val="1"/>
        <c:ser>
          <c:idx val="0"/>
          <c:order val="0"/>
          <c:tx>
            <c:v>NBS 983 Impurities</c:v>
          </c:tx>
          <c:cat>
            <c:strRef>
              <c:f>'983Detailed'!$G$4:$G$10</c:f>
              <c:strCache>
                <c:ptCount val="7"/>
                <c:pt idx="0">
                  <c:v>Cu</c:v>
                </c:pt>
                <c:pt idx="1">
                  <c:v>Sn</c:v>
                </c:pt>
                <c:pt idx="2">
                  <c:v>Ag</c:v>
                </c:pt>
                <c:pt idx="3">
                  <c:v>Tl</c:v>
                </c:pt>
                <c:pt idx="4">
                  <c:v>S</c:v>
                </c:pt>
                <c:pt idx="5">
                  <c:v>O</c:v>
                </c:pt>
                <c:pt idx="6">
                  <c:v>Others</c:v>
                </c:pt>
              </c:strCache>
            </c:strRef>
          </c:cat>
          <c:val>
            <c:numRef>
              <c:f>'983Detailed'!$K$4:$K$10</c:f>
              <c:numCache>
                <c:formatCode>General</c:formatCode>
                <c:ptCount val="7"/>
                <c:pt idx="0">
                  <c:v>7500.0</c:v>
                </c:pt>
                <c:pt idx="1">
                  <c:v>3200.0</c:v>
                </c:pt>
                <c:pt idx="2">
                  <c:v>1800.0</c:v>
                </c:pt>
                <c:pt idx="3">
                  <c:v>600.0</c:v>
                </c:pt>
                <c:pt idx="4">
                  <c:v>150.0</c:v>
                </c:pt>
                <c:pt idx="5">
                  <c:v>140.0</c:v>
                </c:pt>
                <c:pt idx="6">
                  <c:v>375.0399999999998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/>
    <c:view3D>
      <c:rotX val="30"/>
      <c:perspective val="30"/>
    </c:view3D>
    <c:plotArea>
      <c:layout>
        <c:manualLayout>
          <c:layoutTarget val="inner"/>
          <c:xMode val="edge"/>
          <c:yMode val="edge"/>
          <c:x val="0.0805555555555555"/>
          <c:y val="0.175384615384615"/>
          <c:w val="0.653405730533683"/>
          <c:h val="0.686153846153846"/>
        </c:manualLayout>
      </c:layout>
      <c:pie3DChart>
        <c:varyColors val="1"/>
        <c:ser>
          <c:idx val="0"/>
          <c:order val="0"/>
          <c:tx>
            <c:v>Puratronic Pb Impurities</c:v>
          </c:tx>
          <c:cat>
            <c:strRef>
              <c:f>PuratronicDetailed!$G$4:$G$10</c:f>
              <c:strCache>
                <c:ptCount val="7"/>
                <c:pt idx="0">
                  <c:v>Bi</c:v>
                </c:pt>
                <c:pt idx="1">
                  <c:v>S</c:v>
                </c:pt>
                <c:pt idx="2">
                  <c:v>Sn</c:v>
                </c:pt>
                <c:pt idx="3">
                  <c:v>Tl</c:v>
                </c:pt>
                <c:pt idx="4">
                  <c:v>O</c:v>
                </c:pt>
                <c:pt idx="5">
                  <c:v>Cu</c:v>
                </c:pt>
                <c:pt idx="6">
                  <c:v>Others</c:v>
                </c:pt>
              </c:strCache>
            </c:strRef>
          </c:cat>
          <c:val>
            <c:numRef>
              <c:f>PuratronicDetailed!$K$4:$K$10</c:f>
              <c:numCache>
                <c:formatCode>General</c:formatCode>
                <c:ptCount val="7"/>
                <c:pt idx="0">
                  <c:v>4800.0</c:v>
                </c:pt>
                <c:pt idx="1">
                  <c:v>2300.0</c:v>
                </c:pt>
                <c:pt idx="2">
                  <c:v>1200.0</c:v>
                </c:pt>
                <c:pt idx="3">
                  <c:v>800.0</c:v>
                </c:pt>
                <c:pt idx="4">
                  <c:v>580.0</c:v>
                </c:pt>
                <c:pt idx="5">
                  <c:v>460.0</c:v>
                </c:pt>
                <c:pt idx="6">
                  <c:v>816.3599999999993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0805555555555555"/>
          <c:y val="0.175384615384615"/>
          <c:w val="0.653405730533683"/>
          <c:h val="0.686153846153846"/>
        </c:manualLayout>
      </c:layout>
      <c:pie3DChart>
        <c:varyColors val="1"/>
        <c:ser>
          <c:idx val="0"/>
          <c:order val="0"/>
          <c:tx>
            <c:v>NBS 981 Impurities</c:v>
          </c:tx>
          <c:cat>
            <c:strRef>
              <c:f>'981Detailed'!$G$4:$G$10</c:f>
              <c:strCache>
                <c:ptCount val="7"/>
                <c:pt idx="0">
                  <c:v>Bi</c:v>
                </c:pt>
                <c:pt idx="1">
                  <c:v>Tl</c:v>
                </c:pt>
                <c:pt idx="2">
                  <c:v>Sn</c:v>
                </c:pt>
                <c:pt idx="3">
                  <c:v>C</c:v>
                </c:pt>
                <c:pt idx="4">
                  <c:v>O</c:v>
                </c:pt>
                <c:pt idx="5">
                  <c:v>Ni</c:v>
                </c:pt>
                <c:pt idx="6">
                  <c:v>Others</c:v>
                </c:pt>
              </c:strCache>
            </c:strRef>
          </c:cat>
          <c:val>
            <c:numRef>
              <c:f>'981Detailed'!$K$4:$K$10</c:f>
              <c:numCache>
                <c:formatCode>General</c:formatCode>
                <c:ptCount val="7"/>
                <c:pt idx="0">
                  <c:v>750.0</c:v>
                </c:pt>
                <c:pt idx="1">
                  <c:v>425.0</c:v>
                </c:pt>
                <c:pt idx="2">
                  <c:v>50.0</c:v>
                </c:pt>
                <c:pt idx="3">
                  <c:v>40.0</c:v>
                </c:pt>
                <c:pt idx="4">
                  <c:v>40.0</c:v>
                </c:pt>
                <c:pt idx="5">
                  <c:v>26.0</c:v>
                </c:pt>
                <c:pt idx="6">
                  <c:v>90.15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0805555555555555"/>
          <c:y val="0.175384615384615"/>
          <c:w val="0.653405730533683"/>
          <c:h val="0.686153846153846"/>
        </c:manualLayout>
      </c:layout>
      <c:pie3DChart>
        <c:varyColors val="1"/>
        <c:ser>
          <c:idx val="0"/>
          <c:order val="0"/>
          <c:tx>
            <c:v>NBS 982 Impurities</c:v>
          </c:tx>
          <c:dPt>
            <c:idx val="0"/>
            <c:spPr>
              <a:ln>
                <a:solidFill>
                  <a:srgbClr val="4F81BD"/>
                </a:solidFill>
              </a:ln>
            </c:spPr>
          </c:dPt>
          <c:cat>
            <c:strRef>
              <c:f>'982Detailed'!$G$4:$G$10</c:f>
              <c:strCache>
                <c:ptCount val="7"/>
                <c:pt idx="0">
                  <c:v>Bi</c:v>
                </c:pt>
                <c:pt idx="1">
                  <c:v>Cu</c:v>
                </c:pt>
                <c:pt idx="2">
                  <c:v>Tl</c:v>
                </c:pt>
                <c:pt idx="3">
                  <c:v>Te</c:v>
                </c:pt>
                <c:pt idx="4">
                  <c:v>Sb</c:v>
                </c:pt>
                <c:pt idx="5">
                  <c:v>O</c:v>
                </c:pt>
                <c:pt idx="6">
                  <c:v>Others</c:v>
                </c:pt>
              </c:strCache>
            </c:strRef>
          </c:cat>
          <c:val>
            <c:numRef>
              <c:f>'982Detailed'!$K$4:$K$10</c:f>
              <c:numCache>
                <c:formatCode>General</c:formatCode>
                <c:ptCount val="7"/>
                <c:pt idx="0">
                  <c:v>18000.0</c:v>
                </c:pt>
                <c:pt idx="1">
                  <c:v>4000.0</c:v>
                </c:pt>
                <c:pt idx="2">
                  <c:v>380.0</c:v>
                </c:pt>
                <c:pt idx="3">
                  <c:v>180.0</c:v>
                </c:pt>
                <c:pt idx="4">
                  <c:v>110.0</c:v>
                </c:pt>
                <c:pt idx="5">
                  <c:v>90.0</c:v>
                </c:pt>
                <c:pt idx="6">
                  <c:v>572.4899999999996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0805555555555555"/>
          <c:y val="0.175384615384615"/>
          <c:w val="0.653405730533683"/>
          <c:h val="0.686153846153846"/>
        </c:manualLayout>
      </c:layout>
      <c:pie3DChart>
        <c:varyColors val="1"/>
        <c:ser>
          <c:idx val="0"/>
          <c:order val="0"/>
          <c:tx>
            <c:v>NBS 983 Impurities</c:v>
          </c:tx>
          <c:cat>
            <c:strRef>
              <c:f>'983Detailed'!$G$4:$G$10</c:f>
              <c:strCache>
                <c:ptCount val="7"/>
                <c:pt idx="0">
                  <c:v>Cu</c:v>
                </c:pt>
                <c:pt idx="1">
                  <c:v>Sn</c:v>
                </c:pt>
                <c:pt idx="2">
                  <c:v>Ag</c:v>
                </c:pt>
                <c:pt idx="3">
                  <c:v>Tl</c:v>
                </c:pt>
                <c:pt idx="4">
                  <c:v>S</c:v>
                </c:pt>
                <c:pt idx="5">
                  <c:v>O</c:v>
                </c:pt>
                <c:pt idx="6">
                  <c:v>Others</c:v>
                </c:pt>
              </c:strCache>
            </c:strRef>
          </c:cat>
          <c:val>
            <c:numRef>
              <c:f>'983Detailed'!$K$4:$K$10</c:f>
              <c:numCache>
                <c:formatCode>General</c:formatCode>
                <c:ptCount val="7"/>
                <c:pt idx="0">
                  <c:v>7500.0</c:v>
                </c:pt>
                <c:pt idx="1">
                  <c:v>3200.0</c:v>
                </c:pt>
                <c:pt idx="2">
                  <c:v>1800.0</c:v>
                </c:pt>
                <c:pt idx="3">
                  <c:v>600.0</c:v>
                </c:pt>
                <c:pt idx="4">
                  <c:v>150.0</c:v>
                </c:pt>
                <c:pt idx="5">
                  <c:v>140.0</c:v>
                </c:pt>
                <c:pt idx="6">
                  <c:v>375.0399999999998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0805555555555555"/>
          <c:y val="0.175384615384615"/>
          <c:w val="0.653405730533683"/>
          <c:h val="0.686153846153846"/>
        </c:manualLayout>
      </c:layout>
      <c:pie3DChart>
        <c:varyColors val="1"/>
        <c:ser>
          <c:idx val="0"/>
          <c:order val="0"/>
          <c:tx>
            <c:v>Puratronic Pb Impurities</c:v>
          </c:tx>
          <c:cat>
            <c:strRef>
              <c:f>PuratronicDetailed!$G$4:$G$10</c:f>
              <c:strCache>
                <c:ptCount val="7"/>
                <c:pt idx="0">
                  <c:v>Bi</c:v>
                </c:pt>
                <c:pt idx="1">
                  <c:v>S</c:v>
                </c:pt>
                <c:pt idx="2">
                  <c:v>Sn</c:v>
                </c:pt>
                <c:pt idx="3">
                  <c:v>Tl</c:v>
                </c:pt>
                <c:pt idx="4">
                  <c:v>O</c:v>
                </c:pt>
                <c:pt idx="5">
                  <c:v>Cu</c:v>
                </c:pt>
                <c:pt idx="6">
                  <c:v>Others</c:v>
                </c:pt>
              </c:strCache>
            </c:strRef>
          </c:cat>
          <c:val>
            <c:numRef>
              <c:f>PuratronicDetailed!$K$4:$K$10</c:f>
              <c:numCache>
                <c:formatCode>General</c:formatCode>
                <c:ptCount val="7"/>
                <c:pt idx="0">
                  <c:v>4800.0</c:v>
                </c:pt>
                <c:pt idx="1">
                  <c:v>2300.0</c:v>
                </c:pt>
                <c:pt idx="2">
                  <c:v>1200.0</c:v>
                </c:pt>
                <c:pt idx="3">
                  <c:v>800.0</c:v>
                </c:pt>
                <c:pt idx="4">
                  <c:v>580.0</c:v>
                </c:pt>
                <c:pt idx="5">
                  <c:v>460.0</c:v>
                </c:pt>
                <c:pt idx="6">
                  <c:v>816.3599999999993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png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5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3</xdr:row>
      <xdr:rowOff>0</xdr:rowOff>
    </xdr:from>
    <xdr:to>
      <xdr:col>16</xdr:col>
      <xdr:colOff>114300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3</xdr:row>
      <xdr:rowOff>0</xdr:rowOff>
    </xdr:from>
    <xdr:to>
      <xdr:col>16</xdr:col>
      <xdr:colOff>114300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3</xdr:row>
      <xdr:rowOff>0</xdr:rowOff>
    </xdr:from>
    <xdr:to>
      <xdr:col>16</xdr:col>
      <xdr:colOff>114300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3</xdr:row>
      <xdr:rowOff>0</xdr:rowOff>
    </xdr:from>
    <xdr:to>
      <xdr:col>16</xdr:col>
      <xdr:colOff>114300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11</xdr:row>
      <xdr:rowOff>12700</xdr:rowOff>
    </xdr:from>
    <xdr:to>
      <xdr:col>4</xdr:col>
      <xdr:colOff>317500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11</xdr:row>
      <xdr:rowOff>12700</xdr:rowOff>
    </xdr:from>
    <xdr:to>
      <xdr:col>9</xdr:col>
      <xdr:colOff>254000</xdr:colOff>
      <xdr:row>31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32</xdr:row>
      <xdr:rowOff>0</xdr:rowOff>
    </xdr:from>
    <xdr:to>
      <xdr:col>4</xdr:col>
      <xdr:colOff>317500</xdr:colOff>
      <xdr:row>52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444500</xdr:colOff>
      <xdr:row>32</xdr:row>
      <xdr:rowOff>0</xdr:rowOff>
    </xdr:from>
    <xdr:to>
      <xdr:col>9</xdr:col>
      <xdr:colOff>254000</xdr:colOff>
      <xdr:row>52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152400</xdr:colOff>
      <xdr:row>53</xdr:row>
      <xdr:rowOff>88899</xdr:rowOff>
    </xdr:from>
    <xdr:to>
      <xdr:col>9</xdr:col>
      <xdr:colOff>0</xdr:colOff>
      <xdr:row>83</xdr:row>
      <xdr:rowOff>61190</xdr:rowOff>
    </xdr:to>
    <xdr:pic>
      <xdr:nvPicPr>
        <xdr:cNvPr id="6" name="Picture 5" descr="ImpurityPDFs_2.pdf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Requires="ma">
          <xdr:blipFill>
            <a:blip xmlns:r="http://schemas.openxmlformats.org/officeDocument/2006/relationships" r:embed="rId5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6"/>
            <a:stretch>
              <a:fillRect/>
            </a:stretch>
          </xdr:blipFill>
        </mc:Fallback>
      </mc:AlternateContent>
      <xdr:spPr>
        <a:xfrm>
          <a:off x="152400" y="9461499"/>
          <a:ext cx="9029700" cy="4925291"/>
        </a:xfrm>
        <a:prstGeom prst="rect">
          <a:avLst/>
        </a:prstGeom>
        <a:solidFill>
          <a:schemeClr val="bg1"/>
        </a:solidFill>
        <a:ln w="25400" cap="rnd">
          <a:solidFill>
            <a:schemeClr val="tx1"/>
          </a:solidFill>
          <a:round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87"/>
  <sheetViews>
    <sheetView workbookViewId="0">
      <selection activeCell="I4" sqref="I4:J80"/>
    </sheetView>
  </sheetViews>
  <sheetFormatPr baseColWidth="10" defaultRowHeight="13"/>
  <sheetData>
    <row r="1" spans="1:10" ht="16">
      <c r="C1" s="9" t="s">
        <v>0</v>
      </c>
      <c r="D1" s="9"/>
      <c r="E1" s="9" t="s">
        <v>1</v>
      </c>
      <c r="F1" s="9"/>
      <c r="G1" s="9" t="s">
        <v>2</v>
      </c>
      <c r="H1" s="9"/>
      <c r="I1" s="9" t="s">
        <v>3</v>
      </c>
      <c r="J1" s="9"/>
    </row>
    <row r="2" spans="1:10">
      <c r="C2" t="s">
        <v>87</v>
      </c>
      <c r="D2" t="s">
        <v>4</v>
      </c>
    </row>
    <row r="3" spans="1:10">
      <c r="B3" t="s">
        <v>5</v>
      </c>
    </row>
    <row r="4" spans="1:10">
      <c r="A4">
        <v>2</v>
      </c>
      <c r="B4" t="s">
        <v>6</v>
      </c>
      <c r="C4">
        <v>1</v>
      </c>
      <c r="D4">
        <v>0.1</v>
      </c>
      <c r="E4">
        <v>1</v>
      </c>
      <c r="F4">
        <v>0.08</v>
      </c>
      <c r="G4">
        <v>1</v>
      </c>
      <c r="H4">
        <v>0.09</v>
      </c>
      <c r="I4">
        <v>1</v>
      </c>
      <c r="J4">
        <v>0.1</v>
      </c>
    </row>
    <row r="5" spans="1:10">
      <c r="A5">
        <v>3</v>
      </c>
      <c r="B5" t="s">
        <v>7</v>
      </c>
      <c r="C5">
        <v>1</v>
      </c>
      <c r="D5">
        <v>0.05</v>
      </c>
      <c r="E5">
        <v>1</v>
      </c>
      <c r="F5">
        <v>0.05</v>
      </c>
      <c r="G5">
        <v>1</v>
      </c>
      <c r="H5">
        <v>0.04</v>
      </c>
      <c r="I5">
        <v>1</v>
      </c>
      <c r="J5">
        <v>0.04</v>
      </c>
    </row>
    <row r="6" spans="1:10">
      <c r="A6">
        <v>4</v>
      </c>
      <c r="B6" t="s">
        <v>8</v>
      </c>
      <c r="C6">
        <v>1</v>
      </c>
      <c r="D6">
        <v>7.0000000000000007E-2</v>
      </c>
      <c r="E6">
        <v>1</v>
      </c>
      <c r="F6">
        <v>0.06</v>
      </c>
      <c r="G6">
        <v>1</v>
      </c>
      <c r="H6">
        <v>0.06</v>
      </c>
      <c r="I6">
        <v>1</v>
      </c>
      <c r="J6">
        <v>0.06</v>
      </c>
    </row>
    <row r="7" spans="1:10">
      <c r="A7">
        <v>5</v>
      </c>
      <c r="B7" t="s">
        <v>9</v>
      </c>
      <c r="D7">
        <v>40</v>
      </c>
      <c r="F7">
        <v>55</v>
      </c>
      <c r="H7">
        <v>47</v>
      </c>
      <c r="J7">
        <v>50</v>
      </c>
    </row>
    <row r="8" spans="1:10">
      <c r="A8">
        <v>6</v>
      </c>
      <c r="B8" t="s">
        <v>10</v>
      </c>
      <c r="D8">
        <v>1</v>
      </c>
      <c r="F8">
        <v>2</v>
      </c>
      <c r="H8">
        <v>1</v>
      </c>
      <c r="J8">
        <v>2</v>
      </c>
    </row>
    <row r="9" spans="1:10">
      <c r="A9">
        <v>7</v>
      </c>
      <c r="B9" t="s">
        <v>11</v>
      </c>
      <c r="D9">
        <v>40</v>
      </c>
      <c r="F9">
        <v>90</v>
      </c>
      <c r="H9">
        <v>140</v>
      </c>
      <c r="J9">
        <v>580</v>
      </c>
    </row>
    <row r="10" spans="1:10">
      <c r="A10">
        <v>8</v>
      </c>
      <c r="B10" t="s">
        <v>12</v>
      </c>
      <c r="C10">
        <v>1</v>
      </c>
      <c r="D10">
        <v>1</v>
      </c>
      <c r="F10">
        <v>42</v>
      </c>
      <c r="G10">
        <v>1</v>
      </c>
      <c r="H10">
        <v>1</v>
      </c>
      <c r="I10">
        <v>1</v>
      </c>
      <c r="J10">
        <v>1</v>
      </c>
    </row>
    <row r="11" spans="1:10">
      <c r="A11">
        <v>9</v>
      </c>
      <c r="B11" t="s">
        <v>13</v>
      </c>
      <c r="D11">
        <v>4</v>
      </c>
      <c r="F11">
        <v>3</v>
      </c>
      <c r="G11">
        <v>1</v>
      </c>
      <c r="H11">
        <v>0.06</v>
      </c>
      <c r="I11">
        <v>1</v>
      </c>
      <c r="J11">
        <v>0.06</v>
      </c>
    </row>
    <row r="12" spans="1:10">
      <c r="A12">
        <v>0</v>
      </c>
      <c r="B12" t="s">
        <v>14</v>
      </c>
      <c r="C12">
        <v>1</v>
      </c>
      <c r="D12">
        <v>0.1</v>
      </c>
      <c r="F12">
        <v>0.5</v>
      </c>
      <c r="G12">
        <v>1</v>
      </c>
      <c r="H12">
        <v>0.08</v>
      </c>
      <c r="I12">
        <v>1</v>
      </c>
      <c r="J12">
        <v>0.09</v>
      </c>
    </row>
    <row r="13" spans="1:10">
      <c r="A13">
        <v>1</v>
      </c>
      <c r="B13" t="s">
        <v>15</v>
      </c>
      <c r="D13">
        <v>0.7</v>
      </c>
      <c r="F13">
        <v>0.3</v>
      </c>
      <c r="H13">
        <v>0.2</v>
      </c>
      <c r="J13">
        <v>2</v>
      </c>
    </row>
    <row r="14" spans="1:10">
      <c r="A14">
        <v>2</v>
      </c>
      <c r="B14" t="s">
        <v>16</v>
      </c>
      <c r="D14">
        <v>1</v>
      </c>
      <c r="F14">
        <v>25</v>
      </c>
      <c r="G14">
        <v>1</v>
      </c>
      <c r="H14">
        <v>0.2</v>
      </c>
      <c r="I14">
        <v>1</v>
      </c>
      <c r="J14">
        <v>0.2</v>
      </c>
    </row>
    <row r="15" spans="1:10">
      <c r="A15">
        <v>3</v>
      </c>
      <c r="B15" t="s">
        <v>17</v>
      </c>
      <c r="C15">
        <v>1</v>
      </c>
      <c r="D15">
        <v>0.1</v>
      </c>
      <c r="E15">
        <v>1</v>
      </c>
      <c r="F15">
        <v>0.08</v>
      </c>
      <c r="G15">
        <v>1</v>
      </c>
      <c r="H15">
        <v>0.1</v>
      </c>
      <c r="I15">
        <v>1</v>
      </c>
      <c r="J15">
        <v>0.1</v>
      </c>
    </row>
    <row r="16" spans="1:10">
      <c r="A16">
        <v>4</v>
      </c>
      <c r="B16" t="s">
        <v>18</v>
      </c>
      <c r="D16">
        <v>10</v>
      </c>
      <c r="F16">
        <v>64</v>
      </c>
      <c r="H16">
        <v>150</v>
      </c>
      <c r="J16">
        <v>2300</v>
      </c>
    </row>
    <row r="17" spans="1:10">
      <c r="A17">
        <v>5</v>
      </c>
      <c r="B17" t="s">
        <v>19</v>
      </c>
      <c r="D17">
        <v>10</v>
      </c>
      <c r="F17">
        <v>49</v>
      </c>
      <c r="H17">
        <v>32</v>
      </c>
      <c r="J17">
        <v>370</v>
      </c>
    </row>
    <row r="18" spans="1:10">
      <c r="A18">
        <v>6</v>
      </c>
      <c r="B18" t="s">
        <v>20</v>
      </c>
      <c r="C18">
        <v>1</v>
      </c>
      <c r="D18">
        <v>6</v>
      </c>
      <c r="E18">
        <v>1</v>
      </c>
      <c r="F18">
        <v>7</v>
      </c>
      <c r="G18">
        <v>1</v>
      </c>
      <c r="H18">
        <v>5</v>
      </c>
      <c r="I18">
        <v>1</v>
      </c>
      <c r="J18">
        <v>6</v>
      </c>
    </row>
    <row r="19" spans="1:10">
      <c r="A19">
        <v>7</v>
      </c>
      <c r="B19" t="s">
        <v>21</v>
      </c>
      <c r="C19">
        <v>1</v>
      </c>
      <c r="D19">
        <v>4</v>
      </c>
      <c r="F19">
        <v>12</v>
      </c>
      <c r="G19">
        <v>1</v>
      </c>
      <c r="H19">
        <v>2</v>
      </c>
      <c r="I19">
        <v>1</v>
      </c>
      <c r="J19">
        <v>2</v>
      </c>
    </row>
    <row r="20" spans="1:10">
      <c r="A20">
        <v>8</v>
      </c>
      <c r="B20" t="s">
        <v>22</v>
      </c>
      <c r="C20">
        <v>1</v>
      </c>
      <c r="D20">
        <v>0.08</v>
      </c>
      <c r="E20">
        <v>1</v>
      </c>
      <c r="F20">
        <v>0.08</v>
      </c>
      <c r="G20">
        <v>1</v>
      </c>
      <c r="H20">
        <v>0.06</v>
      </c>
      <c r="I20">
        <v>1</v>
      </c>
      <c r="J20">
        <v>0.06</v>
      </c>
    </row>
    <row r="21" spans="1:10">
      <c r="A21">
        <v>9</v>
      </c>
      <c r="B21" t="s">
        <v>23</v>
      </c>
      <c r="C21">
        <v>1</v>
      </c>
      <c r="D21">
        <v>0.05</v>
      </c>
      <c r="E21">
        <v>1</v>
      </c>
      <c r="F21">
        <v>0.06</v>
      </c>
      <c r="G21">
        <v>1</v>
      </c>
      <c r="H21">
        <v>0.05</v>
      </c>
      <c r="I21">
        <v>1</v>
      </c>
      <c r="J21">
        <v>0.06</v>
      </c>
    </row>
    <row r="22" spans="1:10">
      <c r="A22">
        <v>0</v>
      </c>
      <c r="B22" t="s">
        <v>24</v>
      </c>
      <c r="C22">
        <v>1</v>
      </c>
      <c r="D22">
        <v>0.04</v>
      </c>
      <c r="E22">
        <v>1</v>
      </c>
      <c r="F22">
        <v>0.04</v>
      </c>
      <c r="G22">
        <v>1</v>
      </c>
      <c r="H22">
        <v>0.03</v>
      </c>
      <c r="I22">
        <v>1</v>
      </c>
      <c r="J22">
        <v>0.04</v>
      </c>
    </row>
    <row r="23" spans="1:10">
      <c r="A23">
        <v>1</v>
      </c>
      <c r="B23" t="s">
        <v>25</v>
      </c>
      <c r="C23">
        <v>1</v>
      </c>
      <c r="D23">
        <v>0.2</v>
      </c>
      <c r="E23">
        <v>1</v>
      </c>
      <c r="F23">
        <v>0.2</v>
      </c>
      <c r="G23">
        <v>1</v>
      </c>
      <c r="H23">
        <v>0.1</v>
      </c>
      <c r="I23">
        <v>1</v>
      </c>
      <c r="J23">
        <v>0.1</v>
      </c>
    </row>
    <row r="24" spans="1:10">
      <c r="A24">
        <v>2</v>
      </c>
      <c r="B24" t="s">
        <v>26</v>
      </c>
      <c r="C24">
        <v>1</v>
      </c>
      <c r="D24">
        <v>0.1</v>
      </c>
      <c r="E24">
        <v>1</v>
      </c>
      <c r="F24">
        <v>0.08</v>
      </c>
      <c r="G24">
        <v>1</v>
      </c>
      <c r="H24">
        <v>7.0000000000000007E-2</v>
      </c>
      <c r="I24">
        <v>1</v>
      </c>
      <c r="J24">
        <v>7.0000000000000007E-2</v>
      </c>
    </row>
    <row r="25" spans="1:10">
      <c r="A25">
        <v>3</v>
      </c>
      <c r="B25" t="s">
        <v>27</v>
      </c>
      <c r="D25">
        <v>1</v>
      </c>
      <c r="F25">
        <v>0.2</v>
      </c>
      <c r="G25">
        <v>1</v>
      </c>
      <c r="H25">
        <v>0.05</v>
      </c>
      <c r="J25">
        <v>12</v>
      </c>
    </row>
    <row r="26" spans="1:10">
      <c r="A26">
        <v>4</v>
      </c>
      <c r="B26" t="s">
        <v>28</v>
      </c>
      <c r="C26">
        <v>1</v>
      </c>
      <c r="D26">
        <v>0.06</v>
      </c>
      <c r="E26">
        <v>1</v>
      </c>
      <c r="F26">
        <v>0.08</v>
      </c>
      <c r="H26">
        <v>0.4</v>
      </c>
      <c r="I26">
        <v>1</v>
      </c>
      <c r="J26">
        <v>0.06</v>
      </c>
    </row>
    <row r="27" spans="1:10">
      <c r="A27">
        <v>5</v>
      </c>
      <c r="B27" t="s">
        <v>29</v>
      </c>
      <c r="D27">
        <v>26</v>
      </c>
      <c r="F27">
        <v>44</v>
      </c>
      <c r="H27">
        <v>66</v>
      </c>
      <c r="J27">
        <v>50</v>
      </c>
    </row>
    <row r="28" spans="1:10">
      <c r="A28">
        <v>6</v>
      </c>
      <c r="B28" t="s">
        <v>30</v>
      </c>
      <c r="D28">
        <v>6</v>
      </c>
      <c r="F28">
        <v>4000</v>
      </c>
      <c r="H28">
        <v>7500</v>
      </c>
      <c r="J28">
        <v>460</v>
      </c>
    </row>
    <row r="29" spans="1:10">
      <c r="A29">
        <v>7</v>
      </c>
      <c r="B29" t="s">
        <v>31</v>
      </c>
      <c r="C29">
        <v>1</v>
      </c>
      <c r="D29">
        <v>0.7</v>
      </c>
      <c r="E29">
        <v>1</v>
      </c>
      <c r="F29">
        <v>0.6</v>
      </c>
      <c r="G29">
        <v>1</v>
      </c>
      <c r="H29">
        <v>1</v>
      </c>
      <c r="I29">
        <v>1</v>
      </c>
      <c r="J29">
        <v>1</v>
      </c>
    </row>
    <row r="30" spans="1:10">
      <c r="A30">
        <v>8</v>
      </c>
      <c r="B30" t="s">
        <v>32</v>
      </c>
      <c r="C30">
        <v>1</v>
      </c>
      <c r="D30">
        <v>0.4</v>
      </c>
      <c r="E30">
        <v>1</v>
      </c>
      <c r="F30">
        <v>0.5</v>
      </c>
      <c r="G30">
        <v>1</v>
      </c>
      <c r="H30">
        <v>0.2</v>
      </c>
      <c r="I30">
        <v>1</v>
      </c>
      <c r="J30">
        <v>0.3</v>
      </c>
    </row>
    <row r="31" spans="1:10">
      <c r="A31">
        <v>9</v>
      </c>
      <c r="B31" t="s">
        <v>33</v>
      </c>
      <c r="C31">
        <v>1</v>
      </c>
      <c r="D31">
        <v>0.9</v>
      </c>
      <c r="E31">
        <v>1</v>
      </c>
      <c r="F31">
        <v>0.5</v>
      </c>
      <c r="G31">
        <v>1</v>
      </c>
      <c r="H31">
        <v>0.5</v>
      </c>
      <c r="I31">
        <v>1</v>
      </c>
      <c r="J31">
        <v>0.5</v>
      </c>
    </row>
    <row r="32" spans="1:10">
      <c r="A32">
        <v>0</v>
      </c>
      <c r="B32" t="s">
        <v>34</v>
      </c>
      <c r="D32">
        <v>0.9</v>
      </c>
      <c r="F32">
        <v>37</v>
      </c>
      <c r="H32">
        <v>2</v>
      </c>
      <c r="J32">
        <v>8</v>
      </c>
    </row>
    <row r="33" spans="1:10">
      <c r="A33">
        <v>1</v>
      </c>
      <c r="B33" t="s">
        <v>35</v>
      </c>
      <c r="C33">
        <v>1</v>
      </c>
      <c r="D33">
        <v>5</v>
      </c>
      <c r="E33">
        <v>1</v>
      </c>
      <c r="F33">
        <v>10</v>
      </c>
      <c r="G33">
        <v>1</v>
      </c>
      <c r="H33">
        <v>10</v>
      </c>
      <c r="I33">
        <v>1</v>
      </c>
      <c r="J33">
        <v>5</v>
      </c>
    </row>
    <row r="34" spans="1:10">
      <c r="A34">
        <v>2</v>
      </c>
      <c r="B34" t="s">
        <v>36</v>
      </c>
      <c r="C34">
        <v>1</v>
      </c>
      <c r="D34">
        <v>3</v>
      </c>
      <c r="E34">
        <v>1</v>
      </c>
      <c r="F34">
        <v>2</v>
      </c>
      <c r="G34">
        <v>1</v>
      </c>
      <c r="H34">
        <v>2</v>
      </c>
      <c r="I34">
        <v>1</v>
      </c>
      <c r="J34">
        <v>3</v>
      </c>
    </row>
    <row r="35" spans="1:10">
      <c r="A35">
        <v>3</v>
      </c>
      <c r="B35" t="s">
        <v>37</v>
      </c>
      <c r="C35">
        <v>1</v>
      </c>
      <c r="D35">
        <v>0.1</v>
      </c>
      <c r="E35">
        <v>1</v>
      </c>
      <c r="F35">
        <v>0.08</v>
      </c>
      <c r="G35">
        <v>1</v>
      </c>
      <c r="H35">
        <v>7.0000000000000007E-2</v>
      </c>
      <c r="I35">
        <v>1</v>
      </c>
      <c r="J35">
        <v>0.08</v>
      </c>
    </row>
    <row r="36" spans="1:10">
      <c r="A36">
        <v>4</v>
      </c>
      <c r="B36" t="s">
        <v>38</v>
      </c>
      <c r="C36">
        <v>1</v>
      </c>
      <c r="D36">
        <v>7.0000000000000007E-2</v>
      </c>
      <c r="E36">
        <v>1</v>
      </c>
      <c r="F36">
        <v>7.0000000000000007E-2</v>
      </c>
      <c r="G36">
        <v>1</v>
      </c>
      <c r="H36">
        <v>0.06</v>
      </c>
      <c r="I36">
        <v>1</v>
      </c>
      <c r="J36">
        <v>7.0000000000000007E-2</v>
      </c>
    </row>
    <row r="37" spans="1:10">
      <c r="A37">
        <v>5</v>
      </c>
      <c r="B37" t="s">
        <v>39</v>
      </c>
      <c r="C37">
        <v>1</v>
      </c>
      <c r="D37">
        <v>0.05</v>
      </c>
      <c r="E37">
        <v>1</v>
      </c>
      <c r="F37">
        <v>0.05</v>
      </c>
      <c r="G37">
        <v>1</v>
      </c>
      <c r="H37">
        <v>0.04</v>
      </c>
      <c r="I37">
        <v>1</v>
      </c>
      <c r="J37">
        <v>0.04</v>
      </c>
    </row>
    <row r="38" spans="1:10">
      <c r="A38">
        <v>6</v>
      </c>
      <c r="B38" t="s">
        <v>40</v>
      </c>
      <c r="C38">
        <v>1</v>
      </c>
      <c r="D38">
        <v>7.0000000000000007E-2</v>
      </c>
      <c r="E38">
        <v>1</v>
      </c>
      <c r="F38">
        <v>7.0000000000000007E-2</v>
      </c>
      <c r="G38">
        <v>1</v>
      </c>
      <c r="H38">
        <v>0.06</v>
      </c>
      <c r="I38">
        <v>1</v>
      </c>
      <c r="J38">
        <v>0.1</v>
      </c>
    </row>
    <row r="39" spans="1:10">
      <c r="A39">
        <v>7</v>
      </c>
      <c r="B39" t="s">
        <v>41</v>
      </c>
      <c r="C39">
        <v>1</v>
      </c>
      <c r="D39">
        <v>0.05</v>
      </c>
      <c r="E39">
        <v>1</v>
      </c>
      <c r="F39">
        <v>0.05</v>
      </c>
      <c r="G39">
        <v>1</v>
      </c>
      <c r="H39">
        <v>0.04</v>
      </c>
      <c r="I39">
        <v>1</v>
      </c>
      <c r="J39">
        <v>0.04</v>
      </c>
    </row>
    <row r="40" spans="1:10">
      <c r="A40">
        <v>8</v>
      </c>
      <c r="B40" t="s">
        <v>42</v>
      </c>
      <c r="C40">
        <v>1</v>
      </c>
      <c r="D40">
        <v>0.2</v>
      </c>
      <c r="E40">
        <v>1</v>
      </c>
      <c r="F40">
        <v>0.2</v>
      </c>
      <c r="G40">
        <v>1</v>
      </c>
      <c r="H40">
        <v>0.2</v>
      </c>
      <c r="I40">
        <v>1</v>
      </c>
      <c r="J40">
        <v>0.3</v>
      </c>
    </row>
    <row r="41" spans="1:10">
      <c r="A41">
        <v>9</v>
      </c>
      <c r="B41" t="s">
        <v>43</v>
      </c>
    </row>
    <row r="42" spans="1:10">
      <c r="A42">
        <v>0</v>
      </c>
      <c r="B42" t="s">
        <v>44</v>
      </c>
    </row>
    <row r="43" spans="1:10">
      <c r="A43">
        <v>1</v>
      </c>
      <c r="B43" t="s">
        <v>45</v>
      </c>
    </row>
    <row r="44" spans="1:10">
      <c r="A44">
        <v>2</v>
      </c>
      <c r="B44" t="s">
        <v>46</v>
      </c>
      <c r="D44">
        <v>10</v>
      </c>
      <c r="F44">
        <v>84</v>
      </c>
      <c r="H44">
        <v>1800</v>
      </c>
      <c r="J44">
        <v>73</v>
      </c>
    </row>
    <row r="45" spans="1:10">
      <c r="A45">
        <v>3</v>
      </c>
      <c r="B45" t="s">
        <v>47</v>
      </c>
      <c r="C45">
        <v>1</v>
      </c>
      <c r="D45">
        <v>5</v>
      </c>
      <c r="E45">
        <v>1</v>
      </c>
      <c r="F45">
        <v>5</v>
      </c>
      <c r="G45">
        <v>1</v>
      </c>
      <c r="H45">
        <v>4</v>
      </c>
      <c r="I45">
        <v>1</v>
      </c>
      <c r="J45">
        <v>4</v>
      </c>
    </row>
    <row r="46" spans="1:10">
      <c r="A46">
        <v>4</v>
      </c>
      <c r="B46" t="s">
        <v>48</v>
      </c>
      <c r="D46">
        <v>3</v>
      </c>
      <c r="F46">
        <v>0.7</v>
      </c>
      <c r="G46">
        <v>1</v>
      </c>
      <c r="H46">
        <v>4</v>
      </c>
      <c r="I46">
        <v>1</v>
      </c>
      <c r="J46">
        <v>4</v>
      </c>
    </row>
    <row r="47" spans="1:10">
      <c r="A47">
        <v>5</v>
      </c>
      <c r="B47" t="s">
        <v>49</v>
      </c>
      <c r="D47">
        <v>50</v>
      </c>
      <c r="F47">
        <v>57</v>
      </c>
      <c r="H47">
        <v>3200</v>
      </c>
      <c r="J47">
        <v>1200</v>
      </c>
    </row>
    <row r="48" spans="1:10">
      <c r="A48">
        <v>6</v>
      </c>
      <c r="B48" t="s">
        <v>50</v>
      </c>
      <c r="D48">
        <v>8</v>
      </c>
      <c r="F48">
        <v>110</v>
      </c>
      <c r="H48">
        <v>2</v>
      </c>
      <c r="J48">
        <v>52</v>
      </c>
    </row>
    <row r="49" spans="1:10">
      <c r="A49">
        <v>7</v>
      </c>
      <c r="B49" t="s">
        <v>51</v>
      </c>
      <c r="C49">
        <v>1</v>
      </c>
      <c r="D49">
        <v>0.3</v>
      </c>
      <c r="F49">
        <v>180</v>
      </c>
      <c r="H49">
        <v>9</v>
      </c>
      <c r="J49">
        <v>50</v>
      </c>
    </row>
    <row r="50" spans="1:10">
      <c r="A50">
        <v>8</v>
      </c>
      <c r="B50" t="s">
        <v>52</v>
      </c>
      <c r="C50">
        <v>1</v>
      </c>
      <c r="D50">
        <v>0.09</v>
      </c>
      <c r="E50">
        <v>1</v>
      </c>
      <c r="F50">
        <v>0.08</v>
      </c>
      <c r="G50">
        <v>1</v>
      </c>
      <c r="H50">
        <v>7.0000000000000007E-2</v>
      </c>
      <c r="I50">
        <v>1</v>
      </c>
      <c r="J50">
        <v>0.08</v>
      </c>
    </row>
    <row r="51" spans="1:10">
      <c r="A51">
        <v>9</v>
      </c>
      <c r="B51" t="s">
        <v>53</v>
      </c>
      <c r="C51">
        <v>1</v>
      </c>
      <c r="D51">
        <v>0.05</v>
      </c>
      <c r="E51">
        <v>1</v>
      </c>
      <c r="F51">
        <v>0.05</v>
      </c>
      <c r="G51">
        <v>1</v>
      </c>
      <c r="H51">
        <v>0.04</v>
      </c>
      <c r="I51">
        <v>1</v>
      </c>
      <c r="J51">
        <v>0.04</v>
      </c>
    </row>
    <row r="52" spans="1:10">
      <c r="A52">
        <v>0</v>
      </c>
      <c r="B52" t="s">
        <v>54</v>
      </c>
      <c r="C52">
        <v>1</v>
      </c>
      <c r="D52">
        <v>0.05</v>
      </c>
      <c r="E52">
        <v>1</v>
      </c>
      <c r="F52">
        <v>0.05</v>
      </c>
      <c r="G52">
        <v>1</v>
      </c>
      <c r="H52">
        <v>0.04</v>
      </c>
      <c r="I52">
        <v>1</v>
      </c>
      <c r="J52">
        <v>0.05</v>
      </c>
    </row>
    <row r="53" spans="1:10">
      <c r="A53">
        <v>1</v>
      </c>
      <c r="B53" t="s">
        <v>55</v>
      </c>
      <c r="C53">
        <v>1</v>
      </c>
      <c r="D53">
        <v>0.04</v>
      </c>
      <c r="E53">
        <v>1</v>
      </c>
      <c r="F53">
        <v>0.4</v>
      </c>
      <c r="G53">
        <v>1</v>
      </c>
      <c r="H53">
        <v>0.03</v>
      </c>
      <c r="I53">
        <v>1</v>
      </c>
      <c r="J53">
        <v>0.03</v>
      </c>
    </row>
    <row r="54" spans="1:10">
      <c r="A54">
        <v>2</v>
      </c>
      <c r="B54" t="s">
        <v>56</v>
      </c>
      <c r="C54">
        <v>1</v>
      </c>
      <c r="D54">
        <v>0.04</v>
      </c>
      <c r="E54">
        <v>1</v>
      </c>
      <c r="F54">
        <v>0.04</v>
      </c>
      <c r="G54">
        <v>1</v>
      </c>
      <c r="H54">
        <v>0.03</v>
      </c>
      <c r="I54">
        <v>1</v>
      </c>
      <c r="J54">
        <v>0.04</v>
      </c>
    </row>
    <row r="55" spans="1:10">
      <c r="A55">
        <v>3</v>
      </c>
      <c r="B55" t="s">
        <v>57</v>
      </c>
    </row>
    <row r="56" spans="1:10">
      <c r="A56">
        <v>4</v>
      </c>
      <c r="B56" t="s">
        <v>58</v>
      </c>
    </row>
    <row r="57" spans="1:10">
      <c r="A57">
        <v>5</v>
      </c>
      <c r="B57" t="s">
        <v>59</v>
      </c>
    </row>
    <row r="58" spans="1:10">
      <c r="A58">
        <v>6</v>
      </c>
      <c r="B58" t="s">
        <v>60</v>
      </c>
    </row>
    <row r="59" spans="1:10">
      <c r="A59">
        <v>7</v>
      </c>
      <c r="B59" t="s">
        <v>61</v>
      </c>
    </row>
    <row r="60" spans="1:10">
      <c r="A60">
        <v>8</v>
      </c>
      <c r="B60" t="s">
        <v>62</v>
      </c>
    </row>
    <row r="61" spans="1:10">
      <c r="A61">
        <v>9</v>
      </c>
      <c r="B61" t="s">
        <v>63</v>
      </c>
    </row>
    <row r="62" spans="1:10">
      <c r="A62">
        <v>0</v>
      </c>
      <c r="B62" t="s">
        <v>64</v>
      </c>
    </row>
    <row r="63" spans="1:10">
      <c r="A63">
        <v>1</v>
      </c>
      <c r="B63" t="s">
        <v>65</v>
      </c>
    </row>
    <row r="64" spans="1:10">
      <c r="A64">
        <v>2</v>
      </c>
      <c r="B64" t="s">
        <v>66</v>
      </c>
    </row>
    <row r="65" spans="1:10">
      <c r="A65">
        <v>3</v>
      </c>
      <c r="B65" t="s">
        <v>67</v>
      </c>
    </row>
    <row r="66" spans="1:10">
      <c r="A66">
        <v>4</v>
      </c>
      <c r="B66" t="s">
        <v>68</v>
      </c>
    </row>
    <row r="67" spans="1:10">
      <c r="A67">
        <v>5</v>
      </c>
      <c r="B67" t="s">
        <v>69</v>
      </c>
      <c r="C67">
        <v>1</v>
      </c>
      <c r="D67">
        <v>0.2</v>
      </c>
      <c r="E67">
        <v>1</v>
      </c>
      <c r="F67">
        <v>0.2</v>
      </c>
      <c r="G67">
        <v>1</v>
      </c>
      <c r="H67">
        <v>0.2</v>
      </c>
      <c r="I67">
        <v>1</v>
      </c>
      <c r="J67">
        <v>0.2</v>
      </c>
    </row>
    <row r="68" spans="1:10">
      <c r="A68">
        <v>6</v>
      </c>
      <c r="B68" t="s">
        <v>70</v>
      </c>
    </row>
    <row r="69" spans="1:10">
      <c r="A69">
        <v>7</v>
      </c>
      <c r="B69" t="s">
        <v>71</v>
      </c>
      <c r="C69">
        <v>1</v>
      </c>
      <c r="D69">
        <v>0.2</v>
      </c>
      <c r="E69">
        <v>1</v>
      </c>
      <c r="F69">
        <v>0.2</v>
      </c>
      <c r="G69">
        <v>1</v>
      </c>
      <c r="H69">
        <v>0.2</v>
      </c>
      <c r="I69">
        <v>1</v>
      </c>
      <c r="J69">
        <v>0.2</v>
      </c>
    </row>
    <row r="70" spans="1:10">
      <c r="A70">
        <v>8</v>
      </c>
      <c r="B70" t="s">
        <v>72</v>
      </c>
    </row>
    <row r="71" spans="1:10">
      <c r="A71">
        <v>9</v>
      </c>
      <c r="B71" t="s">
        <v>73</v>
      </c>
    </row>
    <row r="72" spans="1:10">
      <c r="A72">
        <v>0</v>
      </c>
      <c r="B72" t="s">
        <v>74</v>
      </c>
    </row>
    <row r="73" spans="1:10">
      <c r="A73">
        <v>1</v>
      </c>
      <c r="B73" t="s">
        <v>75</v>
      </c>
      <c r="C73">
        <v>1</v>
      </c>
      <c r="D73">
        <v>0.5</v>
      </c>
      <c r="E73">
        <v>1</v>
      </c>
      <c r="F73">
        <v>0.5</v>
      </c>
      <c r="H73">
        <v>2</v>
      </c>
      <c r="I73">
        <v>1</v>
      </c>
      <c r="J73">
        <v>0.5</v>
      </c>
    </row>
    <row r="74" spans="1:10">
      <c r="A74">
        <v>2</v>
      </c>
      <c r="B74" t="s">
        <v>76</v>
      </c>
      <c r="C74">
        <v>1</v>
      </c>
      <c r="D74">
        <v>30</v>
      </c>
      <c r="E74">
        <v>1</v>
      </c>
      <c r="F74">
        <v>35</v>
      </c>
      <c r="G74">
        <v>1</v>
      </c>
      <c r="H74">
        <v>35</v>
      </c>
      <c r="J74">
        <v>130</v>
      </c>
    </row>
    <row r="75" spans="1:10">
      <c r="A75">
        <v>3</v>
      </c>
      <c r="B75" t="s">
        <v>77</v>
      </c>
      <c r="C75">
        <v>1</v>
      </c>
      <c r="D75">
        <v>10</v>
      </c>
      <c r="F75">
        <v>65</v>
      </c>
      <c r="H75">
        <v>65</v>
      </c>
      <c r="I75">
        <v>1</v>
      </c>
      <c r="J75">
        <v>5</v>
      </c>
    </row>
    <row r="76" spans="1:10">
      <c r="A76">
        <v>4</v>
      </c>
      <c r="B76" t="s">
        <v>78</v>
      </c>
      <c r="C76">
        <v>1</v>
      </c>
      <c r="D76">
        <v>850</v>
      </c>
      <c r="E76">
        <v>1</v>
      </c>
      <c r="F76">
        <v>760</v>
      </c>
      <c r="G76">
        <v>1</v>
      </c>
      <c r="H76">
        <v>1200</v>
      </c>
      <c r="J76">
        <v>800</v>
      </c>
    </row>
    <row r="77" spans="1:10">
      <c r="A77">
        <v>5</v>
      </c>
      <c r="B77" t="s">
        <v>79</v>
      </c>
    </row>
    <row r="78" spans="1:10">
      <c r="A78">
        <v>6</v>
      </c>
      <c r="B78" t="s">
        <v>80</v>
      </c>
      <c r="C78">
        <v>1</v>
      </c>
      <c r="D78">
        <v>1500</v>
      </c>
      <c r="F78">
        <v>18000</v>
      </c>
      <c r="G78">
        <v>1</v>
      </c>
      <c r="H78">
        <v>230</v>
      </c>
      <c r="J78">
        <v>4800</v>
      </c>
    </row>
    <row r="79" spans="1:10">
      <c r="A79">
        <v>7</v>
      </c>
      <c r="B79" t="s">
        <v>81</v>
      </c>
      <c r="C79">
        <v>1</v>
      </c>
      <c r="D79">
        <v>7.0000000000000007E-2</v>
      </c>
      <c r="E79">
        <v>1</v>
      </c>
      <c r="F79">
        <v>0.06</v>
      </c>
      <c r="G79">
        <v>1</v>
      </c>
      <c r="H79">
        <v>0.05</v>
      </c>
      <c r="I79">
        <v>1</v>
      </c>
      <c r="J79">
        <v>0.05</v>
      </c>
    </row>
    <row r="80" spans="1:10">
      <c r="A80">
        <v>8</v>
      </c>
      <c r="B80" t="s">
        <v>82</v>
      </c>
      <c r="C80">
        <v>1</v>
      </c>
      <c r="D80">
        <v>7.0000000000000007E-2</v>
      </c>
      <c r="E80">
        <v>1</v>
      </c>
      <c r="F80">
        <v>7.0000000000000007E-2</v>
      </c>
      <c r="G80">
        <v>1</v>
      </c>
      <c r="H80">
        <v>0.06</v>
      </c>
      <c r="I80">
        <v>1</v>
      </c>
      <c r="J80">
        <v>0.06</v>
      </c>
    </row>
    <row r="83" spans="4:10">
      <c r="D83">
        <v>2630.7</v>
      </c>
      <c r="F83">
        <v>23744.28</v>
      </c>
      <c r="H83">
        <v>14513.48</v>
      </c>
      <c r="J83">
        <v>10973.72</v>
      </c>
    </row>
    <row r="85" spans="4:10">
      <c r="D85">
        <v>0.99999700000000002</v>
      </c>
      <c r="F85">
        <v>0.99997599999999998</v>
      </c>
      <c r="H85">
        <v>0.99998500000000001</v>
      </c>
      <c r="J85">
        <v>0.99998900000000002</v>
      </c>
    </row>
    <row r="87" spans="4:10">
      <c r="D87" t="s">
        <v>83</v>
      </c>
      <c r="F87" t="s">
        <v>84</v>
      </c>
      <c r="H87" t="s">
        <v>85</v>
      </c>
      <c r="J87" t="s">
        <v>86</v>
      </c>
    </row>
  </sheetData>
  <sheetCalcPr fullCalcOnLoad="1"/>
  <mergeCells count="4">
    <mergeCell ref="C1:D1"/>
    <mergeCell ref="E1:F1"/>
    <mergeCell ref="G1:H1"/>
    <mergeCell ref="I1:J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83"/>
  <sheetViews>
    <sheetView workbookViewId="0">
      <selection activeCell="E84" sqref="E84"/>
    </sheetView>
  </sheetViews>
  <sheetFormatPr baseColWidth="10" defaultRowHeight="13"/>
  <sheetData>
    <row r="1" spans="1:20">
      <c r="A1" s="1">
        <v>981</v>
      </c>
    </row>
    <row r="2" spans="1:20">
      <c r="B2" t="s">
        <v>93</v>
      </c>
      <c r="C2" t="s">
        <v>92</v>
      </c>
      <c r="D2" t="s">
        <v>91</v>
      </c>
      <c r="E2" t="s">
        <v>94</v>
      </c>
      <c r="H2">
        <v>981</v>
      </c>
      <c r="K2" t="s">
        <v>90</v>
      </c>
      <c r="S2" t="s">
        <v>89</v>
      </c>
    </row>
    <row r="4" spans="1:20">
      <c r="A4" t="s">
        <v>6</v>
      </c>
      <c r="B4">
        <v>1</v>
      </c>
      <c r="C4">
        <v>0.1</v>
      </c>
      <c r="D4">
        <f>-0.5*B4+1</f>
        <v>0.5</v>
      </c>
      <c r="E4">
        <f>D4*C4</f>
        <v>0.05</v>
      </c>
      <c r="G4" t="s">
        <v>80</v>
      </c>
      <c r="H4">
        <v>1</v>
      </c>
      <c r="I4">
        <v>1500</v>
      </c>
      <c r="J4">
        <f t="shared" ref="J4:J9" si="0">-0.5*H4+1</f>
        <v>0.5</v>
      </c>
      <c r="K4">
        <f t="shared" ref="K4:K9" si="1">J4*I4</f>
        <v>750</v>
      </c>
      <c r="S4">
        <v>1</v>
      </c>
      <c r="T4">
        <v>0.1</v>
      </c>
    </row>
    <row r="5" spans="1:20">
      <c r="A5" t="s">
        <v>7</v>
      </c>
      <c r="B5">
        <v>1</v>
      </c>
      <c r="C5">
        <v>0.05</v>
      </c>
      <c r="D5">
        <f t="shared" ref="D5:D68" si="2">-0.5*B5+1</f>
        <v>0.5</v>
      </c>
      <c r="E5">
        <f t="shared" ref="E5:E68" si="3">D5*C5</f>
        <v>2.5000000000000001E-2</v>
      </c>
      <c r="G5" t="s">
        <v>78</v>
      </c>
      <c r="H5">
        <v>1</v>
      </c>
      <c r="I5">
        <v>850</v>
      </c>
      <c r="J5">
        <f t="shared" si="0"/>
        <v>0.5</v>
      </c>
      <c r="K5">
        <f t="shared" si="1"/>
        <v>425</v>
      </c>
      <c r="S5">
        <v>1</v>
      </c>
      <c r="T5">
        <v>0.05</v>
      </c>
    </row>
    <row r="6" spans="1:20">
      <c r="A6" t="s">
        <v>8</v>
      </c>
      <c r="B6">
        <v>1</v>
      </c>
      <c r="C6">
        <v>7.0000000000000007E-2</v>
      </c>
      <c r="D6">
        <f t="shared" si="2"/>
        <v>0.5</v>
      </c>
      <c r="E6">
        <f t="shared" si="3"/>
        <v>3.5000000000000003E-2</v>
      </c>
      <c r="G6" t="s">
        <v>49</v>
      </c>
      <c r="I6">
        <v>50</v>
      </c>
      <c r="J6">
        <f t="shared" si="0"/>
        <v>1</v>
      </c>
      <c r="K6">
        <f t="shared" si="1"/>
        <v>50</v>
      </c>
      <c r="S6">
        <v>1</v>
      </c>
      <c r="T6">
        <v>7.0000000000000007E-2</v>
      </c>
    </row>
    <row r="7" spans="1:20">
      <c r="A7" t="s">
        <v>9</v>
      </c>
      <c r="C7">
        <v>40</v>
      </c>
      <c r="D7">
        <f t="shared" si="2"/>
        <v>1</v>
      </c>
      <c r="E7">
        <f t="shared" si="3"/>
        <v>40</v>
      </c>
      <c r="G7" t="s">
        <v>9</v>
      </c>
      <c r="I7">
        <v>40</v>
      </c>
      <c r="J7">
        <f t="shared" si="0"/>
        <v>1</v>
      </c>
      <c r="K7">
        <f t="shared" si="1"/>
        <v>40</v>
      </c>
      <c r="T7">
        <v>40</v>
      </c>
    </row>
    <row r="8" spans="1:20">
      <c r="A8" t="s">
        <v>10</v>
      </c>
      <c r="C8">
        <v>1</v>
      </c>
      <c r="D8">
        <f t="shared" si="2"/>
        <v>1</v>
      </c>
      <c r="E8">
        <f t="shared" si="3"/>
        <v>1</v>
      </c>
      <c r="G8" t="s">
        <v>11</v>
      </c>
      <c r="I8">
        <v>40</v>
      </c>
      <c r="J8">
        <f t="shared" si="0"/>
        <v>1</v>
      </c>
      <c r="K8">
        <f t="shared" si="1"/>
        <v>40</v>
      </c>
      <c r="T8">
        <v>1</v>
      </c>
    </row>
    <row r="9" spans="1:20">
      <c r="A9" t="s">
        <v>11</v>
      </c>
      <c r="C9">
        <v>40</v>
      </c>
      <c r="D9">
        <f t="shared" si="2"/>
        <v>1</v>
      </c>
      <c r="E9">
        <f t="shared" si="3"/>
        <v>40</v>
      </c>
      <c r="G9" t="s">
        <v>29</v>
      </c>
      <c r="I9">
        <v>26</v>
      </c>
      <c r="J9">
        <f t="shared" si="0"/>
        <v>1</v>
      </c>
      <c r="K9">
        <f t="shared" si="1"/>
        <v>26</v>
      </c>
      <c r="T9">
        <v>40</v>
      </c>
    </row>
    <row r="10" spans="1:20">
      <c r="A10" t="s">
        <v>12</v>
      </c>
      <c r="B10">
        <v>1</v>
      </c>
      <c r="C10">
        <v>1</v>
      </c>
      <c r="D10">
        <f t="shared" si="2"/>
        <v>0.5</v>
      </c>
      <c r="E10">
        <f t="shared" si="3"/>
        <v>0.5</v>
      </c>
      <c r="G10" t="s">
        <v>88</v>
      </c>
      <c r="K10">
        <f>SUM(K11:K61)</f>
        <v>90.149999999999991</v>
      </c>
      <c r="S10">
        <v>1</v>
      </c>
      <c r="T10">
        <v>1</v>
      </c>
    </row>
    <row r="11" spans="1:20">
      <c r="A11" t="s">
        <v>13</v>
      </c>
      <c r="C11">
        <v>4</v>
      </c>
      <c r="D11">
        <f t="shared" si="2"/>
        <v>1</v>
      </c>
      <c r="E11">
        <f t="shared" si="3"/>
        <v>4</v>
      </c>
      <c r="G11" t="s">
        <v>76</v>
      </c>
      <c r="H11">
        <v>1</v>
      </c>
      <c r="I11">
        <v>30</v>
      </c>
      <c r="J11">
        <f t="shared" ref="J11:J42" si="4">-0.5*H11+1</f>
        <v>0.5</v>
      </c>
      <c r="K11">
        <f t="shared" ref="K11:K42" si="5">J11*I11</f>
        <v>15</v>
      </c>
      <c r="T11">
        <v>4</v>
      </c>
    </row>
    <row r="12" spans="1:20">
      <c r="A12" t="s">
        <v>14</v>
      </c>
      <c r="B12">
        <v>1</v>
      </c>
      <c r="C12">
        <v>0.1</v>
      </c>
      <c r="D12">
        <f t="shared" si="2"/>
        <v>0.5</v>
      </c>
      <c r="E12">
        <f t="shared" si="3"/>
        <v>0.05</v>
      </c>
      <c r="G12" t="s">
        <v>18</v>
      </c>
      <c r="I12">
        <v>10</v>
      </c>
      <c r="J12">
        <f t="shared" si="4"/>
        <v>1</v>
      </c>
      <c r="K12">
        <f t="shared" si="5"/>
        <v>10</v>
      </c>
      <c r="S12">
        <v>1</v>
      </c>
      <c r="T12">
        <v>0.1</v>
      </c>
    </row>
    <row r="13" spans="1:20">
      <c r="A13" t="s">
        <v>15</v>
      </c>
      <c r="C13">
        <v>0.7</v>
      </c>
      <c r="D13">
        <f t="shared" si="2"/>
        <v>1</v>
      </c>
      <c r="E13">
        <f t="shared" si="3"/>
        <v>0.7</v>
      </c>
      <c r="G13" t="s">
        <v>19</v>
      </c>
      <c r="I13">
        <v>10</v>
      </c>
      <c r="J13">
        <f t="shared" si="4"/>
        <v>1</v>
      </c>
      <c r="K13">
        <f t="shared" si="5"/>
        <v>10</v>
      </c>
      <c r="T13">
        <v>0.7</v>
      </c>
    </row>
    <row r="14" spans="1:20">
      <c r="A14" t="s">
        <v>16</v>
      </c>
      <c r="C14">
        <v>1</v>
      </c>
      <c r="D14">
        <f t="shared" si="2"/>
        <v>1</v>
      </c>
      <c r="E14">
        <f t="shared" si="3"/>
        <v>1</v>
      </c>
      <c r="G14" t="s">
        <v>46</v>
      </c>
      <c r="I14">
        <v>10</v>
      </c>
      <c r="J14">
        <f t="shared" si="4"/>
        <v>1</v>
      </c>
      <c r="K14">
        <f t="shared" si="5"/>
        <v>10</v>
      </c>
      <c r="T14">
        <v>1</v>
      </c>
    </row>
    <row r="15" spans="1:20">
      <c r="A15" t="s">
        <v>17</v>
      </c>
      <c r="B15">
        <v>1</v>
      </c>
      <c r="C15">
        <v>0.1</v>
      </c>
      <c r="D15">
        <f t="shared" si="2"/>
        <v>0.5</v>
      </c>
      <c r="E15">
        <f t="shared" si="3"/>
        <v>0.05</v>
      </c>
      <c r="G15" t="s">
        <v>50</v>
      </c>
      <c r="I15">
        <v>8</v>
      </c>
      <c r="J15">
        <f t="shared" si="4"/>
        <v>1</v>
      </c>
      <c r="K15">
        <f t="shared" si="5"/>
        <v>8</v>
      </c>
      <c r="S15">
        <v>1</v>
      </c>
      <c r="T15">
        <v>0.1</v>
      </c>
    </row>
    <row r="16" spans="1:20">
      <c r="A16" t="s">
        <v>18</v>
      </c>
      <c r="C16">
        <v>10</v>
      </c>
      <c r="D16">
        <f t="shared" si="2"/>
        <v>1</v>
      </c>
      <c r="E16">
        <f t="shared" si="3"/>
        <v>10</v>
      </c>
      <c r="G16" t="s">
        <v>30</v>
      </c>
      <c r="I16">
        <v>6</v>
      </c>
      <c r="J16">
        <f t="shared" si="4"/>
        <v>1</v>
      </c>
      <c r="K16">
        <f t="shared" si="5"/>
        <v>6</v>
      </c>
      <c r="T16">
        <v>10</v>
      </c>
    </row>
    <row r="17" spans="1:20">
      <c r="A17" t="s">
        <v>19</v>
      </c>
      <c r="C17">
        <v>10</v>
      </c>
      <c r="D17">
        <f t="shared" si="2"/>
        <v>1</v>
      </c>
      <c r="E17">
        <f t="shared" si="3"/>
        <v>10</v>
      </c>
      <c r="G17" t="s">
        <v>77</v>
      </c>
      <c r="H17">
        <v>1</v>
      </c>
      <c r="I17">
        <v>10</v>
      </c>
      <c r="J17">
        <f t="shared" si="4"/>
        <v>0.5</v>
      </c>
      <c r="K17">
        <f t="shared" si="5"/>
        <v>5</v>
      </c>
      <c r="T17">
        <v>10</v>
      </c>
    </row>
    <row r="18" spans="1:20">
      <c r="A18" t="s">
        <v>20</v>
      </c>
      <c r="B18">
        <v>1</v>
      </c>
      <c r="C18">
        <v>6</v>
      </c>
      <c r="D18">
        <f t="shared" si="2"/>
        <v>0.5</v>
      </c>
      <c r="E18">
        <f t="shared" si="3"/>
        <v>3</v>
      </c>
      <c r="G18" t="s">
        <v>13</v>
      </c>
      <c r="I18">
        <v>4</v>
      </c>
      <c r="J18">
        <f t="shared" si="4"/>
        <v>1</v>
      </c>
      <c r="K18">
        <f t="shared" si="5"/>
        <v>4</v>
      </c>
      <c r="S18">
        <v>1</v>
      </c>
      <c r="T18">
        <v>6</v>
      </c>
    </row>
    <row r="19" spans="1:20">
      <c r="A19" t="s">
        <v>21</v>
      </c>
      <c r="B19">
        <v>1</v>
      </c>
      <c r="C19">
        <v>4</v>
      </c>
      <c r="D19">
        <f t="shared" si="2"/>
        <v>0.5</v>
      </c>
      <c r="E19">
        <f t="shared" si="3"/>
        <v>2</v>
      </c>
      <c r="G19" t="s">
        <v>20</v>
      </c>
      <c r="H19">
        <v>1</v>
      </c>
      <c r="I19">
        <v>6</v>
      </c>
      <c r="J19">
        <f t="shared" si="4"/>
        <v>0.5</v>
      </c>
      <c r="K19">
        <f t="shared" si="5"/>
        <v>3</v>
      </c>
      <c r="S19">
        <v>1</v>
      </c>
      <c r="T19">
        <v>4</v>
      </c>
    </row>
    <row r="20" spans="1:20">
      <c r="A20" t="s">
        <v>22</v>
      </c>
      <c r="B20">
        <v>1</v>
      </c>
      <c r="C20">
        <v>0.08</v>
      </c>
      <c r="D20">
        <f t="shared" si="2"/>
        <v>0.5</v>
      </c>
      <c r="E20">
        <f t="shared" si="3"/>
        <v>0.04</v>
      </c>
      <c r="G20" t="s">
        <v>48</v>
      </c>
      <c r="I20">
        <v>3</v>
      </c>
      <c r="J20">
        <f t="shared" si="4"/>
        <v>1</v>
      </c>
      <c r="K20">
        <f t="shared" si="5"/>
        <v>3</v>
      </c>
      <c r="S20">
        <v>1</v>
      </c>
      <c r="T20">
        <v>0.08</v>
      </c>
    </row>
    <row r="21" spans="1:20">
      <c r="A21" t="s">
        <v>23</v>
      </c>
      <c r="B21">
        <v>1</v>
      </c>
      <c r="C21">
        <v>0.05</v>
      </c>
      <c r="D21">
        <f t="shared" si="2"/>
        <v>0.5</v>
      </c>
      <c r="E21">
        <f t="shared" si="3"/>
        <v>2.5000000000000001E-2</v>
      </c>
      <c r="G21" t="s">
        <v>35</v>
      </c>
      <c r="H21">
        <v>1</v>
      </c>
      <c r="I21">
        <v>5</v>
      </c>
      <c r="J21">
        <f t="shared" si="4"/>
        <v>0.5</v>
      </c>
      <c r="K21">
        <f t="shared" si="5"/>
        <v>2.5</v>
      </c>
      <c r="S21">
        <v>1</v>
      </c>
      <c r="T21">
        <v>0.05</v>
      </c>
    </row>
    <row r="22" spans="1:20">
      <c r="A22" t="s">
        <v>24</v>
      </c>
      <c r="B22">
        <v>1</v>
      </c>
      <c r="C22">
        <v>0.04</v>
      </c>
      <c r="D22">
        <f t="shared" si="2"/>
        <v>0.5</v>
      </c>
      <c r="E22">
        <f t="shared" si="3"/>
        <v>0.02</v>
      </c>
      <c r="G22" t="s">
        <v>47</v>
      </c>
      <c r="H22">
        <v>1</v>
      </c>
      <c r="I22">
        <v>5</v>
      </c>
      <c r="J22">
        <f t="shared" si="4"/>
        <v>0.5</v>
      </c>
      <c r="K22">
        <f t="shared" si="5"/>
        <v>2.5</v>
      </c>
      <c r="S22">
        <v>1</v>
      </c>
      <c r="T22">
        <v>0.04</v>
      </c>
    </row>
    <row r="23" spans="1:20">
      <c r="A23" t="s">
        <v>25</v>
      </c>
      <c r="B23">
        <v>1</v>
      </c>
      <c r="C23">
        <v>0.2</v>
      </c>
      <c r="D23">
        <f t="shared" si="2"/>
        <v>0.5</v>
      </c>
      <c r="E23">
        <f t="shared" si="3"/>
        <v>0.1</v>
      </c>
      <c r="G23" t="s">
        <v>21</v>
      </c>
      <c r="H23">
        <v>1</v>
      </c>
      <c r="I23">
        <v>4</v>
      </c>
      <c r="J23">
        <f t="shared" si="4"/>
        <v>0.5</v>
      </c>
      <c r="K23">
        <f t="shared" si="5"/>
        <v>2</v>
      </c>
      <c r="S23">
        <v>1</v>
      </c>
      <c r="T23">
        <v>0.2</v>
      </c>
    </row>
    <row r="24" spans="1:20">
      <c r="A24" t="s">
        <v>26</v>
      </c>
      <c r="B24">
        <v>1</v>
      </c>
      <c r="C24">
        <v>0.1</v>
      </c>
      <c r="D24">
        <f t="shared" si="2"/>
        <v>0.5</v>
      </c>
      <c r="E24">
        <f t="shared" si="3"/>
        <v>0.05</v>
      </c>
      <c r="G24" t="s">
        <v>36</v>
      </c>
      <c r="H24">
        <v>1</v>
      </c>
      <c r="I24">
        <v>3</v>
      </c>
      <c r="J24">
        <f t="shared" si="4"/>
        <v>0.5</v>
      </c>
      <c r="K24">
        <f t="shared" si="5"/>
        <v>1.5</v>
      </c>
      <c r="S24">
        <v>1</v>
      </c>
      <c r="T24">
        <v>0.1</v>
      </c>
    </row>
    <row r="25" spans="1:20">
      <c r="A25" t="s">
        <v>27</v>
      </c>
      <c r="C25">
        <v>1</v>
      </c>
      <c r="D25">
        <f t="shared" si="2"/>
        <v>1</v>
      </c>
      <c r="E25">
        <f t="shared" si="3"/>
        <v>1</v>
      </c>
      <c r="G25" t="s">
        <v>10</v>
      </c>
      <c r="I25">
        <v>1</v>
      </c>
      <c r="J25">
        <f t="shared" si="4"/>
        <v>1</v>
      </c>
      <c r="K25">
        <f t="shared" si="5"/>
        <v>1</v>
      </c>
      <c r="T25">
        <v>1</v>
      </c>
    </row>
    <row r="26" spans="1:20">
      <c r="A26" t="s">
        <v>28</v>
      </c>
      <c r="B26">
        <v>1</v>
      </c>
      <c r="C26">
        <v>0.06</v>
      </c>
      <c r="D26">
        <f t="shared" si="2"/>
        <v>0.5</v>
      </c>
      <c r="E26">
        <f t="shared" si="3"/>
        <v>0.03</v>
      </c>
      <c r="G26" t="s">
        <v>16</v>
      </c>
      <c r="I26">
        <v>1</v>
      </c>
      <c r="J26">
        <f t="shared" si="4"/>
        <v>1</v>
      </c>
      <c r="K26">
        <f t="shared" si="5"/>
        <v>1</v>
      </c>
      <c r="S26">
        <v>1</v>
      </c>
      <c r="T26">
        <v>0.06</v>
      </c>
    </row>
    <row r="27" spans="1:20">
      <c r="A27" t="s">
        <v>29</v>
      </c>
      <c r="C27">
        <v>26</v>
      </c>
      <c r="D27">
        <f t="shared" si="2"/>
        <v>1</v>
      </c>
      <c r="E27">
        <f t="shared" si="3"/>
        <v>26</v>
      </c>
      <c r="G27" t="s">
        <v>27</v>
      </c>
      <c r="I27">
        <v>1</v>
      </c>
      <c r="J27">
        <f t="shared" si="4"/>
        <v>1</v>
      </c>
      <c r="K27">
        <f t="shared" si="5"/>
        <v>1</v>
      </c>
      <c r="T27">
        <v>26</v>
      </c>
    </row>
    <row r="28" spans="1:20">
      <c r="A28" t="s">
        <v>30</v>
      </c>
      <c r="C28">
        <v>6</v>
      </c>
      <c r="D28">
        <f t="shared" si="2"/>
        <v>1</v>
      </c>
      <c r="E28">
        <f t="shared" si="3"/>
        <v>6</v>
      </c>
      <c r="G28" t="s">
        <v>34</v>
      </c>
      <c r="I28">
        <v>0.9</v>
      </c>
      <c r="J28">
        <f t="shared" si="4"/>
        <v>1</v>
      </c>
      <c r="K28">
        <f t="shared" si="5"/>
        <v>0.9</v>
      </c>
      <c r="T28">
        <v>6</v>
      </c>
    </row>
    <row r="29" spans="1:20">
      <c r="A29" t="s">
        <v>31</v>
      </c>
      <c r="B29">
        <v>1</v>
      </c>
      <c r="C29">
        <v>0.7</v>
      </c>
      <c r="D29">
        <f t="shared" si="2"/>
        <v>0.5</v>
      </c>
      <c r="E29">
        <f t="shared" si="3"/>
        <v>0.35</v>
      </c>
      <c r="G29" t="s">
        <v>15</v>
      </c>
      <c r="I29">
        <v>0.7</v>
      </c>
      <c r="J29">
        <f t="shared" si="4"/>
        <v>1</v>
      </c>
      <c r="K29">
        <f t="shared" si="5"/>
        <v>0.7</v>
      </c>
      <c r="S29">
        <v>1</v>
      </c>
      <c r="T29">
        <v>0.7</v>
      </c>
    </row>
    <row r="30" spans="1:20">
      <c r="A30" t="s">
        <v>32</v>
      </c>
      <c r="B30">
        <v>1</v>
      </c>
      <c r="C30">
        <v>0.4</v>
      </c>
      <c r="D30">
        <f t="shared" si="2"/>
        <v>0.5</v>
      </c>
      <c r="E30">
        <f t="shared" si="3"/>
        <v>0.2</v>
      </c>
      <c r="G30" t="s">
        <v>12</v>
      </c>
      <c r="H30">
        <v>1</v>
      </c>
      <c r="I30">
        <v>1</v>
      </c>
      <c r="J30">
        <f t="shared" si="4"/>
        <v>0.5</v>
      </c>
      <c r="K30">
        <f t="shared" si="5"/>
        <v>0.5</v>
      </c>
      <c r="S30">
        <v>1</v>
      </c>
      <c r="T30">
        <v>0.4</v>
      </c>
    </row>
    <row r="31" spans="1:20">
      <c r="A31" t="s">
        <v>33</v>
      </c>
      <c r="B31">
        <v>1</v>
      </c>
      <c r="C31">
        <v>0.9</v>
      </c>
      <c r="D31">
        <f t="shared" si="2"/>
        <v>0.5</v>
      </c>
      <c r="E31">
        <f t="shared" si="3"/>
        <v>0.45</v>
      </c>
      <c r="G31" t="s">
        <v>33</v>
      </c>
      <c r="H31">
        <v>1</v>
      </c>
      <c r="I31">
        <v>0.9</v>
      </c>
      <c r="J31">
        <f t="shared" si="4"/>
        <v>0.5</v>
      </c>
      <c r="K31">
        <f t="shared" si="5"/>
        <v>0.45</v>
      </c>
      <c r="S31">
        <v>1</v>
      </c>
      <c r="T31">
        <v>0.9</v>
      </c>
    </row>
    <row r="32" spans="1:20">
      <c r="A32" t="s">
        <v>34</v>
      </c>
      <c r="C32">
        <v>0.9</v>
      </c>
      <c r="D32">
        <f t="shared" si="2"/>
        <v>1</v>
      </c>
      <c r="E32">
        <f t="shared" si="3"/>
        <v>0.9</v>
      </c>
      <c r="G32" t="s">
        <v>31</v>
      </c>
      <c r="H32">
        <v>1</v>
      </c>
      <c r="I32">
        <v>0.7</v>
      </c>
      <c r="J32">
        <f t="shared" si="4"/>
        <v>0.5</v>
      </c>
      <c r="K32">
        <f t="shared" si="5"/>
        <v>0.35</v>
      </c>
      <c r="T32">
        <v>0.9</v>
      </c>
    </row>
    <row r="33" spans="1:20">
      <c r="A33" t="s">
        <v>35</v>
      </c>
      <c r="B33">
        <v>1</v>
      </c>
      <c r="C33">
        <v>5</v>
      </c>
      <c r="D33">
        <f t="shared" si="2"/>
        <v>0.5</v>
      </c>
      <c r="E33">
        <f t="shared" si="3"/>
        <v>2.5</v>
      </c>
      <c r="G33" t="s">
        <v>75</v>
      </c>
      <c r="H33">
        <v>1</v>
      </c>
      <c r="I33">
        <v>0.5</v>
      </c>
      <c r="J33">
        <f t="shared" si="4"/>
        <v>0.5</v>
      </c>
      <c r="K33">
        <f t="shared" si="5"/>
        <v>0.25</v>
      </c>
      <c r="S33">
        <v>1</v>
      </c>
      <c r="T33">
        <v>5</v>
      </c>
    </row>
    <row r="34" spans="1:20">
      <c r="A34" t="s">
        <v>36</v>
      </c>
      <c r="B34">
        <v>1</v>
      </c>
      <c r="C34">
        <v>3</v>
      </c>
      <c r="D34">
        <f t="shared" si="2"/>
        <v>0.5</v>
      </c>
      <c r="E34">
        <f t="shared" si="3"/>
        <v>1.5</v>
      </c>
      <c r="G34" t="s">
        <v>32</v>
      </c>
      <c r="H34">
        <v>1</v>
      </c>
      <c r="I34">
        <v>0.4</v>
      </c>
      <c r="J34">
        <f t="shared" si="4"/>
        <v>0.5</v>
      </c>
      <c r="K34">
        <f t="shared" si="5"/>
        <v>0.2</v>
      </c>
      <c r="S34">
        <v>1</v>
      </c>
      <c r="T34">
        <v>3</v>
      </c>
    </row>
    <row r="35" spans="1:20">
      <c r="A35" t="s">
        <v>37</v>
      </c>
      <c r="B35">
        <v>1</v>
      </c>
      <c r="C35">
        <v>0.1</v>
      </c>
      <c r="D35">
        <f t="shared" si="2"/>
        <v>0.5</v>
      </c>
      <c r="E35">
        <f t="shared" si="3"/>
        <v>0.05</v>
      </c>
      <c r="G35" t="s">
        <v>51</v>
      </c>
      <c r="H35">
        <v>1</v>
      </c>
      <c r="I35">
        <v>0.3</v>
      </c>
      <c r="J35">
        <f t="shared" si="4"/>
        <v>0.5</v>
      </c>
      <c r="K35">
        <f t="shared" si="5"/>
        <v>0.15</v>
      </c>
      <c r="S35">
        <v>1</v>
      </c>
      <c r="T35">
        <v>0.1</v>
      </c>
    </row>
    <row r="36" spans="1:20">
      <c r="A36" t="s">
        <v>38</v>
      </c>
      <c r="B36">
        <v>1</v>
      </c>
      <c r="C36">
        <v>7.0000000000000007E-2</v>
      </c>
      <c r="D36">
        <f t="shared" si="2"/>
        <v>0.5</v>
      </c>
      <c r="E36">
        <f t="shared" si="3"/>
        <v>3.5000000000000003E-2</v>
      </c>
      <c r="G36" t="s">
        <v>25</v>
      </c>
      <c r="H36">
        <v>1</v>
      </c>
      <c r="I36">
        <v>0.2</v>
      </c>
      <c r="J36">
        <f t="shared" si="4"/>
        <v>0.5</v>
      </c>
      <c r="K36">
        <f t="shared" si="5"/>
        <v>0.1</v>
      </c>
      <c r="S36">
        <v>1</v>
      </c>
      <c r="T36">
        <v>7.0000000000000007E-2</v>
      </c>
    </row>
    <row r="37" spans="1:20">
      <c r="A37" t="s">
        <v>39</v>
      </c>
      <c r="B37">
        <v>1</v>
      </c>
      <c r="C37">
        <v>0.05</v>
      </c>
      <c r="D37">
        <f t="shared" si="2"/>
        <v>0.5</v>
      </c>
      <c r="E37">
        <f t="shared" si="3"/>
        <v>2.5000000000000001E-2</v>
      </c>
      <c r="G37" t="s">
        <v>42</v>
      </c>
      <c r="H37">
        <v>1</v>
      </c>
      <c r="I37">
        <v>0.2</v>
      </c>
      <c r="J37">
        <f t="shared" si="4"/>
        <v>0.5</v>
      </c>
      <c r="K37">
        <f t="shared" si="5"/>
        <v>0.1</v>
      </c>
      <c r="S37">
        <v>1</v>
      </c>
      <c r="T37">
        <v>0.05</v>
      </c>
    </row>
    <row r="38" spans="1:20">
      <c r="A38" t="s">
        <v>40</v>
      </c>
      <c r="B38">
        <v>1</v>
      </c>
      <c r="C38">
        <v>7.0000000000000007E-2</v>
      </c>
      <c r="D38">
        <f t="shared" si="2"/>
        <v>0.5</v>
      </c>
      <c r="E38">
        <f t="shared" si="3"/>
        <v>3.5000000000000003E-2</v>
      </c>
      <c r="G38" t="s">
        <v>69</v>
      </c>
      <c r="H38">
        <v>1</v>
      </c>
      <c r="I38">
        <v>0.2</v>
      </c>
      <c r="J38">
        <f t="shared" si="4"/>
        <v>0.5</v>
      </c>
      <c r="K38">
        <f t="shared" si="5"/>
        <v>0.1</v>
      </c>
      <c r="S38">
        <v>1</v>
      </c>
      <c r="T38">
        <v>7.0000000000000007E-2</v>
      </c>
    </row>
    <row r="39" spans="1:20">
      <c r="A39" t="s">
        <v>41</v>
      </c>
      <c r="B39">
        <v>1</v>
      </c>
      <c r="C39">
        <v>0.05</v>
      </c>
      <c r="D39">
        <f t="shared" si="2"/>
        <v>0.5</v>
      </c>
      <c r="E39">
        <f t="shared" si="3"/>
        <v>2.5000000000000001E-2</v>
      </c>
      <c r="G39" t="s">
        <v>71</v>
      </c>
      <c r="H39">
        <v>1</v>
      </c>
      <c r="I39">
        <v>0.2</v>
      </c>
      <c r="J39">
        <f t="shared" si="4"/>
        <v>0.5</v>
      </c>
      <c r="K39">
        <f t="shared" si="5"/>
        <v>0.1</v>
      </c>
      <c r="S39">
        <v>1</v>
      </c>
      <c r="T39">
        <v>0.05</v>
      </c>
    </row>
    <row r="40" spans="1:20">
      <c r="A40" t="s">
        <v>42</v>
      </c>
      <c r="B40">
        <v>1</v>
      </c>
      <c r="C40">
        <v>0.2</v>
      </c>
      <c r="D40">
        <f t="shared" si="2"/>
        <v>0.5</v>
      </c>
      <c r="E40">
        <f t="shared" si="3"/>
        <v>0.1</v>
      </c>
      <c r="G40" t="s">
        <v>6</v>
      </c>
      <c r="H40">
        <v>1</v>
      </c>
      <c r="I40">
        <v>0.1</v>
      </c>
      <c r="J40">
        <f t="shared" si="4"/>
        <v>0.5</v>
      </c>
      <c r="K40">
        <f t="shared" si="5"/>
        <v>0.05</v>
      </c>
      <c r="S40">
        <v>1</v>
      </c>
      <c r="T40">
        <v>0.2</v>
      </c>
    </row>
    <row r="41" spans="1:20">
      <c r="A41" t="s">
        <v>43</v>
      </c>
      <c r="D41">
        <f t="shared" si="2"/>
        <v>1</v>
      </c>
      <c r="E41">
        <f t="shared" si="3"/>
        <v>0</v>
      </c>
      <c r="G41" t="s">
        <v>14</v>
      </c>
      <c r="H41">
        <v>1</v>
      </c>
      <c r="I41">
        <v>0.1</v>
      </c>
      <c r="J41">
        <f t="shared" si="4"/>
        <v>0.5</v>
      </c>
      <c r="K41">
        <f t="shared" si="5"/>
        <v>0.05</v>
      </c>
      <c r="T41">
        <v>10</v>
      </c>
    </row>
    <row r="42" spans="1:20">
      <c r="A42" t="s">
        <v>44</v>
      </c>
      <c r="D42">
        <f t="shared" si="2"/>
        <v>1</v>
      </c>
      <c r="E42">
        <f t="shared" si="3"/>
        <v>0</v>
      </c>
      <c r="G42" t="s">
        <v>17</v>
      </c>
      <c r="H42">
        <v>1</v>
      </c>
      <c r="I42">
        <v>0.1</v>
      </c>
      <c r="J42">
        <f t="shared" si="4"/>
        <v>0.5</v>
      </c>
      <c r="K42">
        <f t="shared" si="5"/>
        <v>0.05</v>
      </c>
      <c r="S42">
        <v>1</v>
      </c>
      <c r="T42">
        <v>5</v>
      </c>
    </row>
    <row r="43" spans="1:20">
      <c r="A43" t="s">
        <v>45</v>
      </c>
      <c r="D43">
        <f t="shared" si="2"/>
        <v>1</v>
      </c>
      <c r="E43">
        <f t="shared" si="3"/>
        <v>0</v>
      </c>
      <c r="G43" t="s">
        <v>26</v>
      </c>
      <c r="H43">
        <v>1</v>
      </c>
      <c r="I43">
        <v>0.1</v>
      </c>
      <c r="J43">
        <f t="shared" ref="J43:J74" si="6">-0.5*H43+1</f>
        <v>0.5</v>
      </c>
      <c r="K43">
        <f t="shared" ref="K43:K74" si="7">J43*I43</f>
        <v>0.05</v>
      </c>
      <c r="T43">
        <v>3</v>
      </c>
    </row>
    <row r="44" spans="1:20">
      <c r="A44" t="s">
        <v>46</v>
      </c>
      <c r="C44">
        <v>10</v>
      </c>
      <c r="D44">
        <f t="shared" si="2"/>
        <v>1</v>
      </c>
      <c r="E44">
        <f t="shared" si="3"/>
        <v>10</v>
      </c>
      <c r="G44" t="s">
        <v>37</v>
      </c>
      <c r="H44">
        <v>1</v>
      </c>
      <c r="I44">
        <v>0.1</v>
      </c>
      <c r="J44">
        <f t="shared" si="6"/>
        <v>0.5</v>
      </c>
      <c r="K44">
        <f t="shared" si="7"/>
        <v>0.05</v>
      </c>
      <c r="T44">
        <v>50</v>
      </c>
    </row>
    <row r="45" spans="1:20">
      <c r="A45" t="s">
        <v>47</v>
      </c>
      <c r="B45">
        <v>1</v>
      </c>
      <c r="C45">
        <v>5</v>
      </c>
      <c r="D45">
        <f t="shared" si="2"/>
        <v>0.5</v>
      </c>
      <c r="E45">
        <f t="shared" si="3"/>
        <v>2.5</v>
      </c>
      <c r="G45" t="s">
        <v>52</v>
      </c>
      <c r="H45">
        <v>1</v>
      </c>
      <c r="I45">
        <v>0.09</v>
      </c>
      <c r="J45">
        <f t="shared" si="6"/>
        <v>0.5</v>
      </c>
      <c r="K45">
        <f t="shared" si="7"/>
        <v>4.4999999999999998E-2</v>
      </c>
      <c r="T45">
        <v>8</v>
      </c>
    </row>
    <row r="46" spans="1:20">
      <c r="A46" t="s">
        <v>48</v>
      </c>
      <c r="C46">
        <v>3</v>
      </c>
      <c r="D46">
        <f t="shared" si="2"/>
        <v>1</v>
      </c>
      <c r="E46">
        <f t="shared" si="3"/>
        <v>3</v>
      </c>
      <c r="G46" t="s">
        <v>22</v>
      </c>
      <c r="H46">
        <v>1</v>
      </c>
      <c r="I46">
        <v>0.08</v>
      </c>
      <c r="J46">
        <f t="shared" si="6"/>
        <v>0.5</v>
      </c>
      <c r="K46">
        <f t="shared" si="7"/>
        <v>0.04</v>
      </c>
      <c r="S46">
        <v>1</v>
      </c>
      <c r="T46">
        <v>0.3</v>
      </c>
    </row>
    <row r="47" spans="1:20">
      <c r="A47" t="s">
        <v>49</v>
      </c>
      <c r="C47">
        <v>50</v>
      </c>
      <c r="D47">
        <f t="shared" si="2"/>
        <v>1</v>
      </c>
      <c r="E47">
        <f t="shared" si="3"/>
        <v>50</v>
      </c>
      <c r="G47" t="s">
        <v>8</v>
      </c>
      <c r="H47">
        <v>1</v>
      </c>
      <c r="I47">
        <v>7.0000000000000007E-2</v>
      </c>
      <c r="J47">
        <f t="shared" si="6"/>
        <v>0.5</v>
      </c>
      <c r="K47">
        <f t="shared" si="7"/>
        <v>3.5000000000000003E-2</v>
      </c>
      <c r="S47">
        <v>1</v>
      </c>
      <c r="T47">
        <v>0.09</v>
      </c>
    </row>
    <row r="48" spans="1:20">
      <c r="A48" t="s">
        <v>50</v>
      </c>
      <c r="C48">
        <v>8</v>
      </c>
      <c r="D48">
        <f t="shared" si="2"/>
        <v>1</v>
      </c>
      <c r="E48">
        <f t="shared" si="3"/>
        <v>8</v>
      </c>
      <c r="G48" t="s">
        <v>38</v>
      </c>
      <c r="H48">
        <v>1</v>
      </c>
      <c r="I48">
        <v>7.0000000000000007E-2</v>
      </c>
      <c r="J48">
        <f t="shared" si="6"/>
        <v>0.5</v>
      </c>
      <c r="K48">
        <f t="shared" si="7"/>
        <v>3.5000000000000003E-2</v>
      </c>
      <c r="S48">
        <v>1</v>
      </c>
      <c r="T48">
        <v>0.05</v>
      </c>
    </row>
    <row r="49" spans="1:20">
      <c r="A49" t="s">
        <v>51</v>
      </c>
      <c r="B49">
        <v>1</v>
      </c>
      <c r="C49">
        <v>0.3</v>
      </c>
      <c r="D49">
        <f t="shared" si="2"/>
        <v>0.5</v>
      </c>
      <c r="E49">
        <f t="shared" si="3"/>
        <v>0.15</v>
      </c>
      <c r="G49" t="s">
        <v>40</v>
      </c>
      <c r="H49">
        <v>1</v>
      </c>
      <c r="I49">
        <v>7.0000000000000007E-2</v>
      </c>
      <c r="J49">
        <f t="shared" si="6"/>
        <v>0.5</v>
      </c>
      <c r="K49">
        <f t="shared" si="7"/>
        <v>3.5000000000000003E-2</v>
      </c>
      <c r="S49">
        <v>1</v>
      </c>
      <c r="T49">
        <v>0.05</v>
      </c>
    </row>
    <row r="50" spans="1:20">
      <c r="A50" t="s">
        <v>52</v>
      </c>
      <c r="B50">
        <v>1</v>
      </c>
      <c r="C50">
        <v>0.09</v>
      </c>
      <c r="D50">
        <f t="shared" si="2"/>
        <v>0.5</v>
      </c>
      <c r="E50">
        <f t="shared" si="3"/>
        <v>4.4999999999999998E-2</v>
      </c>
      <c r="G50" t="s">
        <v>81</v>
      </c>
      <c r="H50">
        <v>1</v>
      </c>
      <c r="I50">
        <v>7.0000000000000007E-2</v>
      </c>
      <c r="J50">
        <f t="shared" si="6"/>
        <v>0.5</v>
      </c>
      <c r="K50">
        <f t="shared" si="7"/>
        <v>3.5000000000000003E-2</v>
      </c>
      <c r="S50">
        <v>1</v>
      </c>
      <c r="T50">
        <v>0.04</v>
      </c>
    </row>
    <row r="51" spans="1:20">
      <c r="A51" t="s">
        <v>53</v>
      </c>
      <c r="B51">
        <v>1</v>
      </c>
      <c r="C51">
        <v>0.05</v>
      </c>
      <c r="D51">
        <f t="shared" si="2"/>
        <v>0.5</v>
      </c>
      <c r="E51">
        <f t="shared" si="3"/>
        <v>2.5000000000000001E-2</v>
      </c>
      <c r="G51" t="s">
        <v>82</v>
      </c>
      <c r="H51">
        <v>1</v>
      </c>
      <c r="I51">
        <v>7.0000000000000007E-2</v>
      </c>
      <c r="J51">
        <f t="shared" si="6"/>
        <v>0.5</v>
      </c>
      <c r="K51">
        <f t="shared" si="7"/>
        <v>3.5000000000000003E-2</v>
      </c>
      <c r="S51">
        <v>1</v>
      </c>
      <c r="T51">
        <v>0.04</v>
      </c>
    </row>
    <row r="52" spans="1:20">
      <c r="A52" t="s">
        <v>54</v>
      </c>
      <c r="B52">
        <v>1</v>
      </c>
      <c r="C52">
        <v>0.05</v>
      </c>
      <c r="D52">
        <f t="shared" si="2"/>
        <v>0.5</v>
      </c>
      <c r="E52">
        <f t="shared" si="3"/>
        <v>2.5000000000000001E-2</v>
      </c>
      <c r="G52" t="s">
        <v>28</v>
      </c>
      <c r="H52">
        <v>1</v>
      </c>
      <c r="I52">
        <v>0.06</v>
      </c>
      <c r="J52">
        <f t="shared" si="6"/>
        <v>0.5</v>
      </c>
      <c r="K52">
        <f t="shared" si="7"/>
        <v>0.03</v>
      </c>
      <c r="S52">
        <v>1</v>
      </c>
      <c r="T52">
        <v>0.2</v>
      </c>
    </row>
    <row r="53" spans="1:20">
      <c r="A53" t="s">
        <v>55</v>
      </c>
      <c r="B53">
        <v>1</v>
      </c>
      <c r="C53">
        <v>0.04</v>
      </c>
      <c r="D53">
        <f t="shared" si="2"/>
        <v>0.5</v>
      </c>
      <c r="E53">
        <f t="shared" si="3"/>
        <v>0.02</v>
      </c>
      <c r="G53" t="s">
        <v>7</v>
      </c>
      <c r="H53">
        <v>1</v>
      </c>
      <c r="I53">
        <v>0.05</v>
      </c>
      <c r="J53">
        <f t="shared" si="6"/>
        <v>0.5</v>
      </c>
      <c r="K53">
        <f t="shared" si="7"/>
        <v>2.5000000000000001E-2</v>
      </c>
      <c r="S53">
        <v>1</v>
      </c>
      <c r="T53">
        <v>0.2</v>
      </c>
    </row>
    <row r="54" spans="1:20">
      <c r="A54" t="s">
        <v>56</v>
      </c>
      <c r="B54">
        <v>1</v>
      </c>
      <c r="C54">
        <v>0.04</v>
      </c>
      <c r="D54">
        <f t="shared" si="2"/>
        <v>0.5</v>
      </c>
      <c r="E54">
        <f t="shared" si="3"/>
        <v>0.02</v>
      </c>
      <c r="G54" t="s">
        <v>23</v>
      </c>
      <c r="H54">
        <v>1</v>
      </c>
      <c r="I54">
        <v>0.05</v>
      </c>
      <c r="J54">
        <f t="shared" si="6"/>
        <v>0.5</v>
      </c>
      <c r="K54">
        <f t="shared" si="7"/>
        <v>2.5000000000000001E-2</v>
      </c>
      <c r="S54">
        <v>1</v>
      </c>
      <c r="T54">
        <v>0.5</v>
      </c>
    </row>
    <row r="55" spans="1:20">
      <c r="A55" t="s">
        <v>57</v>
      </c>
      <c r="D55">
        <f t="shared" si="2"/>
        <v>1</v>
      </c>
      <c r="E55">
        <f t="shared" si="3"/>
        <v>0</v>
      </c>
      <c r="G55" t="s">
        <v>39</v>
      </c>
      <c r="H55">
        <v>1</v>
      </c>
      <c r="I55">
        <v>0.05</v>
      </c>
      <c r="J55">
        <f t="shared" si="6"/>
        <v>0.5</v>
      </c>
      <c r="K55">
        <f t="shared" si="7"/>
        <v>2.5000000000000001E-2</v>
      </c>
      <c r="S55">
        <v>1</v>
      </c>
      <c r="T55">
        <v>30</v>
      </c>
    </row>
    <row r="56" spans="1:20">
      <c r="A56" t="s">
        <v>58</v>
      </c>
      <c r="D56">
        <f t="shared" si="2"/>
        <v>1</v>
      </c>
      <c r="E56">
        <f t="shared" si="3"/>
        <v>0</v>
      </c>
      <c r="G56" t="s">
        <v>41</v>
      </c>
      <c r="H56">
        <v>1</v>
      </c>
      <c r="I56">
        <v>0.05</v>
      </c>
      <c r="J56">
        <f t="shared" si="6"/>
        <v>0.5</v>
      </c>
      <c r="K56">
        <f t="shared" si="7"/>
        <v>2.5000000000000001E-2</v>
      </c>
      <c r="S56">
        <v>1</v>
      </c>
      <c r="T56">
        <v>10</v>
      </c>
    </row>
    <row r="57" spans="1:20">
      <c r="A57" t="s">
        <v>59</v>
      </c>
      <c r="D57">
        <f t="shared" si="2"/>
        <v>1</v>
      </c>
      <c r="E57">
        <f t="shared" si="3"/>
        <v>0</v>
      </c>
      <c r="G57" t="s">
        <v>53</v>
      </c>
      <c r="H57">
        <v>1</v>
      </c>
      <c r="I57">
        <v>0.05</v>
      </c>
      <c r="J57">
        <f t="shared" si="6"/>
        <v>0.5</v>
      </c>
      <c r="K57">
        <f t="shared" si="7"/>
        <v>2.5000000000000001E-2</v>
      </c>
      <c r="S57">
        <v>1</v>
      </c>
      <c r="T57">
        <v>850</v>
      </c>
    </row>
    <row r="58" spans="1:20">
      <c r="A58" t="s">
        <v>60</v>
      </c>
      <c r="D58">
        <f t="shared" si="2"/>
        <v>1</v>
      </c>
      <c r="E58">
        <f t="shared" si="3"/>
        <v>0</v>
      </c>
      <c r="G58" t="s">
        <v>54</v>
      </c>
      <c r="H58">
        <v>1</v>
      </c>
      <c r="I58">
        <v>0.05</v>
      </c>
      <c r="J58">
        <f t="shared" si="6"/>
        <v>0.5</v>
      </c>
      <c r="K58">
        <f t="shared" si="7"/>
        <v>2.5000000000000001E-2</v>
      </c>
      <c r="S58">
        <v>1</v>
      </c>
      <c r="T58">
        <v>1500</v>
      </c>
    </row>
    <row r="59" spans="1:20">
      <c r="A59" t="s">
        <v>61</v>
      </c>
      <c r="D59">
        <f t="shared" si="2"/>
        <v>1</v>
      </c>
      <c r="E59">
        <f t="shared" si="3"/>
        <v>0</v>
      </c>
      <c r="G59" t="s">
        <v>24</v>
      </c>
      <c r="H59">
        <v>1</v>
      </c>
      <c r="I59">
        <v>0.04</v>
      </c>
      <c r="J59">
        <f t="shared" si="6"/>
        <v>0.5</v>
      </c>
      <c r="K59">
        <f t="shared" si="7"/>
        <v>0.02</v>
      </c>
      <c r="S59">
        <v>1</v>
      </c>
      <c r="T59">
        <v>7.0000000000000007E-2</v>
      </c>
    </row>
    <row r="60" spans="1:20">
      <c r="A60" t="s">
        <v>62</v>
      </c>
      <c r="D60">
        <f t="shared" si="2"/>
        <v>1</v>
      </c>
      <c r="E60">
        <f t="shared" si="3"/>
        <v>0</v>
      </c>
      <c r="G60" t="s">
        <v>55</v>
      </c>
      <c r="H60">
        <v>1</v>
      </c>
      <c r="I60">
        <v>0.04</v>
      </c>
      <c r="J60">
        <f t="shared" si="6"/>
        <v>0.5</v>
      </c>
      <c r="K60">
        <f t="shared" si="7"/>
        <v>0.02</v>
      </c>
      <c r="S60">
        <v>1</v>
      </c>
      <c r="T60">
        <v>7.0000000000000007E-2</v>
      </c>
    </row>
    <row r="61" spans="1:20">
      <c r="A61" t="s">
        <v>63</v>
      </c>
      <c r="D61">
        <f t="shared" si="2"/>
        <v>1</v>
      </c>
      <c r="E61">
        <f t="shared" si="3"/>
        <v>0</v>
      </c>
      <c r="G61" t="s">
        <v>56</v>
      </c>
      <c r="H61">
        <v>1</v>
      </c>
      <c r="I61">
        <v>0.04</v>
      </c>
      <c r="J61">
        <f t="shared" si="6"/>
        <v>0.5</v>
      </c>
      <c r="K61">
        <f t="shared" si="7"/>
        <v>0.02</v>
      </c>
    </row>
    <row r="62" spans="1:20">
      <c r="A62" t="s">
        <v>64</v>
      </c>
      <c r="D62">
        <f t="shared" si="2"/>
        <v>1</v>
      </c>
      <c r="E62">
        <f t="shared" si="3"/>
        <v>0</v>
      </c>
      <c r="G62" t="s">
        <v>43</v>
      </c>
      <c r="J62">
        <f t="shared" si="6"/>
        <v>1</v>
      </c>
      <c r="K62">
        <f t="shared" si="7"/>
        <v>0</v>
      </c>
    </row>
    <row r="63" spans="1:20">
      <c r="A63" t="s">
        <v>65</v>
      </c>
      <c r="D63">
        <f t="shared" si="2"/>
        <v>1</v>
      </c>
      <c r="E63">
        <f t="shared" si="3"/>
        <v>0</v>
      </c>
      <c r="G63" t="s">
        <v>44</v>
      </c>
      <c r="J63">
        <f t="shared" si="6"/>
        <v>1</v>
      </c>
      <c r="K63">
        <f t="shared" si="7"/>
        <v>0</v>
      </c>
    </row>
    <row r="64" spans="1:20">
      <c r="A64" t="s">
        <v>66</v>
      </c>
      <c r="D64">
        <f t="shared" si="2"/>
        <v>1</v>
      </c>
      <c r="E64">
        <f t="shared" si="3"/>
        <v>0</v>
      </c>
      <c r="G64" t="s">
        <v>45</v>
      </c>
      <c r="J64">
        <f t="shared" si="6"/>
        <v>1</v>
      </c>
      <c r="K64">
        <f t="shared" si="7"/>
        <v>0</v>
      </c>
    </row>
    <row r="65" spans="1:11">
      <c r="A65" t="s">
        <v>67</v>
      </c>
      <c r="D65">
        <f t="shared" si="2"/>
        <v>1</v>
      </c>
      <c r="E65">
        <f t="shared" si="3"/>
        <v>0</v>
      </c>
      <c r="G65" t="s">
        <v>57</v>
      </c>
      <c r="J65">
        <f t="shared" si="6"/>
        <v>1</v>
      </c>
      <c r="K65">
        <f t="shared" si="7"/>
        <v>0</v>
      </c>
    </row>
    <row r="66" spans="1:11">
      <c r="A66" t="s">
        <v>68</v>
      </c>
      <c r="D66">
        <f t="shared" si="2"/>
        <v>1</v>
      </c>
      <c r="E66">
        <f t="shared" si="3"/>
        <v>0</v>
      </c>
      <c r="G66" t="s">
        <v>58</v>
      </c>
      <c r="J66">
        <f t="shared" si="6"/>
        <v>1</v>
      </c>
      <c r="K66">
        <f t="shared" si="7"/>
        <v>0</v>
      </c>
    </row>
    <row r="67" spans="1:11">
      <c r="A67" t="s">
        <v>69</v>
      </c>
      <c r="B67">
        <v>1</v>
      </c>
      <c r="C67">
        <v>0.2</v>
      </c>
      <c r="D67">
        <f t="shared" si="2"/>
        <v>0.5</v>
      </c>
      <c r="E67">
        <f t="shared" si="3"/>
        <v>0.1</v>
      </c>
      <c r="G67" t="s">
        <v>59</v>
      </c>
      <c r="J67">
        <f t="shared" si="6"/>
        <v>1</v>
      </c>
      <c r="K67">
        <f t="shared" si="7"/>
        <v>0</v>
      </c>
    </row>
    <row r="68" spans="1:11">
      <c r="A68" t="s">
        <v>70</v>
      </c>
      <c r="D68">
        <f t="shared" si="2"/>
        <v>1</v>
      </c>
      <c r="E68">
        <f t="shared" si="3"/>
        <v>0</v>
      </c>
      <c r="G68" t="s">
        <v>60</v>
      </c>
      <c r="J68">
        <f t="shared" si="6"/>
        <v>1</v>
      </c>
      <c r="K68">
        <f t="shared" si="7"/>
        <v>0</v>
      </c>
    </row>
    <row r="69" spans="1:11">
      <c r="A69" t="s">
        <v>71</v>
      </c>
      <c r="B69">
        <v>1</v>
      </c>
      <c r="C69">
        <v>0.2</v>
      </c>
      <c r="D69">
        <f t="shared" ref="D69:D80" si="8">-0.5*B69+1</f>
        <v>0.5</v>
      </c>
      <c r="E69">
        <f t="shared" ref="E69:E80" si="9">D69*C69</f>
        <v>0.1</v>
      </c>
      <c r="G69" t="s">
        <v>61</v>
      </c>
      <c r="J69">
        <f t="shared" si="6"/>
        <v>1</v>
      </c>
      <c r="K69">
        <f t="shared" si="7"/>
        <v>0</v>
      </c>
    </row>
    <row r="70" spans="1:11">
      <c r="A70" t="s">
        <v>72</v>
      </c>
      <c r="D70">
        <f t="shared" si="8"/>
        <v>1</v>
      </c>
      <c r="E70">
        <f t="shared" si="9"/>
        <v>0</v>
      </c>
      <c r="G70" t="s">
        <v>62</v>
      </c>
      <c r="J70">
        <f t="shared" si="6"/>
        <v>1</v>
      </c>
      <c r="K70">
        <f t="shared" si="7"/>
        <v>0</v>
      </c>
    </row>
    <row r="71" spans="1:11">
      <c r="A71" t="s">
        <v>73</v>
      </c>
      <c r="D71">
        <f t="shared" si="8"/>
        <v>1</v>
      </c>
      <c r="E71">
        <f t="shared" si="9"/>
        <v>0</v>
      </c>
      <c r="G71" t="s">
        <v>63</v>
      </c>
      <c r="J71">
        <f t="shared" si="6"/>
        <v>1</v>
      </c>
      <c r="K71">
        <f t="shared" si="7"/>
        <v>0</v>
      </c>
    </row>
    <row r="72" spans="1:11">
      <c r="A72" t="s">
        <v>74</v>
      </c>
      <c r="D72">
        <f t="shared" si="8"/>
        <v>1</v>
      </c>
      <c r="E72">
        <f t="shared" si="9"/>
        <v>0</v>
      </c>
      <c r="G72" t="s">
        <v>64</v>
      </c>
      <c r="J72">
        <f t="shared" si="6"/>
        <v>1</v>
      </c>
      <c r="K72">
        <f t="shared" si="7"/>
        <v>0</v>
      </c>
    </row>
    <row r="73" spans="1:11">
      <c r="A73" t="s">
        <v>75</v>
      </c>
      <c r="B73">
        <v>1</v>
      </c>
      <c r="C73">
        <v>0.5</v>
      </c>
      <c r="D73">
        <f t="shared" si="8"/>
        <v>0.5</v>
      </c>
      <c r="E73">
        <f t="shared" si="9"/>
        <v>0.25</v>
      </c>
      <c r="G73" t="s">
        <v>65</v>
      </c>
      <c r="J73">
        <f t="shared" si="6"/>
        <v>1</v>
      </c>
      <c r="K73">
        <f t="shared" si="7"/>
        <v>0</v>
      </c>
    </row>
    <row r="74" spans="1:11">
      <c r="A74" t="s">
        <v>76</v>
      </c>
      <c r="B74">
        <v>1</v>
      </c>
      <c r="C74">
        <v>30</v>
      </c>
      <c r="D74">
        <f t="shared" si="8"/>
        <v>0.5</v>
      </c>
      <c r="E74">
        <f t="shared" si="9"/>
        <v>15</v>
      </c>
      <c r="G74" t="s">
        <v>66</v>
      </c>
      <c r="J74">
        <f t="shared" si="6"/>
        <v>1</v>
      </c>
      <c r="K74">
        <f t="shared" si="7"/>
        <v>0</v>
      </c>
    </row>
    <row r="75" spans="1:11">
      <c r="A75" t="s">
        <v>77</v>
      </c>
      <c r="B75">
        <v>1</v>
      </c>
      <c r="C75">
        <v>10</v>
      </c>
      <c r="D75">
        <f t="shared" si="8"/>
        <v>0.5</v>
      </c>
      <c r="E75">
        <f t="shared" si="9"/>
        <v>5</v>
      </c>
      <c r="G75" t="s">
        <v>67</v>
      </c>
      <c r="J75">
        <f t="shared" ref="J75:J81" si="10">-0.5*H75+1</f>
        <v>1</v>
      </c>
      <c r="K75">
        <f t="shared" ref="K75:K106" si="11">J75*I75</f>
        <v>0</v>
      </c>
    </row>
    <row r="76" spans="1:11">
      <c r="A76" t="s">
        <v>78</v>
      </c>
      <c r="B76">
        <v>1</v>
      </c>
      <c r="C76">
        <v>850</v>
      </c>
      <c r="D76">
        <f t="shared" si="8"/>
        <v>0.5</v>
      </c>
      <c r="E76">
        <f t="shared" si="9"/>
        <v>425</v>
      </c>
      <c r="G76" t="s">
        <v>68</v>
      </c>
      <c r="J76">
        <f t="shared" si="10"/>
        <v>1</v>
      </c>
      <c r="K76">
        <f t="shared" si="11"/>
        <v>0</v>
      </c>
    </row>
    <row r="77" spans="1:11">
      <c r="A77" t="s">
        <v>79</v>
      </c>
      <c r="D77">
        <f t="shared" si="8"/>
        <v>1</v>
      </c>
      <c r="E77">
        <f t="shared" si="9"/>
        <v>0</v>
      </c>
      <c r="G77" t="s">
        <v>70</v>
      </c>
      <c r="J77">
        <f t="shared" si="10"/>
        <v>1</v>
      </c>
      <c r="K77">
        <f t="shared" si="11"/>
        <v>0</v>
      </c>
    </row>
    <row r="78" spans="1:11">
      <c r="A78" t="s">
        <v>80</v>
      </c>
      <c r="B78">
        <v>1</v>
      </c>
      <c r="C78">
        <v>1500</v>
      </c>
      <c r="D78">
        <f t="shared" si="8"/>
        <v>0.5</v>
      </c>
      <c r="E78">
        <f t="shared" si="9"/>
        <v>750</v>
      </c>
      <c r="G78" t="s">
        <v>72</v>
      </c>
      <c r="J78">
        <f t="shared" si="10"/>
        <v>1</v>
      </c>
      <c r="K78">
        <f t="shared" si="11"/>
        <v>0</v>
      </c>
    </row>
    <row r="79" spans="1:11">
      <c r="A79" t="s">
        <v>81</v>
      </c>
      <c r="B79">
        <v>1</v>
      </c>
      <c r="C79">
        <v>7.0000000000000007E-2</v>
      </c>
      <c r="D79">
        <f t="shared" si="8"/>
        <v>0.5</v>
      </c>
      <c r="E79">
        <f t="shared" si="9"/>
        <v>3.5000000000000003E-2</v>
      </c>
      <c r="G79" t="s">
        <v>73</v>
      </c>
      <c r="J79">
        <f t="shared" si="10"/>
        <v>1</v>
      </c>
      <c r="K79">
        <f t="shared" si="11"/>
        <v>0</v>
      </c>
    </row>
    <row r="80" spans="1:11">
      <c r="A80" t="s">
        <v>82</v>
      </c>
      <c r="B80">
        <v>1</v>
      </c>
      <c r="C80">
        <v>7.0000000000000007E-2</v>
      </c>
      <c r="D80">
        <f t="shared" si="8"/>
        <v>0.5</v>
      </c>
      <c r="E80">
        <f t="shared" si="9"/>
        <v>3.5000000000000003E-2</v>
      </c>
      <c r="G80" t="s">
        <v>74</v>
      </c>
      <c r="J80">
        <f t="shared" si="10"/>
        <v>1</v>
      </c>
      <c r="K80">
        <f t="shared" si="11"/>
        <v>0</v>
      </c>
    </row>
    <row r="81" spans="5:11">
      <c r="G81" t="s">
        <v>79</v>
      </c>
      <c r="J81">
        <f t="shared" si="10"/>
        <v>1</v>
      </c>
      <c r="K81">
        <f t="shared" si="11"/>
        <v>0</v>
      </c>
    </row>
    <row r="82" spans="5:11" ht="16">
      <c r="E82" s="3">
        <f>(10^9-SUM(E4:E80))/10^9</f>
        <v>0.99999857884999999</v>
      </c>
    </row>
    <row r="83" spans="5:11" ht="16">
      <c r="E83" t="s">
        <v>95</v>
      </c>
      <c r="K83" s="2"/>
    </row>
  </sheetData>
  <sheetCalcPr fullCalcOnLoad="1"/>
  <sortState ref="G4:K80">
    <sortCondition descending="1" ref="K4:K80"/>
  </sortState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84"/>
  <sheetViews>
    <sheetView topLeftCell="D1" workbookViewId="0">
      <selection activeCell="E85" sqref="E85"/>
    </sheetView>
  </sheetViews>
  <sheetFormatPr baseColWidth="10" defaultRowHeight="13"/>
  <sheetData>
    <row r="1" spans="1:20">
      <c r="A1" s="1">
        <v>982</v>
      </c>
    </row>
    <row r="2" spans="1:20">
      <c r="B2" t="s">
        <v>93</v>
      </c>
      <c r="C2" t="s">
        <v>92</v>
      </c>
      <c r="D2" t="s">
        <v>91</v>
      </c>
      <c r="E2" t="s">
        <v>94</v>
      </c>
      <c r="H2">
        <v>982</v>
      </c>
      <c r="K2" t="s">
        <v>90</v>
      </c>
      <c r="S2" t="s">
        <v>89</v>
      </c>
    </row>
    <row r="4" spans="1:20">
      <c r="A4" t="s">
        <v>6</v>
      </c>
      <c r="B4">
        <v>1</v>
      </c>
      <c r="C4">
        <v>0.08</v>
      </c>
      <c r="D4">
        <f>-0.5*B4+1</f>
        <v>0.5</v>
      </c>
      <c r="E4">
        <f>D4*C4</f>
        <v>0.04</v>
      </c>
      <c r="G4" t="s">
        <v>80</v>
      </c>
      <c r="I4">
        <v>18000</v>
      </c>
      <c r="J4">
        <v>1</v>
      </c>
      <c r="K4">
        <v>18000</v>
      </c>
      <c r="S4">
        <v>1</v>
      </c>
      <c r="T4">
        <v>0.08</v>
      </c>
    </row>
    <row r="5" spans="1:20">
      <c r="A5" t="s">
        <v>7</v>
      </c>
      <c r="B5">
        <v>1</v>
      </c>
      <c r="C5">
        <v>0.05</v>
      </c>
      <c r="D5">
        <f t="shared" ref="D5:D68" si="0">-0.5*B5+1</f>
        <v>0.5</v>
      </c>
      <c r="E5">
        <f t="shared" ref="E5:E68" si="1">D5*C5</f>
        <v>2.5000000000000001E-2</v>
      </c>
      <c r="G5" t="s">
        <v>30</v>
      </c>
      <c r="I5">
        <v>4000</v>
      </c>
      <c r="J5">
        <v>1</v>
      </c>
      <c r="K5">
        <v>4000</v>
      </c>
      <c r="S5">
        <v>1</v>
      </c>
      <c r="T5">
        <v>0.05</v>
      </c>
    </row>
    <row r="6" spans="1:20">
      <c r="A6" t="s">
        <v>8</v>
      </c>
      <c r="B6">
        <v>1</v>
      </c>
      <c r="C6">
        <v>0.06</v>
      </c>
      <c r="D6">
        <f t="shared" si="0"/>
        <v>0.5</v>
      </c>
      <c r="E6">
        <f t="shared" si="1"/>
        <v>0.03</v>
      </c>
      <c r="G6" t="s">
        <v>78</v>
      </c>
      <c r="H6">
        <v>1</v>
      </c>
      <c r="I6">
        <v>760</v>
      </c>
      <c r="J6">
        <v>0.5</v>
      </c>
      <c r="K6">
        <v>380</v>
      </c>
      <c r="S6">
        <v>1</v>
      </c>
      <c r="T6">
        <v>0.06</v>
      </c>
    </row>
    <row r="7" spans="1:20">
      <c r="A7" t="s">
        <v>9</v>
      </c>
      <c r="C7">
        <v>55</v>
      </c>
      <c r="D7">
        <f t="shared" si="0"/>
        <v>1</v>
      </c>
      <c r="E7">
        <f t="shared" si="1"/>
        <v>55</v>
      </c>
      <c r="G7" t="s">
        <v>51</v>
      </c>
      <c r="I7">
        <v>180</v>
      </c>
      <c r="J7">
        <v>1</v>
      </c>
      <c r="K7">
        <v>180</v>
      </c>
      <c r="T7">
        <v>55</v>
      </c>
    </row>
    <row r="8" spans="1:20">
      <c r="A8" t="s">
        <v>10</v>
      </c>
      <c r="C8">
        <v>2</v>
      </c>
      <c r="D8">
        <f t="shared" si="0"/>
        <v>1</v>
      </c>
      <c r="E8">
        <f t="shared" si="1"/>
        <v>2</v>
      </c>
      <c r="G8" t="s">
        <v>50</v>
      </c>
      <c r="I8">
        <v>110</v>
      </c>
      <c r="J8">
        <v>1</v>
      </c>
      <c r="K8">
        <v>110</v>
      </c>
      <c r="T8">
        <v>2</v>
      </c>
    </row>
    <row r="9" spans="1:20">
      <c r="A9" t="s">
        <v>11</v>
      </c>
      <c r="C9">
        <v>90</v>
      </c>
      <c r="D9">
        <f t="shared" si="0"/>
        <v>1</v>
      </c>
      <c r="E9">
        <f t="shared" si="1"/>
        <v>90</v>
      </c>
      <c r="G9" t="s">
        <v>11</v>
      </c>
      <c r="I9">
        <v>90</v>
      </c>
      <c r="J9">
        <v>1</v>
      </c>
      <c r="K9">
        <v>90</v>
      </c>
      <c r="T9">
        <v>90</v>
      </c>
    </row>
    <row r="10" spans="1:20">
      <c r="A10" t="s">
        <v>12</v>
      </c>
      <c r="C10">
        <v>42</v>
      </c>
      <c r="D10">
        <f t="shared" si="0"/>
        <v>1</v>
      </c>
      <c r="E10">
        <f t="shared" si="1"/>
        <v>42</v>
      </c>
      <c r="G10" t="s">
        <v>88</v>
      </c>
      <c r="K10">
        <f>SUM(K11:K61)</f>
        <v>572.48999999999955</v>
      </c>
      <c r="T10">
        <v>42</v>
      </c>
    </row>
    <row r="11" spans="1:20">
      <c r="A11" t="s">
        <v>13</v>
      </c>
      <c r="C11">
        <v>3</v>
      </c>
      <c r="D11">
        <f t="shared" si="0"/>
        <v>1</v>
      </c>
      <c r="E11">
        <f t="shared" si="1"/>
        <v>3</v>
      </c>
      <c r="G11" t="s">
        <v>46</v>
      </c>
      <c r="I11">
        <v>84</v>
      </c>
      <c r="J11">
        <v>1</v>
      </c>
      <c r="K11">
        <v>84</v>
      </c>
      <c r="T11">
        <v>3</v>
      </c>
    </row>
    <row r="12" spans="1:20">
      <c r="A12" t="s">
        <v>14</v>
      </c>
      <c r="C12">
        <v>0.5</v>
      </c>
      <c r="D12">
        <f t="shared" si="0"/>
        <v>1</v>
      </c>
      <c r="E12">
        <f t="shared" si="1"/>
        <v>0.5</v>
      </c>
      <c r="G12" t="s">
        <v>77</v>
      </c>
      <c r="I12">
        <v>65</v>
      </c>
      <c r="J12">
        <v>1</v>
      </c>
      <c r="K12">
        <v>65</v>
      </c>
      <c r="T12">
        <v>0.5</v>
      </c>
    </row>
    <row r="13" spans="1:20">
      <c r="A13" t="s">
        <v>15</v>
      </c>
      <c r="C13">
        <v>0.3</v>
      </c>
      <c r="D13">
        <f t="shared" si="0"/>
        <v>1</v>
      </c>
      <c r="E13">
        <f t="shared" si="1"/>
        <v>0.3</v>
      </c>
      <c r="G13" t="s">
        <v>18</v>
      </c>
      <c r="I13">
        <v>64</v>
      </c>
      <c r="J13">
        <v>1</v>
      </c>
      <c r="K13">
        <v>64</v>
      </c>
      <c r="T13">
        <v>0.3</v>
      </c>
    </row>
    <row r="14" spans="1:20">
      <c r="A14" t="s">
        <v>16</v>
      </c>
      <c r="C14">
        <v>25</v>
      </c>
      <c r="D14">
        <f t="shared" si="0"/>
        <v>1</v>
      </c>
      <c r="E14">
        <f t="shared" si="1"/>
        <v>25</v>
      </c>
      <c r="G14" t="s">
        <v>49</v>
      </c>
      <c r="I14">
        <v>57</v>
      </c>
      <c r="J14">
        <v>1</v>
      </c>
      <c r="K14">
        <v>57</v>
      </c>
      <c r="T14">
        <v>25</v>
      </c>
    </row>
    <row r="15" spans="1:20">
      <c r="A15" t="s">
        <v>17</v>
      </c>
      <c r="B15">
        <v>1</v>
      </c>
      <c r="C15">
        <v>0.08</v>
      </c>
      <c r="D15">
        <f t="shared" si="0"/>
        <v>0.5</v>
      </c>
      <c r="E15">
        <f t="shared" si="1"/>
        <v>0.04</v>
      </c>
      <c r="G15" t="s">
        <v>9</v>
      </c>
      <c r="I15">
        <v>55</v>
      </c>
      <c r="J15">
        <v>1</v>
      </c>
      <c r="K15">
        <v>55</v>
      </c>
      <c r="S15">
        <v>1</v>
      </c>
      <c r="T15">
        <v>0.08</v>
      </c>
    </row>
    <row r="16" spans="1:20">
      <c r="A16" t="s">
        <v>18</v>
      </c>
      <c r="C16">
        <v>64</v>
      </c>
      <c r="D16">
        <f t="shared" si="0"/>
        <v>1</v>
      </c>
      <c r="E16">
        <f t="shared" si="1"/>
        <v>64</v>
      </c>
      <c r="G16" t="s">
        <v>19</v>
      </c>
      <c r="I16">
        <v>49</v>
      </c>
      <c r="J16">
        <v>1</v>
      </c>
      <c r="K16">
        <v>49</v>
      </c>
      <c r="T16">
        <v>64</v>
      </c>
    </row>
    <row r="17" spans="1:20">
      <c r="A17" t="s">
        <v>19</v>
      </c>
      <c r="C17">
        <v>49</v>
      </c>
      <c r="D17">
        <f t="shared" si="0"/>
        <v>1</v>
      </c>
      <c r="E17">
        <f t="shared" si="1"/>
        <v>49</v>
      </c>
      <c r="G17" t="s">
        <v>29</v>
      </c>
      <c r="I17">
        <v>44</v>
      </c>
      <c r="J17">
        <v>1</v>
      </c>
      <c r="K17">
        <v>44</v>
      </c>
      <c r="T17">
        <v>49</v>
      </c>
    </row>
    <row r="18" spans="1:20">
      <c r="A18" t="s">
        <v>20</v>
      </c>
      <c r="B18">
        <v>1</v>
      </c>
      <c r="C18">
        <v>7</v>
      </c>
      <c r="D18">
        <f t="shared" si="0"/>
        <v>0.5</v>
      </c>
      <c r="E18">
        <f t="shared" si="1"/>
        <v>3.5</v>
      </c>
      <c r="G18" t="s">
        <v>12</v>
      </c>
      <c r="I18">
        <v>42</v>
      </c>
      <c r="J18">
        <v>1</v>
      </c>
      <c r="K18">
        <v>42</v>
      </c>
      <c r="S18">
        <v>1</v>
      </c>
      <c r="T18">
        <v>7</v>
      </c>
    </row>
    <row r="19" spans="1:20">
      <c r="A19" t="s">
        <v>21</v>
      </c>
      <c r="C19">
        <v>12</v>
      </c>
      <c r="D19">
        <f t="shared" si="0"/>
        <v>1</v>
      </c>
      <c r="E19">
        <f t="shared" si="1"/>
        <v>12</v>
      </c>
      <c r="G19" t="s">
        <v>34</v>
      </c>
      <c r="I19">
        <v>37</v>
      </c>
      <c r="J19">
        <v>1</v>
      </c>
      <c r="K19">
        <v>37</v>
      </c>
      <c r="T19">
        <v>12</v>
      </c>
    </row>
    <row r="20" spans="1:20">
      <c r="A20" t="s">
        <v>22</v>
      </c>
      <c r="B20">
        <v>1</v>
      </c>
      <c r="C20">
        <v>0.08</v>
      </c>
      <c r="D20">
        <f t="shared" si="0"/>
        <v>0.5</v>
      </c>
      <c r="E20">
        <f t="shared" si="1"/>
        <v>0.04</v>
      </c>
      <c r="G20" t="s">
        <v>16</v>
      </c>
      <c r="I20">
        <v>25</v>
      </c>
      <c r="J20">
        <v>1</v>
      </c>
      <c r="K20">
        <v>25</v>
      </c>
      <c r="S20">
        <v>1</v>
      </c>
      <c r="T20">
        <v>0.08</v>
      </c>
    </row>
    <row r="21" spans="1:20">
      <c r="A21" t="s">
        <v>23</v>
      </c>
      <c r="B21">
        <v>1</v>
      </c>
      <c r="C21">
        <v>0.06</v>
      </c>
      <c r="D21">
        <f t="shared" si="0"/>
        <v>0.5</v>
      </c>
      <c r="E21">
        <f t="shared" si="1"/>
        <v>0.03</v>
      </c>
      <c r="G21" t="s">
        <v>76</v>
      </c>
      <c r="H21">
        <v>1</v>
      </c>
      <c r="I21">
        <v>35</v>
      </c>
      <c r="J21">
        <v>0.5</v>
      </c>
      <c r="K21">
        <v>17.5</v>
      </c>
      <c r="S21">
        <v>1</v>
      </c>
      <c r="T21">
        <v>0.06</v>
      </c>
    </row>
    <row r="22" spans="1:20">
      <c r="A22" t="s">
        <v>24</v>
      </c>
      <c r="B22">
        <v>1</v>
      </c>
      <c r="C22">
        <v>0.04</v>
      </c>
      <c r="D22">
        <f t="shared" si="0"/>
        <v>0.5</v>
      </c>
      <c r="E22">
        <f t="shared" si="1"/>
        <v>0.02</v>
      </c>
      <c r="G22" t="s">
        <v>21</v>
      </c>
      <c r="I22">
        <v>12</v>
      </c>
      <c r="J22">
        <v>1</v>
      </c>
      <c r="K22">
        <v>12</v>
      </c>
      <c r="S22">
        <v>1</v>
      </c>
      <c r="T22">
        <v>0.04</v>
      </c>
    </row>
    <row r="23" spans="1:20">
      <c r="A23" t="s">
        <v>25</v>
      </c>
      <c r="B23">
        <v>1</v>
      </c>
      <c r="C23">
        <v>0.2</v>
      </c>
      <c r="D23">
        <f t="shared" si="0"/>
        <v>0.5</v>
      </c>
      <c r="E23">
        <f t="shared" si="1"/>
        <v>0.1</v>
      </c>
      <c r="G23" t="s">
        <v>35</v>
      </c>
      <c r="H23">
        <v>1</v>
      </c>
      <c r="I23">
        <v>10</v>
      </c>
      <c r="J23">
        <v>0.5</v>
      </c>
      <c r="K23">
        <v>5</v>
      </c>
      <c r="S23">
        <v>1</v>
      </c>
      <c r="T23">
        <v>0.2</v>
      </c>
    </row>
    <row r="24" spans="1:20">
      <c r="A24" t="s">
        <v>26</v>
      </c>
      <c r="B24">
        <v>1</v>
      </c>
      <c r="C24">
        <v>0.08</v>
      </c>
      <c r="D24">
        <f t="shared" si="0"/>
        <v>0.5</v>
      </c>
      <c r="E24">
        <f t="shared" si="1"/>
        <v>0.04</v>
      </c>
      <c r="G24" t="s">
        <v>20</v>
      </c>
      <c r="H24">
        <v>1</v>
      </c>
      <c r="I24">
        <v>7</v>
      </c>
      <c r="J24">
        <v>0.5</v>
      </c>
      <c r="K24">
        <v>3.5</v>
      </c>
      <c r="S24">
        <v>1</v>
      </c>
      <c r="T24">
        <v>0.08</v>
      </c>
    </row>
    <row r="25" spans="1:20">
      <c r="A25" t="s">
        <v>27</v>
      </c>
      <c r="C25">
        <v>0.2</v>
      </c>
      <c r="D25">
        <f t="shared" si="0"/>
        <v>1</v>
      </c>
      <c r="E25">
        <f t="shared" si="1"/>
        <v>0.2</v>
      </c>
      <c r="G25" t="s">
        <v>13</v>
      </c>
      <c r="I25">
        <v>3</v>
      </c>
      <c r="J25">
        <v>1</v>
      </c>
      <c r="K25">
        <v>3</v>
      </c>
      <c r="T25">
        <v>0.2</v>
      </c>
    </row>
    <row r="26" spans="1:20">
      <c r="A26" t="s">
        <v>28</v>
      </c>
      <c r="B26">
        <v>1</v>
      </c>
      <c r="C26">
        <v>0.08</v>
      </c>
      <c r="D26">
        <f t="shared" si="0"/>
        <v>0.5</v>
      </c>
      <c r="E26">
        <f t="shared" si="1"/>
        <v>0.04</v>
      </c>
      <c r="G26" t="s">
        <v>47</v>
      </c>
      <c r="H26">
        <v>1</v>
      </c>
      <c r="I26">
        <v>5</v>
      </c>
      <c r="J26">
        <v>0.5</v>
      </c>
      <c r="K26">
        <v>2.5</v>
      </c>
      <c r="S26">
        <v>1</v>
      </c>
      <c r="T26">
        <v>0.08</v>
      </c>
    </row>
    <row r="27" spans="1:20">
      <c r="A27" t="s">
        <v>29</v>
      </c>
      <c r="C27">
        <v>44</v>
      </c>
      <c r="D27">
        <f t="shared" si="0"/>
        <v>1</v>
      </c>
      <c r="E27">
        <f t="shared" si="1"/>
        <v>44</v>
      </c>
      <c r="G27" t="s">
        <v>10</v>
      </c>
      <c r="I27">
        <v>2</v>
      </c>
      <c r="J27">
        <v>1</v>
      </c>
      <c r="K27">
        <v>2</v>
      </c>
      <c r="T27">
        <v>44</v>
      </c>
    </row>
    <row r="28" spans="1:20">
      <c r="A28" t="s">
        <v>30</v>
      </c>
      <c r="C28">
        <v>4000</v>
      </c>
      <c r="D28">
        <f t="shared" si="0"/>
        <v>1</v>
      </c>
      <c r="E28">
        <f t="shared" si="1"/>
        <v>4000</v>
      </c>
      <c r="G28" t="s">
        <v>36</v>
      </c>
      <c r="H28">
        <v>1</v>
      </c>
      <c r="I28">
        <v>2</v>
      </c>
      <c r="J28">
        <v>0.5</v>
      </c>
      <c r="K28">
        <v>1</v>
      </c>
      <c r="T28">
        <v>4000</v>
      </c>
    </row>
    <row r="29" spans="1:20">
      <c r="A29" t="s">
        <v>31</v>
      </c>
      <c r="B29">
        <v>1</v>
      </c>
      <c r="C29">
        <v>0.6</v>
      </c>
      <c r="D29">
        <f t="shared" si="0"/>
        <v>0.5</v>
      </c>
      <c r="E29">
        <f t="shared" si="1"/>
        <v>0.3</v>
      </c>
      <c r="G29" t="s">
        <v>48</v>
      </c>
      <c r="I29">
        <v>0.7</v>
      </c>
      <c r="J29">
        <v>1</v>
      </c>
      <c r="K29">
        <v>0.7</v>
      </c>
      <c r="S29">
        <v>1</v>
      </c>
      <c r="T29">
        <v>0.6</v>
      </c>
    </row>
    <row r="30" spans="1:20">
      <c r="A30" t="s">
        <v>32</v>
      </c>
      <c r="B30">
        <v>1</v>
      </c>
      <c r="C30">
        <v>0.5</v>
      </c>
      <c r="D30">
        <f t="shared" si="0"/>
        <v>0.5</v>
      </c>
      <c r="E30">
        <f t="shared" si="1"/>
        <v>0.25</v>
      </c>
      <c r="G30" t="s">
        <v>14</v>
      </c>
      <c r="I30">
        <v>0.5</v>
      </c>
      <c r="J30">
        <v>1</v>
      </c>
      <c r="K30">
        <v>0.5</v>
      </c>
      <c r="S30">
        <v>1</v>
      </c>
      <c r="T30">
        <v>0.5</v>
      </c>
    </row>
    <row r="31" spans="1:20">
      <c r="A31" t="s">
        <v>33</v>
      </c>
      <c r="B31">
        <v>1</v>
      </c>
      <c r="C31">
        <v>0.5</v>
      </c>
      <c r="D31">
        <f t="shared" si="0"/>
        <v>0.5</v>
      </c>
      <c r="E31">
        <f t="shared" si="1"/>
        <v>0.25</v>
      </c>
      <c r="G31" t="s">
        <v>15</v>
      </c>
      <c r="I31">
        <v>0.3</v>
      </c>
      <c r="J31">
        <v>1</v>
      </c>
      <c r="K31">
        <v>0.3</v>
      </c>
      <c r="S31">
        <v>1</v>
      </c>
      <c r="T31">
        <v>0.5</v>
      </c>
    </row>
    <row r="32" spans="1:20">
      <c r="A32" t="s">
        <v>34</v>
      </c>
      <c r="C32">
        <v>37</v>
      </c>
      <c r="D32">
        <f t="shared" si="0"/>
        <v>1</v>
      </c>
      <c r="E32">
        <f t="shared" si="1"/>
        <v>37</v>
      </c>
      <c r="G32" t="s">
        <v>31</v>
      </c>
      <c r="H32">
        <v>1</v>
      </c>
      <c r="I32">
        <v>0.6</v>
      </c>
      <c r="J32">
        <v>0.5</v>
      </c>
      <c r="K32">
        <v>0.3</v>
      </c>
      <c r="T32">
        <v>37</v>
      </c>
    </row>
    <row r="33" spans="1:20">
      <c r="A33" t="s">
        <v>35</v>
      </c>
      <c r="B33">
        <v>1</v>
      </c>
      <c r="C33">
        <v>10</v>
      </c>
      <c r="D33">
        <f t="shared" si="0"/>
        <v>0.5</v>
      </c>
      <c r="E33">
        <f t="shared" si="1"/>
        <v>5</v>
      </c>
      <c r="G33" t="s">
        <v>32</v>
      </c>
      <c r="H33">
        <v>1</v>
      </c>
      <c r="I33">
        <v>0.5</v>
      </c>
      <c r="J33">
        <v>0.5</v>
      </c>
      <c r="K33">
        <v>0.25</v>
      </c>
      <c r="S33">
        <v>1</v>
      </c>
      <c r="T33">
        <v>10</v>
      </c>
    </row>
    <row r="34" spans="1:20">
      <c r="A34" t="s">
        <v>36</v>
      </c>
      <c r="B34">
        <v>1</v>
      </c>
      <c r="C34">
        <v>2</v>
      </c>
      <c r="D34">
        <f t="shared" si="0"/>
        <v>0.5</v>
      </c>
      <c r="E34">
        <f t="shared" si="1"/>
        <v>1</v>
      </c>
      <c r="G34" t="s">
        <v>33</v>
      </c>
      <c r="H34">
        <v>1</v>
      </c>
      <c r="I34">
        <v>0.5</v>
      </c>
      <c r="J34">
        <v>0.5</v>
      </c>
      <c r="K34">
        <v>0.25</v>
      </c>
      <c r="S34">
        <v>1</v>
      </c>
      <c r="T34">
        <v>2</v>
      </c>
    </row>
    <row r="35" spans="1:20">
      <c r="A35" t="s">
        <v>37</v>
      </c>
      <c r="B35">
        <v>1</v>
      </c>
      <c r="C35">
        <v>0.08</v>
      </c>
      <c r="D35">
        <f t="shared" si="0"/>
        <v>0.5</v>
      </c>
      <c r="E35">
        <f t="shared" si="1"/>
        <v>0.04</v>
      </c>
      <c r="G35" t="s">
        <v>75</v>
      </c>
      <c r="H35">
        <v>1</v>
      </c>
      <c r="I35">
        <v>0.5</v>
      </c>
      <c r="J35">
        <v>0.5</v>
      </c>
      <c r="K35">
        <v>0.25</v>
      </c>
      <c r="S35">
        <v>1</v>
      </c>
      <c r="T35">
        <v>0.08</v>
      </c>
    </row>
    <row r="36" spans="1:20">
      <c r="A36" t="s">
        <v>38</v>
      </c>
      <c r="B36">
        <v>1</v>
      </c>
      <c r="C36">
        <v>7.0000000000000007E-2</v>
      </c>
      <c r="D36">
        <f t="shared" si="0"/>
        <v>0.5</v>
      </c>
      <c r="E36">
        <f t="shared" si="1"/>
        <v>3.5000000000000003E-2</v>
      </c>
      <c r="G36" t="s">
        <v>27</v>
      </c>
      <c r="I36">
        <v>0.2</v>
      </c>
      <c r="J36">
        <v>1</v>
      </c>
      <c r="K36">
        <v>0.2</v>
      </c>
      <c r="S36">
        <v>1</v>
      </c>
      <c r="T36">
        <v>7.0000000000000007E-2</v>
      </c>
    </row>
    <row r="37" spans="1:20">
      <c r="A37" t="s">
        <v>39</v>
      </c>
      <c r="B37">
        <v>1</v>
      </c>
      <c r="C37">
        <v>0.05</v>
      </c>
      <c r="D37">
        <f t="shared" si="0"/>
        <v>0.5</v>
      </c>
      <c r="E37">
        <f t="shared" si="1"/>
        <v>2.5000000000000001E-2</v>
      </c>
      <c r="G37" t="s">
        <v>55</v>
      </c>
      <c r="H37">
        <v>1</v>
      </c>
      <c r="I37">
        <v>0.4</v>
      </c>
      <c r="J37">
        <v>0.5</v>
      </c>
      <c r="K37">
        <v>0.2</v>
      </c>
      <c r="S37">
        <v>1</v>
      </c>
      <c r="T37">
        <v>0.05</v>
      </c>
    </row>
    <row r="38" spans="1:20">
      <c r="A38" t="s">
        <v>40</v>
      </c>
      <c r="B38">
        <v>1</v>
      </c>
      <c r="C38">
        <v>7.0000000000000007E-2</v>
      </c>
      <c r="D38">
        <f t="shared" si="0"/>
        <v>0.5</v>
      </c>
      <c r="E38">
        <f t="shared" si="1"/>
        <v>3.5000000000000003E-2</v>
      </c>
      <c r="G38" t="s">
        <v>25</v>
      </c>
      <c r="H38">
        <v>1</v>
      </c>
      <c r="I38">
        <v>0.2</v>
      </c>
      <c r="J38">
        <v>0.5</v>
      </c>
      <c r="K38">
        <v>0.1</v>
      </c>
      <c r="S38">
        <v>1</v>
      </c>
      <c r="T38">
        <v>7.0000000000000007E-2</v>
      </c>
    </row>
    <row r="39" spans="1:20">
      <c r="A39" t="s">
        <v>41</v>
      </c>
      <c r="B39">
        <v>1</v>
      </c>
      <c r="C39">
        <v>0.05</v>
      </c>
      <c r="D39">
        <f t="shared" si="0"/>
        <v>0.5</v>
      </c>
      <c r="E39">
        <f t="shared" si="1"/>
        <v>2.5000000000000001E-2</v>
      </c>
      <c r="G39" t="s">
        <v>42</v>
      </c>
      <c r="H39">
        <v>1</v>
      </c>
      <c r="I39">
        <v>0.2</v>
      </c>
      <c r="J39">
        <v>0.5</v>
      </c>
      <c r="K39">
        <v>0.1</v>
      </c>
      <c r="S39">
        <v>1</v>
      </c>
      <c r="T39">
        <v>0.05</v>
      </c>
    </row>
    <row r="40" spans="1:20">
      <c r="A40" t="s">
        <v>42</v>
      </c>
      <c r="B40">
        <v>1</v>
      </c>
      <c r="C40">
        <v>0.2</v>
      </c>
      <c r="D40">
        <f t="shared" si="0"/>
        <v>0.5</v>
      </c>
      <c r="E40">
        <f t="shared" si="1"/>
        <v>0.1</v>
      </c>
      <c r="G40" t="s">
        <v>69</v>
      </c>
      <c r="H40">
        <v>1</v>
      </c>
      <c r="I40">
        <v>0.2</v>
      </c>
      <c r="J40">
        <v>0.5</v>
      </c>
      <c r="K40">
        <v>0.1</v>
      </c>
      <c r="S40">
        <v>1</v>
      </c>
      <c r="T40">
        <v>0.2</v>
      </c>
    </row>
    <row r="41" spans="1:20">
      <c r="A41" t="s">
        <v>43</v>
      </c>
      <c r="D41">
        <f t="shared" si="0"/>
        <v>1</v>
      </c>
      <c r="E41">
        <f t="shared" si="1"/>
        <v>0</v>
      </c>
      <c r="G41" t="s">
        <v>71</v>
      </c>
      <c r="H41">
        <v>1</v>
      </c>
      <c r="I41">
        <v>0.2</v>
      </c>
      <c r="J41">
        <v>0.5</v>
      </c>
      <c r="K41">
        <v>0.1</v>
      </c>
      <c r="T41">
        <v>84</v>
      </c>
    </row>
    <row r="42" spans="1:20">
      <c r="A42" t="s">
        <v>44</v>
      </c>
      <c r="D42">
        <f t="shared" si="0"/>
        <v>1</v>
      </c>
      <c r="E42">
        <f t="shared" si="1"/>
        <v>0</v>
      </c>
      <c r="G42" t="s">
        <v>6</v>
      </c>
      <c r="H42">
        <v>1</v>
      </c>
      <c r="I42">
        <v>0.08</v>
      </c>
      <c r="J42">
        <v>0.5</v>
      </c>
      <c r="K42">
        <v>0.04</v>
      </c>
      <c r="S42">
        <v>1</v>
      </c>
      <c r="T42">
        <v>5</v>
      </c>
    </row>
    <row r="43" spans="1:20">
      <c r="A43" t="s">
        <v>45</v>
      </c>
      <c r="D43">
        <f t="shared" si="0"/>
        <v>1</v>
      </c>
      <c r="E43">
        <f t="shared" si="1"/>
        <v>0</v>
      </c>
      <c r="G43" t="s">
        <v>17</v>
      </c>
      <c r="H43">
        <v>1</v>
      </c>
      <c r="I43">
        <v>0.08</v>
      </c>
      <c r="J43">
        <v>0.5</v>
      </c>
      <c r="K43">
        <v>0.04</v>
      </c>
      <c r="T43">
        <v>0.7</v>
      </c>
    </row>
    <row r="44" spans="1:20">
      <c r="A44" t="s">
        <v>46</v>
      </c>
      <c r="C44">
        <v>84</v>
      </c>
      <c r="D44">
        <f t="shared" si="0"/>
        <v>1</v>
      </c>
      <c r="E44">
        <f t="shared" si="1"/>
        <v>84</v>
      </c>
      <c r="G44" t="s">
        <v>22</v>
      </c>
      <c r="H44">
        <v>1</v>
      </c>
      <c r="I44">
        <v>0.08</v>
      </c>
      <c r="J44">
        <v>0.5</v>
      </c>
      <c r="K44">
        <v>0.04</v>
      </c>
      <c r="T44">
        <v>57</v>
      </c>
    </row>
    <row r="45" spans="1:20">
      <c r="A45" t="s">
        <v>47</v>
      </c>
      <c r="B45">
        <v>1</v>
      </c>
      <c r="C45">
        <v>5</v>
      </c>
      <c r="D45">
        <f t="shared" si="0"/>
        <v>0.5</v>
      </c>
      <c r="E45">
        <f t="shared" si="1"/>
        <v>2.5</v>
      </c>
      <c r="G45" t="s">
        <v>26</v>
      </c>
      <c r="H45">
        <v>1</v>
      </c>
      <c r="I45">
        <v>0.08</v>
      </c>
      <c r="J45">
        <v>0.5</v>
      </c>
      <c r="K45">
        <v>0.04</v>
      </c>
      <c r="T45">
        <v>110</v>
      </c>
    </row>
    <row r="46" spans="1:20">
      <c r="A46" t="s">
        <v>48</v>
      </c>
      <c r="C46">
        <v>0.7</v>
      </c>
      <c r="D46">
        <f t="shared" si="0"/>
        <v>1</v>
      </c>
      <c r="E46">
        <f t="shared" si="1"/>
        <v>0.7</v>
      </c>
      <c r="G46" t="s">
        <v>28</v>
      </c>
      <c r="H46">
        <v>1</v>
      </c>
      <c r="I46">
        <v>0.08</v>
      </c>
      <c r="J46">
        <v>0.5</v>
      </c>
      <c r="K46">
        <v>0.04</v>
      </c>
      <c r="T46">
        <v>180</v>
      </c>
    </row>
    <row r="47" spans="1:20">
      <c r="A47" t="s">
        <v>49</v>
      </c>
      <c r="C47">
        <v>57</v>
      </c>
      <c r="D47">
        <f t="shared" si="0"/>
        <v>1</v>
      </c>
      <c r="E47">
        <f t="shared" si="1"/>
        <v>57</v>
      </c>
      <c r="G47" t="s">
        <v>37</v>
      </c>
      <c r="H47">
        <v>1</v>
      </c>
      <c r="I47">
        <v>0.08</v>
      </c>
      <c r="J47">
        <v>0.5</v>
      </c>
      <c r="K47">
        <v>0.04</v>
      </c>
      <c r="S47">
        <v>1</v>
      </c>
      <c r="T47">
        <v>0.08</v>
      </c>
    </row>
    <row r="48" spans="1:20">
      <c r="A48" t="s">
        <v>50</v>
      </c>
      <c r="C48">
        <v>110</v>
      </c>
      <c r="D48">
        <f t="shared" si="0"/>
        <v>1</v>
      </c>
      <c r="E48">
        <f t="shared" si="1"/>
        <v>110</v>
      </c>
      <c r="G48" t="s">
        <v>52</v>
      </c>
      <c r="H48">
        <v>1</v>
      </c>
      <c r="I48">
        <v>0.08</v>
      </c>
      <c r="J48">
        <v>0.5</v>
      </c>
      <c r="K48">
        <v>0.04</v>
      </c>
      <c r="S48">
        <v>1</v>
      </c>
      <c r="T48">
        <v>0.05</v>
      </c>
    </row>
    <row r="49" spans="1:20">
      <c r="A49" t="s">
        <v>51</v>
      </c>
      <c r="C49">
        <v>180</v>
      </c>
      <c r="D49">
        <f t="shared" si="0"/>
        <v>1</v>
      </c>
      <c r="E49">
        <f t="shared" si="1"/>
        <v>180</v>
      </c>
      <c r="G49" t="s">
        <v>38</v>
      </c>
      <c r="H49">
        <v>1</v>
      </c>
      <c r="I49">
        <v>7.0000000000000007E-2</v>
      </c>
      <c r="J49">
        <v>0.5</v>
      </c>
      <c r="K49">
        <v>3.5000000000000003E-2</v>
      </c>
      <c r="S49">
        <v>1</v>
      </c>
      <c r="T49">
        <v>0.05</v>
      </c>
    </row>
    <row r="50" spans="1:20">
      <c r="A50" t="s">
        <v>52</v>
      </c>
      <c r="B50">
        <v>1</v>
      </c>
      <c r="C50">
        <v>0.08</v>
      </c>
      <c r="D50">
        <f t="shared" si="0"/>
        <v>0.5</v>
      </c>
      <c r="E50">
        <f t="shared" si="1"/>
        <v>0.04</v>
      </c>
      <c r="G50" t="s">
        <v>40</v>
      </c>
      <c r="H50">
        <v>1</v>
      </c>
      <c r="I50">
        <v>7.0000000000000007E-2</v>
      </c>
      <c r="J50">
        <v>0.5</v>
      </c>
      <c r="K50">
        <v>3.5000000000000003E-2</v>
      </c>
      <c r="S50">
        <v>1</v>
      </c>
      <c r="T50">
        <v>0.4</v>
      </c>
    </row>
    <row r="51" spans="1:20">
      <c r="A51" t="s">
        <v>53</v>
      </c>
      <c r="B51">
        <v>1</v>
      </c>
      <c r="C51">
        <v>0.05</v>
      </c>
      <c r="D51">
        <f t="shared" si="0"/>
        <v>0.5</v>
      </c>
      <c r="E51">
        <f t="shared" si="1"/>
        <v>2.5000000000000001E-2</v>
      </c>
      <c r="G51" t="s">
        <v>82</v>
      </c>
      <c r="H51">
        <v>1</v>
      </c>
      <c r="I51">
        <v>7.0000000000000007E-2</v>
      </c>
      <c r="J51">
        <v>0.5</v>
      </c>
      <c r="K51">
        <v>3.5000000000000003E-2</v>
      </c>
      <c r="S51">
        <v>1</v>
      </c>
      <c r="T51">
        <v>0.04</v>
      </c>
    </row>
    <row r="52" spans="1:20">
      <c r="A52" t="s">
        <v>54</v>
      </c>
      <c r="B52">
        <v>1</v>
      </c>
      <c r="C52">
        <v>0.05</v>
      </c>
      <c r="D52">
        <f t="shared" si="0"/>
        <v>0.5</v>
      </c>
      <c r="E52">
        <f t="shared" si="1"/>
        <v>2.5000000000000001E-2</v>
      </c>
      <c r="G52" t="s">
        <v>8</v>
      </c>
      <c r="H52">
        <v>1</v>
      </c>
      <c r="I52">
        <v>0.06</v>
      </c>
      <c r="J52">
        <v>0.5</v>
      </c>
      <c r="K52">
        <v>0.03</v>
      </c>
      <c r="S52">
        <v>1</v>
      </c>
      <c r="T52">
        <v>0.2</v>
      </c>
    </row>
    <row r="53" spans="1:20">
      <c r="A53" t="s">
        <v>55</v>
      </c>
      <c r="B53">
        <v>1</v>
      </c>
      <c r="C53">
        <v>0.4</v>
      </c>
      <c r="D53">
        <f t="shared" si="0"/>
        <v>0.5</v>
      </c>
      <c r="E53">
        <f t="shared" si="1"/>
        <v>0.2</v>
      </c>
      <c r="G53" t="s">
        <v>23</v>
      </c>
      <c r="H53">
        <v>1</v>
      </c>
      <c r="I53">
        <v>0.06</v>
      </c>
      <c r="J53">
        <v>0.5</v>
      </c>
      <c r="K53">
        <v>0.03</v>
      </c>
      <c r="S53">
        <v>1</v>
      </c>
      <c r="T53">
        <v>0.2</v>
      </c>
    </row>
    <row r="54" spans="1:20">
      <c r="A54" t="s">
        <v>56</v>
      </c>
      <c r="B54">
        <v>1</v>
      </c>
      <c r="C54">
        <v>0.04</v>
      </c>
      <c r="D54">
        <f t="shared" si="0"/>
        <v>0.5</v>
      </c>
      <c r="E54">
        <f t="shared" si="1"/>
        <v>0.02</v>
      </c>
      <c r="G54" t="s">
        <v>81</v>
      </c>
      <c r="H54">
        <v>1</v>
      </c>
      <c r="I54">
        <v>0.06</v>
      </c>
      <c r="J54">
        <v>0.5</v>
      </c>
      <c r="K54">
        <v>0.03</v>
      </c>
      <c r="S54">
        <v>1</v>
      </c>
      <c r="T54">
        <v>0.5</v>
      </c>
    </row>
    <row r="55" spans="1:20">
      <c r="A55" t="s">
        <v>57</v>
      </c>
      <c r="D55">
        <f t="shared" si="0"/>
        <v>1</v>
      </c>
      <c r="E55">
        <f t="shared" si="1"/>
        <v>0</v>
      </c>
      <c r="G55" t="s">
        <v>7</v>
      </c>
      <c r="H55">
        <v>1</v>
      </c>
      <c r="I55">
        <v>0.05</v>
      </c>
      <c r="J55">
        <v>0.5</v>
      </c>
      <c r="K55">
        <v>2.5000000000000001E-2</v>
      </c>
      <c r="S55">
        <v>1</v>
      </c>
      <c r="T55">
        <v>35</v>
      </c>
    </row>
    <row r="56" spans="1:20">
      <c r="A56" t="s">
        <v>58</v>
      </c>
      <c r="D56">
        <f t="shared" si="0"/>
        <v>1</v>
      </c>
      <c r="E56">
        <f t="shared" si="1"/>
        <v>0</v>
      </c>
      <c r="G56" t="s">
        <v>39</v>
      </c>
      <c r="H56">
        <v>1</v>
      </c>
      <c r="I56">
        <v>0.05</v>
      </c>
      <c r="J56">
        <v>0.5</v>
      </c>
      <c r="K56">
        <v>2.5000000000000001E-2</v>
      </c>
      <c r="T56">
        <v>65</v>
      </c>
    </row>
    <row r="57" spans="1:20">
      <c r="A57" t="s">
        <v>59</v>
      </c>
      <c r="D57">
        <f t="shared" si="0"/>
        <v>1</v>
      </c>
      <c r="E57">
        <f t="shared" si="1"/>
        <v>0</v>
      </c>
      <c r="G57" t="s">
        <v>41</v>
      </c>
      <c r="H57">
        <v>1</v>
      </c>
      <c r="I57">
        <v>0.05</v>
      </c>
      <c r="J57">
        <v>0.5</v>
      </c>
      <c r="K57">
        <v>2.5000000000000001E-2</v>
      </c>
      <c r="S57">
        <v>1</v>
      </c>
      <c r="T57">
        <v>760</v>
      </c>
    </row>
    <row r="58" spans="1:20">
      <c r="A58" t="s">
        <v>60</v>
      </c>
      <c r="D58">
        <f t="shared" si="0"/>
        <v>1</v>
      </c>
      <c r="E58">
        <f t="shared" si="1"/>
        <v>0</v>
      </c>
      <c r="G58" t="s">
        <v>53</v>
      </c>
      <c r="H58">
        <v>1</v>
      </c>
      <c r="I58">
        <v>0.05</v>
      </c>
      <c r="J58">
        <v>0.5</v>
      </c>
      <c r="K58">
        <v>2.5000000000000001E-2</v>
      </c>
      <c r="T58">
        <v>18000</v>
      </c>
    </row>
    <row r="59" spans="1:20">
      <c r="A59" t="s">
        <v>61</v>
      </c>
      <c r="D59">
        <f t="shared" si="0"/>
        <v>1</v>
      </c>
      <c r="E59">
        <f t="shared" si="1"/>
        <v>0</v>
      </c>
      <c r="G59" t="s">
        <v>54</v>
      </c>
      <c r="H59">
        <v>1</v>
      </c>
      <c r="I59">
        <v>0.05</v>
      </c>
      <c r="J59">
        <v>0.5</v>
      </c>
      <c r="K59">
        <v>2.5000000000000001E-2</v>
      </c>
      <c r="S59">
        <v>1</v>
      </c>
      <c r="T59">
        <v>0.06</v>
      </c>
    </row>
    <row r="60" spans="1:20">
      <c r="A60" t="s">
        <v>62</v>
      </c>
      <c r="D60">
        <f t="shared" si="0"/>
        <v>1</v>
      </c>
      <c r="E60">
        <f t="shared" si="1"/>
        <v>0</v>
      </c>
      <c r="G60" t="s">
        <v>24</v>
      </c>
      <c r="H60">
        <v>1</v>
      </c>
      <c r="I60">
        <v>0.04</v>
      </c>
      <c r="J60">
        <v>0.5</v>
      </c>
      <c r="K60">
        <v>0.02</v>
      </c>
      <c r="S60">
        <v>1</v>
      </c>
      <c r="T60">
        <v>7.0000000000000007E-2</v>
      </c>
    </row>
    <row r="61" spans="1:20">
      <c r="A61" t="s">
        <v>63</v>
      </c>
      <c r="D61">
        <f t="shared" si="0"/>
        <v>1</v>
      </c>
      <c r="E61">
        <f t="shared" si="1"/>
        <v>0</v>
      </c>
      <c r="G61" t="s">
        <v>56</v>
      </c>
      <c r="H61">
        <v>1</v>
      </c>
      <c r="I61">
        <v>0.04</v>
      </c>
      <c r="J61">
        <v>0.5</v>
      </c>
      <c r="K61">
        <v>0.02</v>
      </c>
    </row>
    <row r="62" spans="1:20">
      <c r="A62" t="s">
        <v>64</v>
      </c>
      <c r="D62">
        <f t="shared" si="0"/>
        <v>1</v>
      </c>
      <c r="E62">
        <f t="shared" si="1"/>
        <v>0</v>
      </c>
      <c r="G62" t="s">
        <v>43</v>
      </c>
      <c r="J62">
        <v>1</v>
      </c>
      <c r="K62">
        <v>0</v>
      </c>
    </row>
    <row r="63" spans="1:20">
      <c r="A63" t="s">
        <v>65</v>
      </c>
      <c r="D63">
        <f t="shared" si="0"/>
        <v>1</v>
      </c>
      <c r="E63">
        <f t="shared" si="1"/>
        <v>0</v>
      </c>
      <c r="G63" t="s">
        <v>44</v>
      </c>
      <c r="J63">
        <v>1</v>
      </c>
      <c r="K63">
        <v>0</v>
      </c>
    </row>
    <row r="64" spans="1:20">
      <c r="A64" t="s">
        <v>66</v>
      </c>
      <c r="D64">
        <f t="shared" si="0"/>
        <v>1</v>
      </c>
      <c r="E64">
        <f t="shared" si="1"/>
        <v>0</v>
      </c>
      <c r="G64" t="s">
        <v>45</v>
      </c>
      <c r="J64">
        <v>1</v>
      </c>
      <c r="K64">
        <v>0</v>
      </c>
    </row>
    <row r="65" spans="1:11">
      <c r="A65" t="s">
        <v>67</v>
      </c>
      <c r="D65">
        <f t="shared" si="0"/>
        <v>1</v>
      </c>
      <c r="E65">
        <f t="shared" si="1"/>
        <v>0</v>
      </c>
      <c r="G65" t="s">
        <v>57</v>
      </c>
      <c r="J65">
        <v>1</v>
      </c>
      <c r="K65">
        <v>0</v>
      </c>
    </row>
    <row r="66" spans="1:11">
      <c r="A66" t="s">
        <v>68</v>
      </c>
      <c r="D66">
        <f t="shared" si="0"/>
        <v>1</v>
      </c>
      <c r="E66">
        <f t="shared" si="1"/>
        <v>0</v>
      </c>
      <c r="G66" t="s">
        <v>58</v>
      </c>
      <c r="J66">
        <v>1</v>
      </c>
      <c r="K66">
        <v>0</v>
      </c>
    </row>
    <row r="67" spans="1:11">
      <c r="A67" t="s">
        <v>69</v>
      </c>
      <c r="B67">
        <v>1</v>
      </c>
      <c r="C67">
        <v>0.2</v>
      </c>
      <c r="D67">
        <f t="shared" si="0"/>
        <v>0.5</v>
      </c>
      <c r="E67">
        <f t="shared" si="1"/>
        <v>0.1</v>
      </c>
      <c r="G67" t="s">
        <v>59</v>
      </c>
      <c r="J67">
        <v>1</v>
      </c>
      <c r="K67">
        <v>0</v>
      </c>
    </row>
    <row r="68" spans="1:11">
      <c r="A68" t="s">
        <v>70</v>
      </c>
      <c r="D68">
        <f t="shared" si="0"/>
        <v>1</v>
      </c>
      <c r="E68">
        <f t="shared" si="1"/>
        <v>0</v>
      </c>
      <c r="G68" t="s">
        <v>60</v>
      </c>
      <c r="J68">
        <v>1</v>
      </c>
      <c r="K68">
        <v>0</v>
      </c>
    </row>
    <row r="69" spans="1:11">
      <c r="A69" t="s">
        <v>71</v>
      </c>
      <c r="B69">
        <v>1</v>
      </c>
      <c r="C69">
        <v>0.2</v>
      </c>
      <c r="D69">
        <f t="shared" ref="D69:D80" si="2">-0.5*B69+1</f>
        <v>0.5</v>
      </c>
      <c r="E69">
        <f t="shared" ref="E69:E80" si="3">D69*C69</f>
        <v>0.1</v>
      </c>
      <c r="G69" t="s">
        <v>61</v>
      </c>
      <c r="J69">
        <v>1</v>
      </c>
      <c r="K69">
        <v>0</v>
      </c>
    </row>
    <row r="70" spans="1:11">
      <c r="A70" t="s">
        <v>72</v>
      </c>
      <c r="D70">
        <f t="shared" si="2"/>
        <v>1</v>
      </c>
      <c r="E70">
        <f t="shared" si="3"/>
        <v>0</v>
      </c>
      <c r="G70" t="s">
        <v>62</v>
      </c>
      <c r="J70">
        <v>1</v>
      </c>
      <c r="K70">
        <v>0</v>
      </c>
    </row>
    <row r="71" spans="1:11">
      <c r="A71" t="s">
        <v>73</v>
      </c>
      <c r="D71">
        <f t="shared" si="2"/>
        <v>1</v>
      </c>
      <c r="E71">
        <f t="shared" si="3"/>
        <v>0</v>
      </c>
      <c r="G71" t="s">
        <v>63</v>
      </c>
      <c r="J71">
        <v>1</v>
      </c>
      <c r="K71">
        <v>0</v>
      </c>
    </row>
    <row r="72" spans="1:11">
      <c r="A72" t="s">
        <v>74</v>
      </c>
      <c r="D72">
        <f t="shared" si="2"/>
        <v>1</v>
      </c>
      <c r="E72">
        <f t="shared" si="3"/>
        <v>0</v>
      </c>
      <c r="G72" t="s">
        <v>64</v>
      </c>
      <c r="J72">
        <v>1</v>
      </c>
      <c r="K72">
        <v>0</v>
      </c>
    </row>
    <row r="73" spans="1:11">
      <c r="A73" t="s">
        <v>75</v>
      </c>
      <c r="B73">
        <v>1</v>
      </c>
      <c r="C73">
        <v>0.5</v>
      </c>
      <c r="D73">
        <f t="shared" si="2"/>
        <v>0.5</v>
      </c>
      <c r="E73">
        <f t="shared" si="3"/>
        <v>0.25</v>
      </c>
      <c r="G73" t="s">
        <v>65</v>
      </c>
      <c r="J73">
        <v>1</v>
      </c>
      <c r="K73">
        <v>0</v>
      </c>
    </row>
    <row r="74" spans="1:11">
      <c r="A74" t="s">
        <v>76</v>
      </c>
      <c r="B74">
        <v>1</v>
      </c>
      <c r="C74">
        <v>35</v>
      </c>
      <c r="D74">
        <f t="shared" si="2"/>
        <v>0.5</v>
      </c>
      <c r="E74">
        <f t="shared" si="3"/>
        <v>17.5</v>
      </c>
      <c r="G74" t="s">
        <v>66</v>
      </c>
      <c r="J74">
        <v>1</v>
      </c>
      <c r="K74">
        <v>0</v>
      </c>
    </row>
    <row r="75" spans="1:11">
      <c r="A75" t="s">
        <v>77</v>
      </c>
      <c r="C75">
        <v>65</v>
      </c>
      <c r="D75">
        <f t="shared" si="2"/>
        <v>1</v>
      </c>
      <c r="E75">
        <f t="shared" si="3"/>
        <v>65</v>
      </c>
      <c r="G75" t="s">
        <v>67</v>
      </c>
      <c r="J75">
        <v>1</v>
      </c>
      <c r="K75">
        <v>0</v>
      </c>
    </row>
    <row r="76" spans="1:11">
      <c r="A76" t="s">
        <v>78</v>
      </c>
      <c r="B76">
        <v>1</v>
      </c>
      <c r="C76">
        <v>760</v>
      </c>
      <c r="D76">
        <f t="shared" si="2"/>
        <v>0.5</v>
      </c>
      <c r="E76">
        <f t="shared" si="3"/>
        <v>380</v>
      </c>
      <c r="G76" t="s">
        <v>68</v>
      </c>
      <c r="J76">
        <v>1</v>
      </c>
      <c r="K76">
        <v>0</v>
      </c>
    </row>
    <row r="77" spans="1:11">
      <c r="A77" t="s">
        <v>79</v>
      </c>
      <c r="D77">
        <f t="shared" si="2"/>
        <v>1</v>
      </c>
      <c r="E77">
        <f t="shared" si="3"/>
        <v>0</v>
      </c>
      <c r="G77" t="s">
        <v>70</v>
      </c>
      <c r="J77">
        <v>1</v>
      </c>
      <c r="K77">
        <v>0</v>
      </c>
    </row>
    <row r="78" spans="1:11">
      <c r="A78" t="s">
        <v>80</v>
      </c>
      <c r="C78">
        <v>18000</v>
      </c>
      <c r="D78">
        <f t="shared" si="2"/>
        <v>1</v>
      </c>
      <c r="E78">
        <f t="shared" si="3"/>
        <v>18000</v>
      </c>
      <c r="G78" t="s">
        <v>72</v>
      </c>
      <c r="J78">
        <v>1</v>
      </c>
      <c r="K78">
        <v>0</v>
      </c>
    </row>
    <row r="79" spans="1:11">
      <c r="A79" t="s">
        <v>81</v>
      </c>
      <c r="B79">
        <v>1</v>
      </c>
      <c r="C79">
        <v>0.06</v>
      </c>
      <c r="D79">
        <f t="shared" si="2"/>
        <v>0.5</v>
      </c>
      <c r="E79">
        <f t="shared" si="3"/>
        <v>0.03</v>
      </c>
      <c r="G79" t="s">
        <v>73</v>
      </c>
      <c r="J79">
        <v>1</v>
      </c>
      <c r="K79">
        <v>0</v>
      </c>
    </row>
    <row r="80" spans="1:11">
      <c r="A80" t="s">
        <v>82</v>
      </c>
      <c r="B80">
        <v>1</v>
      </c>
      <c r="C80">
        <v>7.0000000000000007E-2</v>
      </c>
      <c r="D80">
        <f t="shared" si="2"/>
        <v>0.5</v>
      </c>
      <c r="E80">
        <f t="shared" si="3"/>
        <v>3.5000000000000003E-2</v>
      </c>
      <c r="G80" t="s">
        <v>74</v>
      </c>
      <c r="J80">
        <v>1</v>
      </c>
      <c r="K80">
        <v>0</v>
      </c>
    </row>
    <row r="81" spans="5:11">
      <c r="G81" t="s">
        <v>79</v>
      </c>
      <c r="J81">
        <v>1</v>
      </c>
      <c r="K81">
        <v>0</v>
      </c>
    </row>
    <row r="82" spans="5:11" ht="16">
      <c r="E82" s="2">
        <f>(10^9-SUM(E4:E80))/10^9</f>
        <v>0.99997666751000003</v>
      </c>
    </row>
    <row r="84" spans="5:11">
      <c r="E84" t="s">
        <v>96</v>
      </c>
    </row>
  </sheetData>
  <sheetCalcPr fullCalcOnLoad="1"/>
  <sortState ref="G4:K80">
    <sortCondition descending="1" ref="K4:K80"/>
  </sortState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84"/>
  <sheetViews>
    <sheetView topLeftCell="C1" workbookViewId="0">
      <selection activeCell="E86" sqref="E86"/>
    </sheetView>
  </sheetViews>
  <sheetFormatPr baseColWidth="10" defaultRowHeight="13"/>
  <sheetData>
    <row r="1" spans="1:20">
      <c r="A1" s="1">
        <v>983</v>
      </c>
    </row>
    <row r="2" spans="1:20">
      <c r="B2" t="s">
        <v>93</v>
      </c>
      <c r="C2" t="s">
        <v>92</v>
      </c>
      <c r="D2" t="s">
        <v>91</v>
      </c>
      <c r="E2" t="s">
        <v>94</v>
      </c>
      <c r="H2">
        <v>983</v>
      </c>
      <c r="K2" t="s">
        <v>90</v>
      </c>
      <c r="S2" t="s">
        <v>89</v>
      </c>
    </row>
    <row r="4" spans="1:20">
      <c r="A4" t="s">
        <v>6</v>
      </c>
      <c r="B4">
        <v>1</v>
      </c>
      <c r="C4">
        <v>0.09</v>
      </c>
      <c r="D4">
        <f>-0.5*B4+1</f>
        <v>0.5</v>
      </c>
      <c r="E4">
        <f>D4*C4</f>
        <v>4.4999999999999998E-2</v>
      </c>
      <c r="G4" t="s">
        <v>30</v>
      </c>
      <c r="I4">
        <v>7500</v>
      </c>
      <c r="J4">
        <v>1</v>
      </c>
      <c r="K4">
        <v>7500</v>
      </c>
      <c r="S4">
        <v>1</v>
      </c>
      <c r="T4">
        <v>0.09</v>
      </c>
    </row>
    <row r="5" spans="1:20">
      <c r="A5" t="s">
        <v>7</v>
      </c>
      <c r="B5">
        <v>1</v>
      </c>
      <c r="C5">
        <v>0.04</v>
      </c>
      <c r="D5">
        <f t="shared" ref="D5:D68" si="0">-0.5*B5+1</f>
        <v>0.5</v>
      </c>
      <c r="E5">
        <f t="shared" ref="E5:E68" si="1">D5*C5</f>
        <v>0.02</v>
      </c>
      <c r="G5" t="s">
        <v>49</v>
      </c>
      <c r="I5">
        <v>3200</v>
      </c>
      <c r="J5">
        <v>1</v>
      </c>
      <c r="K5">
        <v>3200</v>
      </c>
      <c r="S5">
        <v>1</v>
      </c>
      <c r="T5">
        <v>0.04</v>
      </c>
    </row>
    <row r="6" spans="1:20">
      <c r="A6" t="s">
        <v>8</v>
      </c>
      <c r="B6">
        <v>1</v>
      </c>
      <c r="C6">
        <v>0.06</v>
      </c>
      <c r="D6">
        <f t="shared" si="0"/>
        <v>0.5</v>
      </c>
      <c r="E6">
        <f t="shared" si="1"/>
        <v>0.03</v>
      </c>
      <c r="G6" t="s">
        <v>46</v>
      </c>
      <c r="I6">
        <v>1800</v>
      </c>
      <c r="J6">
        <v>1</v>
      </c>
      <c r="K6">
        <v>1800</v>
      </c>
      <c r="S6">
        <v>1</v>
      </c>
      <c r="T6">
        <v>0.06</v>
      </c>
    </row>
    <row r="7" spans="1:20">
      <c r="A7" t="s">
        <v>9</v>
      </c>
      <c r="C7">
        <v>47</v>
      </c>
      <c r="D7">
        <f t="shared" si="0"/>
        <v>1</v>
      </c>
      <c r="E7">
        <f t="shared" si="1"/>
        <v>47</v>
      </c>
      <c r="G7" t="s">
        <v>78</v>
      </c>
      <c r="H7">
        <v>1</v>
      </c>
      <c r="I7">
        <v>1200</v>
      </c>
      <c r="J7">
        <v>0.5</v>
      </c>
      <c r="K7">
        <v>600</v>
      </c>
      <c r="T7">
        <v>47</v>
      </c>
    </row>
    <row r="8" spans="1:20">
      <c r="A8" t="s">
        <v>10</v>
      </c>
      <c r="C8">
        <v>1</v>
      </c>
      <c r="D8">
        <f t="shared" si="0"/>
        <v>1</v>
      </c>
      <c r="E8">
        <f t="shared" si="1"/>
        <v>1</v>
      </c>
      <c r="G8" t="s">
        <v>18</v>
      </c>
      <c r="I8">
        <v>150</v>
      </c>
      <c r="J8">
        <v>1</v>
      </c>
      <c r="K8">
        <v>150</v>
      </c>
      <c r="T8">
        <v>1</v>
      </c>
    </row>
    <row r="9" spans="1:20">
      <c r="A9" t="s">
        <v>11</v>
      </c>
      <c r="C9">
        <v>140</v>
      </c>
      <c r="D9">
        <f t="shared" si="0"/>
        <v>1</v>
      </c>
      <c r="E9">
        <f t="shared" si="1"/>
        <v>140</v>
      </c>
      <c r="G9" t="s">
        <v>11</v>
      </c>
      <c r="I9">
        <v>140</v>
      </c>
      <c r="J9">
        <v>1</v>
      </c>
      <c r="K9">
        <v>140</v>
      </c>
      <c r="T9">
        <v>140</v>
      </c>
    </row>
    <row r="10" spans="1:20">
      <c r="A10" t="s">
        <v>12</v>
      </c>
      <c r="B10">
        <v>1</v>
      </c>
      <c r="C10">
        <v>1</v>
      </c>
      <c r="D10">
        <f t="shared" si="0"/>
        <v>0.5</v>
      </c>
      <c r="E10">
        <f t="shared" si="1"/>
        <v>0.5</v>
      </c>
      <c r="G10" t="s">
        <v>88</v>
      </c>
      <c r="K10">
        <f>SUM(K11:K61)</f>
        <v>375.03999999999985</v>
      </c>
      <c r="S10">
        <v>1</v>
      </c>
      <c r="T10">
        <v>1</v>
      </c>
    </row>
    <row r="11" spans="1:20">
      <c r="A11" t="s">
        <v>13</v>
      </c>
      <c r="B11">
        <v>1</v>
      </c>
      <c r="C11">
        <v>0.06</v>
      </c>
      <c r="D11">
        <f t="shared" si="0"/>
        <v>0.5</v>
      </c>
      <c r="E11">
        <f t="shared" si="1"/>
        <v>0.03</v>
      </c>
      <c r="G11" t="s">
        <v>80</v>
      </c>
      <c r="H11">
        <v>1</v>
      </c>
      <c r="I11">
        <v>230</v>
      </c>
      <c r="J11">
        <v>0.5</v>
      </c>
      <c r="K11">
        <v>115</v>
      </c>
      <c r="S11">
        <v>1</v>
      </c>
      <c r="T11">
        <v>0.06</v>
      </c>
    </row>
    <row r="12" spans="1:20">
      <c r="A12" t="s">
        <v>14</v>
      </c>
      <c r="B12">
        <v>1</v>
      </c>
      <c r="C12">
        <v>0.08</v>
      </c>
      <c r="D12">
        <f t="shared" si="0"/>
        <v>0.5</v>
      </c>
      <c r="E12">
        <f t="shared" si="1"/>
        <v>0.04</v>
      </c>
      <c r="G12" t="s">
        <v>29</v>
      </c>
      <c r="I12">
        <v>66</v>
      </c>
      <c r="J12">
        <v>1</v>
      </c>
      <c r="K12">
        <v>66</v>
      </c>
      <c r="S12">
        <v>1</v>
      </c>
      <c r="T12">
        <v>0.08</v>
      </c>
    </row>
    <row r="13" spans="1:20">
      <c r="A13" t="s">
        <v>15</v>
      </c>
      <c r="C13">
        <v>0.2</v>
      </c>
      <c r="D13">
        <f t="shared" si="0"/>
        <v>1</v>
      </c>
      <c r="E13">
        <f t="shared" si="1"/>
        <v>0.2</v>
      </c>
      <c r="G13" t="s">
        <v>77</v>
      </c>
      <c r="I13">
        <v>65</v>
      </c>
      <c r="J13">
        <v>1</v>
      </c>
      <c r="K13">
        <v>65</v>
      </c>
      <c r="T13">
        <v>0.2</v>
      </c>
    </row>
    <row r="14" spans="1:20">
      <c r="A14" t="s">
        <v>16</v>
      </c>
      <c r="B14">
        <v>1</v>
      </c>
      <c r="C14">
        <v>0.2</v>
      </c>
      <c r="D14">
        <f t="shared" si="0"/>
        <v>0.5</v>
      </c>
      <c r="E14">
        <f t="shared" si="1"/>
        <v>0.1</v>
      </c>
      <c r="G14" t="s">
        <v>9</v>
      </c>
      <c r="I14">
        <v>47</v>
      </c>
      <c r="J14">
        <v>1</v>
      </c>
      <c r="K14">
        <v>47</v>
      </c>
      <c r="S14">
        <v>1</v>
      </c>
      <c r="T14">
        <v>0.2</v>
      </c>
    </row>
    <row r="15" spans="1:20">
      <c r="A15" t="s">
        <v>17</v>
      </c>
      <c r="B15">
        <v>1</v>
      </c>
      <c r="C15">
        <v>0.1</v>
      </c>
      <c r="D15">
        <f t="shared" si="0"/>
        <v>0.5</v>
      </c>
      <c r="E15">
        <f t="shared" si="1"/>
        <v>0.05</v>
      </c>
      <c r="G15" t="s">
        <v>19</v>
      </c>
      <c r="I15">
        <v>32</v>
      </c>
      <c r="J15">
        <v>1</v>
      </c>
      <c r="K15">
        <v>32</v>
      </c>
      <c r="S15">
        <v>1</v>
      </c>
      <c r="T15">
        <v>0.1</v>
      </c>
    </row>
    <row r="16" spans="1:20">
      <c r="A16" t="s">
        <v>18</v>
      </c>
      <c r="C16">
        <v>150</v>
      </c>
      <c r="D16">
        <f t="shared" si="0"/>
        <v>1</v>
      </c>
      <c r="E16">
        <f t="shared" si="1"/>
        <v>150</v>
      </c>
      <c r="G16" t="s">
        <v>76</v>
      </c>
      <c r="H16">
        <v>1</v>
      </c>
      <c r="I16">
        <v>35</v>
      </c>
      <c r="J16">
        <v>0.5</v>
      </c>
      <c r="K16">
        <v>17.5</v>
      </c>
      <c r="T16">
        <v>150</v>
      </c>
    </row>
    <row r="17" spans="1:20">
      <c r="A17" t="s">
        <v>19</v>
      </c>
      <c r="C17">
        <v>32</v>
      </c>
      <c r="D17">
        <f t="shared" si="0"/>
        <v>1</v>
      </c>
      <c r="E17">
        <f t="shared" si="1"/>
        <v>32</v>
      </c>
      <c r="G17" t="s">
        <v>51</v>
      </c>
      <c r="I17">
        <v>9</v>
      </c>
      <c r="J17">
        <v>1</v>
      </c>
      <c r="K17">
        <v>9</v>
      </c>
      <c r="T17">
        <v>32</v>
      </c>
    </row>
    <row r="18" spans="1:20">
      <c r="A18" t="s">
        <v>20</v>
      </c>
      <c r="B18">
        <v>1</v>
      </c>
      <c r="C18">
        <v>5</v>
      </c>
      <c r="D18">
        <f t="shared" si="0"/>
        <v>0.5</v>
      </c>
      <c r="E18">
        <f t="shared" si="1"/>
        <v>2.5</v>
      </c>
      <c r="G18" t="s">
        <v>35</v>
      </c>
      <c r="H18">
        <v>1</v>
      </c>
      <c r="I18">
        <v>10</v>
      </c>
      <c r="J18">
        <v>0.5</v>
      </c>
      <c r="K18">
        <v>5</v>
      </c>
      <c r="S18">
        <v>1</v>
      </c>
      <c r="T18">
        <v>5</v>
      </c>
    </row>
    <row r="19" spans="1:20">
      <c r="A19" t="s">
        <v>21</v>
      </c>
      <c r="B19">
        <v>1</v>
      </c>
      <c r="C19">
        <v>2</v>
      </c>
      <c r="D19">
        <f t="shared" si="0"/>
        <v>0.5</v>
      </c>
      <c r="E19">
        <f t="shared" si="1"/>
        <v>1</v>
      </c>
      <c r="G19" t="s">
        <v>20</v>
      </c>
      <c r="H19">
        <v>1</v>
      </c>
      <c r="I19">
        <v>5</v>
      </c>
      <c r="J19">
        <v>0.5</v>
      </c>
      <c r="K19">
        <v>2.5</v>
      </c>
      <c r="S19">
        <v>1</v>
      </c>
      <c r="T19">
        <v>2</v>
      </c>
    </row>
    <row r="20" spans="1:20">
      <c r="A20" t="s">
        <v>22</v>
      </c>
      <c r="B20">
        <v>1</v>
      </c>
      <c r="C20">
        <v>0.06</v>
      </c>
      <c r="D20">
        <f t="shared" si="0"/>
        <v>0.5</v>
      </c>
      <c r="E20">
        <f t="shared" si="1"/>
        <v>0.03</v>
      </c>
      <c r="G20" t="s">
        <v>34</v>
      </c>
      <c r="I20">
        <v>2</v>
      </c>
      <c r="J20">
        <v>1</v>
      </c>
      <c r="K20">
        <v>2</v>
      </c>
      <c r="S20">
        <v>1</v>
      </c>
      <c r="T20">
        <v>0.06</v>
      </c>
    </row>
    <row r="21" spans="1:20">
      <c r="A21" t="s">
        <v>23</v>
      </c>
      <c r="B21">
        <v>1</v>
      </c>
      <c r="C21">
        <v>0.05</v>
      </c>
      <c r="D21">
        <f t="shared" si="0"/>
        <v>0.5</v>
      </c>
      <c r="E21">
        <f t="shared" si="1"/>
        <v>2.5000000000000001E-2</v>
      </c>
      <c r="G21" t="s">
        <v>47</v>
      </c>
      <c r="H21">
        <v>1</v>
      </c>
      <c r="I21">
        <v>4</v>
      </c>
      <c r="J21">
        <v>0.5</v>
      </c>
      <c r="K21">
        <v>2</v>
      </c>
      <c r="S21">
        <v>1</v>
      </c>
      <c r="T21">
        <v>0.05</v>
      </c>
    </row>
    <row r="22" spans="1:20">
      <c r="A22" t="s">
        <v>24</v>
      </c>
      <c r="B22">
        <v>1</v>
      </c>
      <c r="C22">
        <v>0.03</v>
      </c>
      <c r="D22">
        <f t="shared" si="0"/>
        <v>0.5</v>
      </c>
      <c r="E22">
        <f t="shared" si="1"/>
        <v>1.4999999999999999E-2</v>
      </c>
      <c r="G22" t="s">
        <v>48</v>
      </c>
      <c r="H22">
        <v>1</v>
      </c>
      <c r="I22">
        <v>4</v>
      </c>
      <c r="J22">
        <v>0.5</v>
      </c>
      <c r="K22">
        <v>2</v>
      </c>
      <c r="S22">
        <v>1</v>
      </c>
      <c r="T22">
        <v>0.03</v>
      </c>
    </row>
    <row r="23" spans="1:20">
      <c r="A23" t="s">
        <v>25</v>
      </c>
      <c r="B23">
        <v>1</v>
      </c>
      <c r="C23">
        <v>0.1</v>
      </c>
      <c r="D23">
        <f t="shared" si="0"/>
        <v>0.5</v>
      </c>
      <c r="E23">
        <f t="shared" si="1"/>
        <v>0.05</v>
      </c>
      <c r="G23" t="s">
        <v>50</v>
      </c>
      <c r="I23">
        <v>2</v>
      </c>
      <c r="J23">
        <v>1</v>
      </c>
      <c r="K23">
        <v>2</v>
      </c>
      <c r="S23">
        <v>1</v>
      </c>
      <c r="T23">
        <v>0.1</v>
      </c>
    </row>
    <row r="24" spans="1:20">
      <c r="A24" t="s">
        <v>26</v>
      </c>
      <c r="B24">
        <v>1</v>
      </c>
      <c r="C24">
        <v>7.0000000000000007E-2</v>
      </c>
      <c r="D24">
        <f t="shared" si="0"/>
        <v>0.5</v>
      </c>
      <c r="E24">
        <f t="shared" si="1"/>
        <v>3.5000000000000003E-2</v>
      </c>
      <c r="G24" t="s">
        <v>75</v>
      </c>
      <c r="I24">
        <v>2</v>
      </c>
      <c r="J24">
        <v>1</v>
      </c>
      <c r="K24">
        <v>2</v>
      </c>
      <c r="S24">
        <v>1</v>
      </c>
      <c r="T24">
        <v>7.0000000000000007E-2</v>
      </c>
    </row>
    <row r="25" spans="1:20">
      <c r="A25" t="s">
        <v>27</v>
      </c>
      <c r="B25">
        <v>1</v>
      </c>
      <c r="C25">
        <v>0.05</v>
      </c>
      <c r="D25">
        <f t="shared" si="0"/>
        <v>0.5</v>
      </c>
      <c r="E25">
        <f t="shared" si="1"/>
        <v>2.5000000000000001E-2</v>
      </c>
      <c r="G25" t="s">
        <v>10</v>
      </c>
      <c r="I25">
        <v>1</v>
      </c>
      <c r="J25">
        <v>1</v>
      </c>
      <c r="K25">
        <v>1</v>
      </c>
      <c r="S25">
        <v>1</v>
      </c>
      <c r="T25">
        <v>0.05</v>
      </c>
    </row>
    <row r="26" spans="1:20">
      <c r="A26" t="s">
        <v>28</v>
      </c>
      <c r="C26">
        <v>0.4</v>
      </c>
      <c r="D26">
        <f t="shared" si="0"/>
        <v>1</v>
      </c>
      <c r="E26">
        <f t="shared" si="1"/>
        <v>0.4</v>
      </c>
      <c r="G26" t="s">
        <v>21</v>
      </c>
      <c r="H26">
        <v>1</v>
      </c>
      <c r="I26">
        <v>2</v>
      </c>
      <c r="J26">
        <v>0.5</v>
      </c>
      <c r="K26">
        <v>1</v>
      </c>
      <c r="T26">
        <v>0.4</v>
      </c>
    </row>
    <row r="27" spans="1:20">
      <c r="A27" t="s">
        <v>29</v>
      </c>
      <c r="C27">
        <v>66</v>
      </c>
      <c r="D27">
        <f t="shared" si="0"/>
        <v>1</v>
      </c>
      <c r="E27">
        <f t="shared" si="1"/>
        <v>66</v>
      </c>
      <c r="G27" t="s">
        <v>36</v>
      </c>
      <c r="H27">
        <v>1</v>
      </c>
      <c r="I27">
        <v>2</v>
      </c>
      <c r="J27">
        <v>0.5</v>
      </c>
      <c r="K27">
        <v>1</v>
      </c>
      <c r="T27">
        <v>66</v>
      </c>
    </row>
    <row r="28" spans="1:20">
      <c r="A28" t="s">
        <v>30</v>
      </c>
      <c r="C28">
        <v>7500</v>
      </c>
      <c r="D28">
        <f t="shared" si="0"/>
        <v>1</v>
      </c>
      <c r="E28">
        <f t="shared" si="1"/>
        <v>7500</v>
      </c>
      <c r="G28" t="s">
        <v>12</v>
      </c>
      <c r="H28">
        <v>1</v>
      </c>
      <c r="I28">
        <v>1</v>
      </c>
      <c r="J28">
        <v>0.5</v>
      </c>
      <c r="K28">
        <v>0.5</v>
      </c>
      <c r="T28">
        <v>7500</v>
      </c>
    </row>
    <row r="29" spans="1:20">
      <c r="A29" t="s">
        <v>31</v>
      </c>
      <c r="B29">
        <v>1</v>
      </c>
      <c r="C29">
        <v>1</v>
      </c>
      <c r="D29">
        <f t="shared" si="0"/>
        <v>0.5</v>
      </c>
      <c r="E29">
        <f t="shared" si="1"/>
        <v>0.5</v>
      </c>
      <c r="G29" t="s">
        <v>31</v>
      </c>
      <c r="H29">
        <v>1</v>
      </c>
      <c r="I29">
        <v>1</v>
      </c>
      <c r="J29">
        <v>0.5</v>
      </c>
      <c r="K29">
        <v>0.5</v>
      </c>
      <c r="S29">
        <v>1</v>
      </c>
      <c r="T29">
        <v>1</v>
      </c>
    </row>
    <row r="30" spans="1:20">
      <c r="A30" t="s">
        <v>32</v>
      </c>
      <c r="B30">
        <v>1</v>
      </c>
      <c r="C30">
        <v>0.2</v>
      </c>
      <c r="D30">
        <f t="shared" si="0"/>
        <v>0.5</v>
      </c>
      <c r="E30">
        <f t="shared" si="1"/>
        <v>0.1</v>
      </c>
      <c r="G30" t="s">
        <v>28</v>
      </c>
      <c r="I30">
        <v>0.4</v>
      </c>
      <c r="J30">
        <v>1</v>
      </c>
      <c r="K30">
        <v>0.4</v>
      </c>
      <c r="S30">
        <v>1</v>
      </c>
      <c r="T30">
        <v>0.2</v>
      </c>
    </row>
    <row r="31" spans="1:20">
      <c r="A31" t="s">
        <v>33</v>
      </c>
      <c r="B31">
        <v>1</v>
      </c>
      <c r="C31">
        <v>0.5</v>
      </c>
      <c r="D31">
        <f t="shared" si="0"/>
        <v>0.5</v>
      </c>
      <c r="E31">
        <f t="shared" si="1"/>
        <v>0.25</v>
      </c>
      <c r="G31" t="s">
        <v>33</v>
      </c>
      <c r="H31">
        <v>1</v>
      </c>
      <c r="I31">
        <v>0.5</v>
      </c>
      <c r="J31">
        <v>0.5</v>
      </c>
      <c r="K31">
        <v>0.25</v>
      </c>
      <c r="S31">
        <v>1</v>
      </c>
      <c r="T31">
        <v>0.5</v>
      </c>
    </row>
    <row r="32" spans="1:20">
      <c r="A32" t="s">
        <v>34</v>
      </c>
      <c r="C32">
        <v>2</v>
      </c>
      <c r="D32">
        <f t="shared" si="0"/>
        <v>1</v>
      </c>
      <c r="E32">
        <f t="shared" si="1"/>
        <v>2</v>
      </c>
      <c r="G32" t="s">
        <v>15</v>
      </c>
      <c r="I32">
        <v>0.2</v>
      </c>
      <c r="J32">
        <v>1</v>
      </c>
      <c r="K32">
        <v>0.2</v>
      </c>
      <c r="T32">
        <v>2</v>
      </c>
    </row>
    <row r="33" spans="1:20">
      <c r="A33" t="s">
        <v>35</v>
      </c>
      <c r="B33">
        <v>1</v>
      </c>
      <c r="C33">
        <v>10</v>
      </c>
      <c r="D33">
        <f t="shared" si="0"/>
        <v>0.5</v>
      </c>
      <c r="E33">
        <f t="shared" si="1"/>
        <v>5</v>
      </c>
      <c r="G33" t="s">
        <v>16</v>
      </c>
      <c r="H33">
        <v>1</v>
      </c>
      <c r="I33">
        <v>0.2</v>
      </c>
      <c r="J33">
        <v>0.5</v>
      </c>
      <c r="K33">
        <v>0.1</v>
      </c>
      <c r="S33">
        <v>1</v>
      </c>
      <c r="T33">
        <v>10</v>
      </c>
    </row>
    <row r="34" spans="1:20">
      <c r="A34" t="s">
        <v>36</v>
      </c>
      <c r="B34">
        <v>1</v>
      </c>
      <c r="C34">
        <v>2</v>
      </c>
      <c r="D34">
        <f t="shared" si="0"/>
        <v>0.5</v>
      </c>
      <c r="E34">
        <f t="shared" si="1"/>
        <v>1</v>
      </c>
      <c r="G34" t="s">
        <v>32</v>
      </c>
      <c r="H34">
        <v>1</v>
      </c>
      <c r="I34">
        <v>0.2</v>
      </c>
      <c r="J34">
        <v>0.5</v>
      </c>
      <c r="K34">
        <v>0.1</v>
      </c>
      <c r="S34">
        <v>1</v>
      </c>
      <c r="T34">
        <v>2</v>
      </c>
    </row>
    <row r="35" spans="1:20">
      <c r="A35" t="s">
        <v>37</v>
      </c>
      <c r="B35">
        <v>1</v>
      </c>
      <c r="C35">
        <v>7.0000000000000007E-2</v>
      </c>
      <c r="D35">
        <f t="shared" si="0"/>
        <v>0.5</v>
      </c>
      <c r="E35">
        <f t="shared" si="1"/>
        <v>3.5000000000000003E-2</v>
      </c>
      <c r="G35" t="s">
        <v>42</v>
      </c>
      <c r="H35">
        <v>1</v>
      </c>
      <c r="I35">
        <v>0.2</v>
      </c>
      <c r="J35">
        <v>0.5</v>
      </c>
      <c r="K35">
        <v>0.1</v>
      </c>
      <c r="S35">
        <v>1</v>
      </c>
      <c r="T35">
        <v>7.0000000000000007E-2</v>
      </c>
    </row>
    <row r="36" spans="1:20">
      <c r="A36" t="s">
        <v>38</v>
      </c>
      <c r="B36">
        <v>1</v>
      </c>
      <c r="C36">
        <v>0.06</v>
      </c>
      <c r="D36">
        <f t="shared" si="0"/>
        <v>0.5</v>
      </c>
      <c r="E36">
        <f t="shared" si="1"/>
        <v>0.03</v>
      </c>
      <c r="G36" t="s">
        <v>69</v>
      </c>
      <c r="H36">
        <v>1</v>
      </c>
      <c r="I36">
        <v>0.2</v>
      </c>
      <c r="J36">
        <v>0.5</v>
      </c>
      <c r="K36">
        <v>0.1</v>
      </c>
      <c r="S36">
        <v>1</v>
      </c>
      <c r="T36">
        <v>0.06</v>
      </c>
    </row>
    <row r="37" spans="1:20">
      <c r="A37" t="s">
        <v>39</v>
      </c>
      <c r="B37">
        <v>1</v>
      </c>
      <c r="C37">
        <v>0.04</v>
      </c>
      <c r="D37">
        <f t="shared" si="0"/>
        <v>0.5</v>
      </c>
      <c r="E37">
        <f t="shared" si="1"/>
        <v>0.02</v>
      </c>
      <c r="G37" t="s">
        <v>71</v>
      </c>
      <c r="H37">
        <v>1</v>
      </c>
      <c r="I37">
        <v>0.2</v>
      </c>
      <c r="J37">
        <v>0.5</v>
      </c>
      <c r="K37">
        <v>0.1</v>
      </c>
      <c r="S37">
        <v>1</v>
      </c>
      <c r="T37">
        <v>0.04</v>
      </c>
    </row>
    <row r="38" spans="1:20">
      <c r="A38" t="s">
        <v>40</v>
      </c>
      <c r="B38">
        <v>1</v>
      </c>
      <c r="C38">
        <v>0.06</v>
      </c>
      <c r="D38">
        <f t="shared" si="0"/>
        <v>0.5</v>
      </c>
      <c r="E38">
        <f t="shared" si="1"/>
        <v>0.03</v>
      </c>
      <c r="G38" t="s">
        <v>17</v>
      </c>
      <c r="H38">
        <v>1</v>
      </c>
      <c r="I38">
        <v>0.1</v>
      </c>
      <c r="J38">
        <v>0.5</v>
      </c>
      <c r="K38">
        <v>0.05</v>
      </c>
      <c r="S38">
        <v>1</v>
      </c>
      <c r="T38">
        <v>0.06</v>
      </c>
    </row>
    <row r="39" spans="1:20">
      <c r="A39" t="s">
        <v>41</v>
      </c>
      <c r="B39">
        <v>1</v>
      </c>
      <c r="C39">
        <v>0.04</v>
      </c>
      <c r="D39">
        <f t="shared" si="0"/>
        <v>0.5</v>
      </c>
      <c r="E39">
        <f t="shared" si="1"/>
        <v>0.02</v>
      </c>
      <c r="G39" t="s">
        <v>25</v>
      </c>
      <c r="H39">
        <v>1</v>
      </c>
      <c r="I39">
        <v>0.1</v>
      </c>
      <c r="J39">
        <v>0.5</v>
      </c>
      <c r="K39">
        <v>0.05</v>
      </c>
      <c r="S39">
        <v>1</v>
      </c>
      <c r="T39">
        <v>0.04</v>
      </c>
    </row>
    <row r="40" spans="1:20">
      <c r="A40" t="s">
        <v>42</v>
      </c>
      <c r="B40">
        <v>1</v>
      </c>
      <c r="C40">
        <v>0.2</v>
      </c>
      <c r="D40">
        <f t="shared" si="0"/>
        <v>0.5</v>
      </c>
      <c r="E40">
        <f t="shared" si="1"/>
        <v>0.1</v>
      </c>
      <c r="G40" t="s">
        <v>6</v>
      </c>
      <c r="H40">
        <v>1</v>
      </c>
      <c r="I40">
        <v>0.09</v>
      </c>
      <c r="J40">
        <v>0.5</v>
      </c>
      <c r="K40">
        <v>4.4999999999999998E-2</v>
      </c>
      <c r="S40">
        <v>1</v>
      </c>
      <c r="T40">
        <v>0.2</v>
      </c>
    </row>
    <row r="41" spans="1:20">
      <c r="A41" t="s">
        <v>43</v>
      </c>
      <c r="D41">
        <f t="shared" si="0"/>
        <v>1</v>
      </c>
      <c r="E41">
        <f t="shared" si="1"/>
        <v>0</v>
      </c>
      <c r="G41" t="s">
        <v>14</v>
      </c>
      <c r="H41">
        <v>1</v>
      </c>
      <c r="I41">
        <v>0.08</v>
      </c>
      <c r="J41">
        <v>0.5</v>
      </c>
      <c r="K41">
        <v>0.04</v>
      </c>
      <c r="T41">
        <v>1800</v>
      </c>
    </row>
    <row r="42" spans="1:20">
      <c r="A42" t="s">
        <v>44</v>
      </c>
      <c r="D42">
        <f t="shared" si="0"/>
        <v>1</v>
      </c>
      <c r="E42">
        <f t="shared" si="1"/>
        <v>0</v>
      </c>
      <c r="G42" t="s">
        <v>26</v>
      </c>
      <c r="H42">
        <v>1</v>
      </c>
      <c r="I42">
        <v>7.0000000000000007E-2</v>
      </c>
      <c r="J42">
        <v>0.5</v>
      </c>
      <c r="K42">
        <v>3.5000000000000003E-2</v>
      </c>
      <c r="S42">
        <v>1</v>
      </c>
      <c r="T42">
        <v>4</v>
      </c>
    </row>
    <row r="43" spans="1:20">
      <c r="A43" t="s">
        <v>45</v>
      </c>
      <c r="D43">
        <f t="shared" si="0"/>
        <v>1</v>
      </c>
      <c r="E43">
        <f t="shared" si="1"/>
        <v>0</v>
      </c>
      <c r="G43" t="s">
        <v>37</v>
      </c>
      <c r="H43">
        <v>1</v>
      </c>
      <c r="I43">
        <v>7.0000000000000007E-2</v>
      </c>
      <c r="J43">
        <v>0.5</v>
      </c>
      <c r="K43">
        <v>3.5000000000000003E-2</v>
      </c>
      <c r="S43">
        <v>1</v>
      </c>
      <c r="T43">
        <v>4</v>
      </c>
    </row>
    <row r="44" spans="1:20">
      <c r="A44" t="s">
        <v>46</v>
      </c>
      <c r="C44">
        <v>1800</v>
      </c>
      <c r="D44">
        <f t="shared" si="0"/>
        <v>1</v>
      </c>
      <c r="E44">
        <f t="shared" si="1"/>
        <v>1800</v>
      </c>
      <c r="G44" t="s">
        <v>52</v>
      </c>
      <c r="H44">
        <v>1</v>
      </c>
      <c r="I44">
        <v>7.0000000000000007E-2</v>
      </c>
      <c r="J44">
        <v>0.5</v>
      </c>
      <c r="K44">
        <v>3.5000000000000003E-2</v>
      </c>
      <c r="T44">
        <v>3200</v>
      </c>
    </row>
    <row r="45" spans="1:20">
      <c r="A45" t="s">
        <v>47</v>
      </c>
      <c r="B45">
        <v>1</v>
      </c>
      <c r="C45">
        <v>4</v>
      </c>
      <c r="D45">
        <f t="shared" si="0"/>
        <v>0.5</v>
      </c>
      <c r="E45">
        <f t="shared" si="1"/>
        <v>2</v>
      </c>
      <c r="G45" t="s">
        <v>8</v>
      </c>
      <c r="H45">
        <v>1</v>
      </c>
      <c r="I45">
        <v>0.06</v>
      </c>
      <c r="J45">
        <v>0.5</v>
      </c>
      <c r="K45">
        <v>0.03</v>
      </c>
      <c r="T45">
        <v>2</v>
      </c>
    </row>
    <row r="46" spans="1:20">
      <c r="A46" t="s">
        <v>48</v>
      </c>
      <c r="B46">
        <v>1</v>
      </c>
      <c r="C46">
        <v>4</v>
      </c>
      <c r="D46">
        <f t="shared" si="0"/>
        <v>0.5</v>
      </c>
      <c r="E46">
        <f t="shared" si="1"/>
        <v>2</v>
      </c>
      <c r="G46" t="s">
        <v>13</v>
      </c>
      <c r="H46">
        <v>1</v>
      </c>
      <c r="I46">
        <v>0.06</v>
      </c>
      <c r="J46">
        <v>0.5</v>
      </c>
      <c r="K46">
        <v>0.03</v>
      </c>
      <c r="T46">
        <v>9</v>
      </c>
    </row>
    <row r="47" spans="1:20">
      <c r="A47" t="s">
        <v>49</v>
      </c>
      <c r="C47">
        <v>3200</v>
      </c>
      <c r="D47">
        <f t="shared" si="0"/>
        <v>1</v>
      </c>
      <c r="E47">
        <f t="shared" si="1"/>
        <v>3200</v>
      </c>
      <c r="G47" t="s">
        <v>22</v>
      </c>
      <c r="H47">
        <v>1</v>
      </c>
      <c r="I47">
        <v>0.06</v>
      </c>
      <c r="J47">
        <v>0.5</v>
      </c>
      <c r="K47">
        <v>0.03</v>
      </c>
      <c r="S47">
        <v>1</v>
      </c>
      <c r="T47">
        <v>7.0000000000000007E-2</v>
      </c>
    </row>
    <row r="48" spans="1:20">
      <c r="A48" t="s">
        <v>50</v>
      </c>
      <c r="C48">
        <v>2</v>
      </c>
      <c r="D48">
        <f t="shared" si="0"/>
        <v>1</v>
      </c>
      <c r="E48">
        <f t="shared" si="1"/>
        <v>2</v>
      </c>
      <c r="G48" t="s">
        <v>38</v>
      </c>
      <c r="H48">
        <v>1</v>
      </c>
      <c r="I48">
        <v>0.06</v>
      </c>
      <c r="J48">
        <v>0.5</v>
      </c>
      <c r="K48">
        <v>0.03</v>
      </c>
      <c r="S48">
        <v>1</v>
      </c>
      <c r="T48">
        <v>0.04</v>
      </c>
    </row>
    <row r="49" spans="1:20">
      <c r="A49" t="s">
        <v>51</v>
      </c>
      <c r="C49">
        <v>9</v>
      </c>
      <c r="D49">
        <f t="shared" si="0"/>
        <v>1</v>
      </c>
      <c r="E49">
        <f t="shared" si="1"/>
        <v>9</v>
      </c>
      <c r="G49" t="s">
        <v>40</v>
      </c>
      <c r="H49">
        <v>1</v>
      </c>
      <c r="I49">
        <v>0.06</v>
      </c>
      <c r="J49">
        <v>0.5</v>
      </c>
      <c r="K49">
        <v>0.03</v>
      </c>
      <c r="S49">
        <v>1</v>
      </c>
      <c r="T49">
        <v>0.04</v>
      </c>
    </row>
    <row r="50" spans="1:20">
      <c r="A50" t="s">
        <v>52</v>
      </c>
      <c r="B50">
        <v>1</v>
      </c>
      <c r="C50">
        <v>7.0000000000000007E-2</v>
      </c>
      <c r="D50">
        <f t="shared" si="0"/>
        <v>0.5</v>
      </c>
      <c r="E50">
        <f t="shared" si="1"/>
        <v>3.5000000000000003E-2</v>
      </c>
      <c r="G50" t="s">
        <v>82</v>
      </c>
      <c r="H50">
        <v>1</v>
      </c>
      <c r="I50">
        <v>0.06</v>
      </c>
      <c r="J50">
        <v>0.5</v>
      </c>
      <c r="K50">
        <v>0.03</v>
      </c>
      <c r="S50">
        <v>1</v>
      </c>
      <c r="T50">
        <v>0.03</v>
      </c>
    </row>
    <row r="51" spans="1:20">
      <c r="A51" t="s">
        <v>53</v>
      </c>
      <c r="B51">
        <v>1</v>
      </c>
      <c r="C51">
        <v>0.04</v>
      </c>
      <c r="D51">
        <f t="shared" si="0"/>
        <v>0.5</v>
      </c>
      <c r="E51">
        <f t="shared" si="1"/>
        <v>0.02</v>
      </c>
      <c r="G51" t="s">
        <v>23</v>
      </c>
      <c r="H51">
        <v>1</v>
      </c>
      <c r="I51">
        <v>0.05</v>
      </c>
      <c r="J51">
        <v>0.5</v>
      </c>
      <c r="K51">
        <v>2.5000000000000001E-2</v>
      </c>
      <c r="S51">
        <v>1</v>
      </c>
      <c r="T51">
        <v>0.03</v>
      </c>
    </row>
    <row r="52" spans="1:20">
      <c r="A52" t="s">
        <v>54</v>
      </c>
      <c r="B52">
        <v>1</v>
      </c>
      <c r="C52">
        <v>0.04</v>
      </c>
      <c r="D52">
        <f t="shared" si="0"/>
        <v>0.5</v>
      </c>
      <c r="E52">
        <f t="shared" si="1"/>
        <v>0.02</v>
      </c>
      <c r="G52" t="s">
        <v>27</v>
      </c>
      <c r="H52">
        <v>1</v>
      </c>
      <c r="I52">
        <v>0.05</v>
      </c>
      <c r="J52">
        <v>0.5</v>
      </c>
      <c r="K52">
        <v>2.5000000000000001E-2</v>
      </c>
      <c r="S52">
        <v>1</v>
      </c>
      <c r="T52">
        <v>0.2</v>
      </c>
    </row>
    <row r="53" spans="1:20">
      <c r="A53" t="s">
        <v>55</v>
      </c>
      <c r="B53">
        <v>1</v>
      </c>
      <c r="C53">
        <v>0.03</v>
      </c>
      <c r="D53">
        <f t="shared" si="0"/>
        <v>0.5</v>
      </c>
      <c r="E53">
        <f t="shared" si="1"/>
        <v>1.4999999999999999E-2</v>
      </c>
      <c r="G53" t="s">
        <v>81</v>
      </c>
      <c r="H53">
        <v>1</v>
      </c>
      <c r="I53">
        <v>0.05</v>
      </c>
      <c r="J53">
        <v>0.5</v>
      </c>
      <c r="K53">
        <v>2.5000000000000001E-2</v>
      </c>
      <c r="S53">
        <v>1</v>
      </c>
      <c r="T53">
        <v>0.2</v>
      </c>
    </row>
    <row r="54" spans="1:20">
      <c r="A54" t="s">
        <v>56</v>
      </c>
      <c r="B54">
        <v>1</v>
      </c>
      <c r="C54">
        <v>0.03</v>
      </c>
      <c r="D54">
        <f t="shared" si="0"/>
        <v>0.5</v>
      </c>
      <c r="E54">
        <f t="shared" si="1"/>
        <v>1.4999999999999999E-2</v>
      </c>
      <c r="G54" t="s">
        <v>7</v>
      </c>
      <c r="H54">
        <v>1</v>
      </c>
      <c r="I54">
        <v>0.04</v>
      </c>
      <c r="J54">
        <v>0.5</v>
      </c>
      <c r="K54">
        <v>0.02</v>
      </c>
      <c r="T54">
        <v>2</v>
      </c>
    </row>
    <row r="55" spans="1:20">
      <c r="A55" t="s">
        <v>57</v>
      </c>
      <c r="D55">
        <f t="shared" si="0"/>
        <v>1</v>
      </c>
      <c r="E55">
        <f t="shared" si="1"/>
        <v>0</v>
      </c>
      <c r="G55" t="s">
        <v>39</v>
      </c>
      <c r="H55">
        <v>1</v>
      </c>
      <c r="I55">
        <v>0.04</v>
      </c>
      <c r="J55">
        <v>0.5</v>
      </c>
      <c r="K55">
        <v>0.02</v>
      </c>
      <c r="S55">
        <v>1</v>
      </c>
      <c r="T55">
        <v>35</v>
      </c>
    </row>
    <row r="56" spans="1:20">
      <c r="A56" t="s">
        <v>58</v>
      </c>
      <c r="D56">
        <f t="shared" si="0"/>
        <v>1</v>
      </c>
      <c r="E56">
        <f t="shared" si="1"/>
        <v>0</v>
      </c>
      <c r="G56" t="s">
        <v>41</v>
      </c>
      <c r="H56">
        <v>1</v>
      </c>
      <c r="I56">
        <v>0.04</v>
      </c>
      <c r="J56">
        <v>0.5</v>
      </c>
      <c r="K56">
        <v>0.02</v>
      </c>
      <c r="T56">
        <v>65</v>
      </c>
    </row>
    <row r="57" spans="1:20">
      <c r="A57" t="s">
        <v>59</v>
      </c>
      <c r="D57">
        <f t="shared" si="0"/>
        <v>1</v>
      </c>
      <c r="E57">
        <f t="shared" si="1"/>
        <v>0</v>
      </c>
      <c r="G57" t="s">
        <v>53</v>
      </c>
      <c r="H57">
        <v>1</v>
      </c>
      <c r="I57">
        <v>0.04</v>
      </c>
      <c r="J57">
        <v>0.5</v>
      </c>
      <c r="K57">
        <v>0.02</v>
      </c>
      <c r="S57">
        <v>1</v>
      </c>
      <c r="T57">
        <v>1200</v>
      </c>
    </row>
    <row r="58" spans="1:20">
      <c r="A58" t="s">
        <v>60</v>
      </c>
      <c r="D58">
        <f t="shared" si="0"/>
        <v>1</v>
      </c>
      <c r="E58">
        <f t="shared" si="1"/>
        <v>0</v>
      </c>
      <c r="G58" t="s">
        <v>54</v>
      </c>
      <c r="H58">
        <v>1</v>
      </c>
      <c r="I58">
        <v>0.04</v>
      </c>
      <c r="J58">
        <v>0.5</v>
      </c>
      <c r="K58">
        <v>0.02</v>
      </c>
      <c r="S58">
        <v>1</v>
      </c>
      <c r="T58">
        <v>230</v>
      </c>
    </row>
    <row r="59" spans="1:20">
      <c r="A59" t="s">
        <v>61</v>
      </c>
      <c r="D59">
        <f t="shared" si="0"/>
        <v>1</v>
      </c>
      <c r="E59">
        <f t="shared" si="1"/>
        <v>0</v>
      </c>
      <c r="G59" t="s">
        <v>24</v>
      </c>
      <c r="H59">
        <v>1</v>
      </c>
      <c r="I59">
        <v>0.03</v>
      </c>
      <c r="J59">
        <v>0.5</v>
      </c>
      <c r="K59">
        <v>1.4999999999999999E-2</v>
      </c>
      <c r="S59">
        <v>1</v>
      </c>
      <c r="T59">
        <v>0.05</v>
      </c>
    </row>
    <row r="60" spans="1:20">
      <c r="A60" t="s">
        <v>62</v>
      </c>
      <c r="D60">
        <f t="shared" si="0"/>
        <v>1</v>
      </c>
      <c r="E60">
        <f t="shared" si="1"/>
        <v>0</v>
      </c>
      <c r="G60" t="s">
        <v>55</v>
      </c>
      <c r="H60">
        <v>1</v>
      </c>
      <c r="I60">
        <v>0.03</v>
      </c>
      <c r="J60">
        <v>0.5</v>
      </c>
      <c r="K60">
        <v>1.4999999999999999E-2</v>
      </c>
      <c r="S60">
        <v>1</v>
      </c>
      <c r="T60">
        <v>0.06</v>
      </c>
    </row>
    <row r="61" spans="1:20">
      <c r="A61" t="s">
        <v>63</v>
      </c>
      <c r="D61">
        <f t="shared" si="0"/>
        <v>1</v>
      </c>
      <c r="E61">
        <f t="shared" si="1"/>
        <v>0</v>
      </c>
      <c r="G61" t="s">
        <v>56</v>
      </c>
      <c r="H61">
        <v>1</v>
      </c>
      <c r="I61">
        <v>0.03</v>
      </c>
      <c r="J61">
        <v>0.5</v>
      </c>
      <c r="K61">
        <v>1.4999999999999999E-2</v>
      </c>
    </row>
    <row r="62" spans="1:20">
      <c r="A62" t="s">
        <v>64</v>
      </c>
      <c r="D62">
        <f t="shared" si="0"/>
        <v>1</v>
      </c>
      <c r="E62">
        <f t="shared" si="1"/>
        <v>0</v>
      </c>
      <c r="G62" t="s">
        <v>43</v>
      </c>
      <c r="J62">
        <v>1</v>
      </c>
      <c r="K62">
        <v>0</v>
      </c>
    </row>
    <row r="63" spans="1:20">
      <c r="A63" t="s">
        <v>65</v>
      </c>
      <c r="D63">
        <f t="shared" si="0"/>
        <v>1</v>
      </c>
      <c r="E63">
        <f t="shared" si="1"/>
        <v>0</v>
      </c>
      <c r="G63" t="s">
        <v>44</v>
      </c>
      <c r="J63">
        <v>1</v>
      </c>
      <c r="K63">
        <v>0</v>
      </c>
    </row>
    <row r="64" spans="1:20">
      <c r="A64" t="s">
        <v>66</v>
      </c>
      <c r="D64">
        <f t="shared" si="0"/>
        <v>1</v>
      </c>
      <c r="E64">
        <f t="shared" si="1"/>
        <v>0</v>
      </c>
      <c r="G64" t="s">
        <v>45</v>
      </c>
      <c r="J64">
        <v>1</v>
      </c>
      <c r="K64">
        <v>0</v>
      </c>
    </row>
    <row r="65" spans="1:11">
      <c r="A65" t="s">
        <v>67</v>
      </c>
      <c r="D65">
        <f t="shared" si="0"/>
        <v>1</v>
      </c>
      <c r="E65">
        <f t="shared" si="1"/>
        <v>0</v>
      </c>
      <c r="G65" t="s">
        <v>57</v>
      </c>
      <c r="J65">
        <v>1</v>
      </c>
      <c r="K65">
        <v>0</v>
      </c>
    </row>
    <row r="66" spans="1:11">
      <c r="A66" t="s">
        <v>68</v>
      </c>
      <c r="D66">
        <f t="shared" si="0"/>
        <v>1</v>
      </c>
      <c r="E66">
        <f t="shared" si="1"/>
        <v>0</v>
      </c>
      <c r="G66" t="s">
        <v>58</v>
      </c>
      <c r="J66">
        <v>1</v>
      </c>
      <c r="K66">
        <v>0</v>
      </c>
    </row>
    <row r="67" spans="1:11">
      <c r="A67" t="s">
        <v>69</v>
      </c>
      <c r="B67">
        <v>1</v>
      </c>
      <c r="C67">
        <v>0.2</v>
      </c>
      <c r="D67">
        <f t="shared" si="0"/>
        <v>0.5</v>
      </c>
      <c r="E67">
        <f t="shared" si="1"/>
        <v>0.1</v>
      </c>
      <c r="G67" t="s">
        <v>59</v>
      </c>
      <c r="J67">
        <v>1</v>
      </c>
      <c r="K67">
        <v>0</v>
      </c>
    </row>
    <row r="68" spans="1:11">
      <c r="A68" t="s">
        <v>70</v>
      </c>
      <c r="D68">
        <f t="shared" si="0"/>
        <v>1</v>
      </c>
      <c r="E68">
        <f t="shared" si="1"/>
        <v>0</v>
      </c>
      <c r="G68" t="s">
        <v>60</v>
      </c>
      <c r="J68">
        <v>1</v>
      </c>
      <c r="K68">
        <v>0</v>
      </c>
    </row>
    <row r="69" spans="1:11">
      <c r="A69" t="s">
        <v>71</v>
      </c>
      <c r="B69">
        <v>1</v>
      </c>
      <c r="C69">
        <v>0.2</v>
      </c>
      <c r="D69">
        <f t="shared" ref="D69:D80" si="2">-0.5*B69+1</f>
        <v>0.5</v>
      </c>
      <c r="E69">
        <f t="shared" ref="E69:E80" si="3">D69*C69</f>
        <v>0.1</v>
      </c>
      <c r="G69" t="s">
        <v>61</v>
      </c>
      <c r="J69">
        <v>1</v>
      </c>
      <c r="K69">
        <v>0</v>
      </c>
    </row>
    <row r="70" spans="1:11">
      <c r="A70" t="s">
        <v>72</v>
      </c>
      <c r="D70">
        <f t="shared" si="2"/>
        <v>1</v>
      </c>
      <c r="E70">
        <f t="shared" si="3"/>
        <v>0</v>
      </c>
      <c r="G70" t="s">
        <v>62</v>
      </c>
      <c r="J70">
        <v>1</v>
      </c>
      <c r="K70">
        <v>0</v>
      </c>
    </row>
    <row r="71" spans="1:11">
      <c r="A71" t="s">
        <v>73</v>
      </c>
      <c r="D71">
        <f t="shared" si="2"/>
        <v>1</v>
      </c>
      <c r="E71">
        <f t="shared" si="3"/>
        <v>0</v>
      </c>
      <c r="G71" t="s">
        <v>63</v>
      </c>
      <c r="J71">
        <v>1</v>
      </c>
      <c r="K71">
        <v>0</v>
      </c>
    </row>
    <row r="72" spans="1:11">
      <c r="A72" t="s">
        <v>74</v>
      </c>
      <c r="D72">
        <f t="shared" si="2"/>
        <v>1</v>
      </c>
      <c r="E72">
        <f t="shared" si="3"/>
        <v>0</v>
      </c>
      <c r="G72" t="s">
        <v>64</v>
      </c>
      <c r="J72">
        <v>1</v>
      </c>
      <c r="K72">
        <v>0</v>
      </c>
    </row>
    <row r="73" spans="1:11">
      <c r="A73" t="s">
        <v>75</v>
      </c>
      <c r="C73">
        <v>2</v>
      </c>
      <c r="D73">
        <f t="shared" si="2"/>
        <v>1</v>
      </c>
      <c r="E73">
        <f t="shared" si="3"/>
        <v>2</v>
      </c>
      <c r="G73" t="s">
        <v>65</v>
      </c>
      <c r="J73">
        <v>1</v>
      </c>
      <c r="K73">
        <v>0</v>
      </c>
    </row>
    <row r="74" spans="1:11">
      <c r="A74" t="s">
        <v>76</v>
      </c>
      <c r="B74">
        <v>1</v>
      </c>
      <c r="C74">
        <v>35</v>
      </c>
      <c r="D74">
        <f t="shared" si="2"/>
        <v>0.5</v>
      </c>
      <c r="E74">
        <f t="shared" si="3"/>
        <v>17.5</v>
      </c>
      <c r="G74" t="s">
        <v>66</v>
      </c>
      <c r="J74">
        <v>1</v>
      </c>
      <c r="K74">
        <v>0</v>
      </c>
    </row>
    <row r="75" spans="1:11">
      <c r="A75" t="s">
        <v>77</v>
      </c>
      <c r="C75">
        <v>65</v>
      </c>
      <c r="D75">
        <f t="shared" si="2"/>
        <v>1</v>
      </c>
      <c r="E75">
        <f t="shared" si="3"/>
        <v>65</v>
      </c>
      <c r="G75" t="s">
        <v>67</v>
      </c>
      <c r="J75">
        <v>1</v>
      </c>
      <c r="K75">
        <v>0</v>
      </c>
    </row>
    <row r="76" spans="1:11">
      <c r="A76" t="s">
        <v>78</v>
      </c>
      <c r="B76">
        <v>1</v>
      </c>
      <c r="C76">
        <v>1200</v>
      </c>
      <c r="D76">
        <f t="shared" si="2"/>
        <v>0.5</v>
      </c>
      <c r="E76">
        <f t="shared" si="3"/>
        <v>600</v>
      </c>
      <c r="G76" t="s">
        <v>68</v>
      </c>
      <c r="J76">
        <v>1</v>
      </c>
      <c r="K76">
        <v>0</v>
      </c>
    </row>
    <row r="77" spans="1:11">
      <c r="A77" t="s">
        <v>79</v>
      </c>
      <c r="D77">
        <f t="shared" si="2"/>
        <v>1</v>
      </c>
      <c r="E77">
        <f t="shared" si="3"/>
        <v>0</v>
      </c>
      <c r="G77" t="s">
        <v>70</v>
      </c>
      <c r="J77">
        <v>1</v>
      </c>
      <c r="K77">
        <v>0</v>
      </c>
    </row>
    <row r="78" spans="1:11">
      <c r="A78" t="s">
        <v>80</v>
      </c>
      <c r="B78">
        <v>1</v>
      </c>
      <c r="C78">
        <v>230</v>
      </c>
      <c r="D78">
        <f t="shared" si="2"/>
        <v>0.5</v>
      </c>
      <c r="E78">
        <f t="shared" si="3"/>
        <v>115</v>
      </c>
      <c r="G78" t="s">
        <v>72</v>
      </c>
      <c r="J78">
        <v>1</v>
      </c>
      <c r="K78">
        <v>0</v>
      </c>
    </row>
    <row r="79" spans="1:11">
      <c r="A79" t="s">
        <v>81</v>
      </c>
      <c r="B79">
        <v>1</v>
      </c>
      <c r="C79">
        <v>0.05</v>
      </c>
      <c r="D79">
        <f t="shared" si="2"/>
        <v>0.5</v>
      </c>
      <c r="E79">
        <f t="shared" si="3"/>
        <v>2.5000000000000001E-2</v>
      </c>
      <c r="G79" t="s">
        <v>73</v>
      </c>
      <c r="J79">
        <v>1</v>
      </c>
      <c r="K79">
        <v>0</v>
      </c>
    </row>
    <row r="80" spans="1:11">
      <c r="A80" t="s">
        <v>82</v>
      </c>
      <c r="B80">
        <v>1</v>
      </c>
      <c r="C80">
        <v>0.06</v>
      </c>
      <c r="D80">
        <f t="shared" si="2"/>
        <v>0.5</v>
      </c>
      <c r="E80">
        <f t="shared" si="3"/>
        <v>0.03</v>
      </c>
      <c r="G80" t="s">
        <v>74</v>
      </c>
      <c r="J80">
        <v>1</v>
      </c>
      <c r="K80">
        <v>0</v>
      </c>
    </row>
    <row r="81" spans="5:11">
      <c r="G81" t="s">
        <v>79</v>
      </c>
      <c r="J81">
        <v>1</v>
      </c>
      <c r="K81">
        <v>0</v>
      </c>
    </row>
    <row r="82" spans="5:11" ht="16">
      <c r="E82" s="2">
        <f>(10^9-SUM(E4:E80))/10^9</f>
        <v>0.99998623496000005</v>
      </c>
    </row>
    <row r="84" spans="5:11">
      <c r="E84" t="s">
        <v>97</v>
      </c>
    </row>
  </sheetData>
  <sheetCalcPr fullCalcOnLoad="1"/>
  <sortState ref="G4:K80">
    <sortCondition descending="1" ref="K4:K80"/>
  </sortState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84"/>
  <sheetViews>
    <sheetView topLeftCell="D2" workbookViewId="0">
      <selection activeCell="E84" sqref="E84"/>
    </sheetView>
  </sheetViews>
  <sheetFormatPr baseColWidth="10" defaultRowHeight="13"/>
  <sheetData>
    <row r="1" spans="1:20">
      <c r="A1" s="1" t="s">
        <v>98</v>
      </c>
    </row>
    <row r="2" spans="1:20">
      <c r="B2" t="s">
        <v>93</v>
      </c>
      <c r="C2" t="s">
        <v>92</v>
      </c>
      <c r="D2" t="s">
        <v>91</v>
      </c>
      <c r="E2" t="s">
        <v>94</v>
      </c>
      <c r="H2" t="s">
        <v>99</v>
      </c>
      <c r="K2" t="s">
        <v>90</v>
      </c>
      <c r="S2" t="s">
        <v>89</v>
      </c>
    </row>
    <row r="4" spans="1:20">
      <c r="A4" t="s">
        <v>6</v>
      </c>
      <c r="B4">
        <v>1</v>
      </c>
      <c r="C4">
        <v>0.1</v>
      </c>
      <c r="D4">
        <f>-0.5*B4+1</f>
        <v>0.5</v>
      </c>
      <c r="E4">
        <f>D4*C4</f>
        <v>0.05</v>
      </c>
      <c r="G4" t="s">
        <v>80</v>
      </c>
      <c r="I4">
        <v>4800</v>
      </c>
      <c r="J4">
        <v>1</v>
      </c>
      <c r="K4">
        <v>4800</v>
      </c>
      <c r="S4">
        <v>1</v>
      </c>
      <c r="T4">
        <v>0.1</v>
      </c>
    </row>
    <row r="5" spans="1:20">
      <c r="A5" t="s">
        <v>7</v>
      </c>
      <c r="B5">
        <v>1</v>
      </c>
      <c r="C5">
        <v>0.04</v>
      </c>
      <c r="D5">
        <f t="shared" ref="D5:D68" si="0">-0.5*B5+1</f>
        <v>0.5</v>
      </c>
      <c r="E5">
        <f t="shared" ref="E5:E68" si="1">D5*C5</f>
        <v>0.02</v>
      </c>
      <c r="G5" t="s">
        <v>18</v>
      </c>
      <c r="I5">
        <v>2300</v>
      </c>
      <c r="J5">
        <v>1</v>
      </c>
      <c r="K5">
        <v>2300</v>
      </c>
      <c r="S5">
        <v>1</v>
      </c>
      <c r="T5">
        <v>0.04</v>
      </c>
    </row>
    <row r="6" spans="1:20">
      <c r="A6" t="s">
        <v>8</v>
      </c>
      <c r="B6">
        <v>1</v>
      </c>
      <c r="C6">
        <v>0.06</v>
      </c>
      <c r="D6">
        <f t="shared" si="0"/>
        <v>0.5</v>
      </c>
      <c r="E6">
        <f t="shared" si="1"/>
        <v>0.03</v>
      </c>
      <c r="G6" t="s">
        <v>49</v>
      </c>
      <c r="I6">
        <v>1200</v>
      </c>
      <c r="J6">
        <v>1</v>
      </c>
      <c r="K6">
        <v>1200</v>
      </c>
      <c r="S6">
        <v>1</v>
      </c>
      <c r="T6">
        <v>0.06</v>
      </c>
    </row>
    <row r="7" spans="1:20">
      <c r="A7" t="s">
        <v>9</v>
      </c>
      <c r="C7">
        <v>50</v>
      </c>
      <c r="D7">
        <f t="shared" si="0"/>
        <v>1</v>
      </c>
      <c r="E7">
        <f t="shared" si="1"/>
        <v>50</v>
      </c>
      <c r="G7" t="s">
        <v>78</v>
      </c>
      <c r="I7">
        <v>800</v>
      </c>
      <c r="J7">
        <v>1</v>
      </c>
      <c r="K7">
        <v>800</v>
      </c>
      <c r="T7">
        <v>50</v>
      </c>
    </row>
    <row r="8" spans="1:20">
      <c r="A8" t="s">
        <v>10</v>
      </c>
      <c r="C8">
        <v>2</v>
      </c>
      <c r="D8">
        <f t="shared" si="0"/>
        <v>1</v>
      </c>
      <c r="E8">
        <f t="shared" si="1"/>
        <v>2</v>
      </c>
      <c r="G8" t="s">
        <v>11</v>
      </c>
      <c r="I8">
        <v>580</v>
      </c>
      <c r="J8">
        <v>1</v>
      </c>
      <c r="K8">
        <v>580</v>
      </c>
      <c r="T8">
        <v>2</v>
      </c>
    </row>
    <row r="9" spans="1:20">
      <c r="A9" t="s">
        <v>11</v>
      </c>
      <c r="C9">
        <v>580</v>
      </c>
      <c r="D9">
        <f t="shared" si="0"/>
        <v>1</v>
      </c>
      <c r="E9">
        <f t="shared" si="1"/>
        <v>580</v>
      </c>
      <c r="G9" t="s">
        <v>30</v>
      </c>
      <c r="I9">
        <v>460</v>
      </c>
      <c r="J9">
        <v>1</v>
      </c>
      <c r="K9">
        <v>460</v>
      </c>
      <c r="T9">
        <v>580</v>
      </c>
    </row>
    <row r="10" spans="1:20">
      <c r="A10" t="s">
        <v>12</v>
      </c>
      <c r="B10">
        <v>1</v>
      </c>
      <c r="C10">
        <v>1</v>
      </c>
      <c r="D10">
        <f t="shared" si="0"/>
        <v>0.5</v>
      </c>
      <c r="E10">
        <f t="shared" si="1"/>
        <v>0.5</v>
      </c>
      <c r="G10" t="s">
        <v>88</v>
      </c>
      <c r="K10">
        <f>SUM(K11:K61)</f>
        <v>816.35999999999933</v>
      </c>
      <c r="S10">
        <v>1</v>
      </c>
      <c r="T10">
        <v>1</v>
      </c>
    </row>
    <row r="11" spans="1:20">
      <c r="A11" t="s">
        <v>13</v>
      </c>
      <c r="B11">
        <v>1</v>
      </c>
      <c r="C11">
        <v>0.06</v>
      </c>
      <c r="D11">
        <f t="shared" si="0"/>
        <v>0.5</v>
      </c>
      <c r="E11">
        <f t="shared" si="1"/>
        <v>0.03</v>
      </c>
      <c r="G11" t="s">
        <v>19</v>
      </c>
      <c r="I11">
        <v>370</v>
      </c>
      <c r="J11">
        <v>1</v>
      </c>
      <c r="K11">
        <v>370</v>
      </c>
      <c r="S11">
        <v>1</v>
      </c>
      <c r="T11">
        <v>0.06</v>
      </c>
    </row>
    <row r="12" spans="1:20">
      <c r="A12" t="s">
        <v>14</v>
      </c>
      <c r="B12">
        <v>1</v>
      </c>
      <c r="C12">
        <v>0.09</v>
      </c>
      <c r="D12">
        <f t="shared" si="0"/>
        <v>0.5</v>
      </c>
      <c r="E12">
        <f t="shared" si="1"/>
        <v>4.4999999999999998E-2</v>
      </c>
      <c r="G12" t="s">
        <v>76</v>
      </c>
      <c r="I12">
        <v>130</v>
      </c>
      <c r="J12">
        <v>1</v>
      </c>
      <c r="K12">
        <v>130</v>
      </c>
      <c r="S12">
        <v>1</v>
      </c>
      <c r="T12">
        <v>0.09</v>
      </c>
    </row>
    <row r="13" spans="1:20">
      <c r="A13" t="s">
        <v>15</v>
      </c>
      <c r="C13">
        <v>2</v>
      </c>
      <c r="D13">
        <f t="shared" si="0"/>
        <v>1</v>
      </c>
      <c r="E13">
        <f t="shared" si="1"/>
        <v>2</v>
      </c>
      <c r="G13" t="s">
        <v>46</v>
      </c>
      <c r="I13">
        <v>73</v>
      </c>
      <c r="J13">
        <v>1</v>
      </c>
      <c r="K13">
        <v>73</v>
      </c>
      <c r="T13">
        <v>2</v>
      </c>
    </row>
    <row r="14" spans="1:20">
      <c r="A14" t="s">
        <v>16</v>
      </c>
      <c r="B14">
        <v>1</v>
      </c>
      <c r="C14">
        <v>0.2</v>
      </c>
      <c r="D14">
        <f t="shared" si="0"/>
        <v>0.5</v>
      </c>
      <c r="E14">
        <f t="shared" si="1"/>
        <v>0.1</v>
      </c>
      <c r="G14" t="s">
        <v>50</v>
      </c>
      <c r="I14">
        <v>52</v>
      </c>
      <c r="J14">
        <v>1</v>
      </c>
      <c r="K14">
        <v>52</v>
      </c>
      <c r="S14">
        <v>1</v>
      </c>
      <c r="T14">
        <v>0.2</v>
      </c>
    </row>
    <row r="15" spans="1:20">
      <c r="A15" t="s">
        <v>17</v>
      </c>
      <c r="B15">
        <v>1</v>
      </c>
      <c r="C15">
        <v>0.1</v>
      </c>
      <c r="D15">
        <f t="shared" si="0"/>
        <v>0.5</v>
      </c>
      <c r="E15">
        <f t="shared" si="1"/>
        <v>0.05</v>
      </c>
      <c r="G15" t="s">
        <v>9</v>
      </c>
      <c r="I15">
        <v>50</v>
      </c>
      <c r="J15">
        <v>1</v>
      </c>
      <c r="K15">
        <v>50</v>
      </c>
      <c r="S15">
        <v>1</v>
      </c>
      <c r="T15">
        <v>0.1</v>
      </c>
    </row>
    <row r="16" spans="1:20">
      <c r="A16" t="s">
        <v>18</v>
      </c>
      <c r="C16">
        <v>2300</v>
      </c>
      <c r="D16">
        <f t="shared" si="0"/>
        <v>1</v>
      </c>
      <c r="E16">
        <f t="shared" si="1"/>
        <v>2300</v>
      </c>
      <c r="G16" t="s">
        <v>29</v>
      </c>
      <c r="I16">
        <v>50</v>
      </c>
      <c r="J16">
        <v>1</v>
      </c>
      <c r="K16">
        <v>50</v>
      </c>
      <c r="T16">
        <v>2300</v>
      </c>
    </row>
    <row r="17" spans="1:20">
      <c r="A17" t="s">
        <v>19</v>
      </c>
      <c r="C17">
        <v>370</v>
      </c>
      <c r="D17">
        <f t="shared" si="0"/>
        <v>1</v>
      </c>
      <c r="E17">
        <f t="shared" si="1"/>
        <v>370</v>
      </c>
      <c r="G17" t="s">
        <v>51</v>
      </c>
      <c r="I17">
        <v>50</v>
      </c>
      <c r="J17">
        <v>1</v>
      </c>
      <c r="K17">
        <v>50</v>
      </c>
      <c r="T17">
        <v>370</v>
      </c>
    </row>
    <row r="18" spans="1:20">
      <c r="A18" t="s">
        <v>20</v>
      </c>
      <c r="B18">
        <v>1</v>
      </c>
      <c r="C18">
        <v>6</v>
      </c>
      <c r="D18">
        <f t="shared" si="0"/>
        <v>0.5</v>
      </c>
      <c r="E18">
        <f t="shared" si="1"/>
        <v>3</v>
      </c>
      <c r="G18" t="s">
        <v>27</v>
      </c>
      <c r="I18">
        <v>12</v>
      </c>
      <c r="J18">
        <v>1</v>
      </c>
      <c r="K18">
        <v>12</v>
      </c>
      <c r="S18">
        <v>1</v>
      </c>
      <c r="T18">
        <v>6</v>
      </c>
    </row>
    <row r="19" spans="1:20">
      <c r="A19" t="s">
        <v>21</v>
      </c>
      <c r="B19">
        <v>1</v>
      </c>
      <c r="C19">
        <v>2</v>
      </c>
      <c r="D19">
        <f t="shared" si="0"/>
        <v>0.5</v>
      </c>
      <c r="E19">
        <f t="shared" si="1"/>
        <v>1</v>
      </c>
      <c r="G19" t="s">
        <v>34</v>
      </c>
      <c r="I19">
        <v>8</v>
      </c>
      <c r="J19">
        <v>1</v>
      </c>
      <c r="K19">
        <v>8</v>
      </c>
      <c r="S19">
        <v>1</v>
      </c>
      <c r="T19">
        <v>2</v>
      </c>
    </row>
    <row r="20" spans="1:20">
      <c r="A20" t="s">
        <v>22</v>
      </c>
      <c r="B20">
        <v>1</v>
      </c>
      <c r="C20">
        <v>0.06</v>
      </c>
      <c r="D20">
        <f t="shared" si="0"/>
        <v>0.5</v>
      </c>
      <c r="E20">
        <f t="shared" si="1"/>
        <v>0.03</v>
      </c>
      <c r="G20" t="s">
        <v>20</v>
      </c>
      <c r="H20">
        <v>1</v>
      </c>
      <c r="I20">
        <v>6</v>
      </c>
      <c r="J20">
        <v>0.5</v>
      </c>
      <c r="K20">
        <v>3</v>
      </c>
      <c r="S20">
        <v>1</v>
      </c>
      <c r="T20">
        <v>0.06</v>
      </c>
    </row>
    <row r="21" spans="1:20">
      <c r="A21" t="s">
        <v>23</v>
      </c>
      <c r="B21">
        <v>1</v>
      </c>
      <c r="C21">
        <v>0.06</v>
      </c>
      <c r="D21">
        <f t="shared" si="0"/>
        <v>0.5</v>
      </c>
      <c r="E21">
        <f t="shared" si="1"/>
        <v>0.03</v>
      </c>
      <c r="G21" t="s">
        <v>35</v>
      </c>
      <c r="H21">
        <v>1</v>
      </c>
      <c r="I21">
        <v>5</v>
      </c>
      <c r="J21">
        <v>0.5</v>
      </c>
      <c r="K21">
        <v>2.5</v>
      </c>
      <c r="S21">
        <v>1</v>
      </c>
      <c r="T21">
        <v>0.06</v>
      </c>
    </row>
    <row r="22" spans="1:20">
      <c r="A22" t="s">
        <v>24</v>
      </c>
      <c r="B22">
        <v>1</v>
      </c>
      <c r="C22">
        <v>0.04</v>
      </c>
      <c r="D22">
        <f t="shared" si="0"/>
        <v>0.5</v>
      </c>
      <c r="E22">
        <f t="shared" si="1"/>
        <v>0.02</v>
      </c>
      <c r="G22" t="s">
        <v>77</v>
      </c>
      <c r="H22">
        <v>1</v>
      </c>
      <c r="I22">
        <v>5</v>
      </c>
      <c r="J22">
        <v>0.5</v>
      </c>
      <c r="K22">
        <v>2.5</v>
      </c>
      <c r="S22">
        <v>1</v>
      </c>
      <c r="T22">
        <v>0.04</v>
      </c>
    </row>
    <row r="23" spans="1:20">
      <c r="A23" t="s">
        <v>25</v>
      </c>
      <c r="B23">
        <v>1</v>
      </c>
      <c r="C23">
        <v>0.1</v>
      </c>
      <c r="D23">
        <f t="shared" si="0"/>
        <v>0.5</v>
      </c>
      <c r="E23">
        <f t="shared" si="1"/>
        <v>0.05</v>
      </c>
      <c r="G23" t="s">
        <v>10</v>
      </c>
      <c r="I23">
        <v>2</v>
      </c>
      <c r="J23">
        <v>1</v>
      </c>
      <c r="K23">
        <v>2</v>
      </c>
      <c r="S23">
        <v>1</v>
      </c>
      <c r="T23">
        <v>0.1</v>
      </c>
    </row>
    <row r="24" spans="1:20">
      <c r="A24" t="s">
        <v>26</v>
      </c>
      <c r="B24">
        <v>1</v>
      </c>
      <c r="C24">
        <v>7.0000000000000007E-2</v>
      </c>
      <c r="D24">
        <f t="shared" si="0"/>
        <v>0.5</v>
      </c>
      <c r="E24">
        <f t="shared" si="1"/>
        <v>3.5000000000000003E-2</v>
      </c>
      <c r="G24" t="s">
        <v>15</v>
      </c>
      <c r="I24">
        <v>2</v>
      </c>
      <c r="J24">
        <v>1</v>
      </c>
      <c r="K24">
        <v>2</v>
      </c>
      <c r="S24">
        <v>1</v>
      </c>
      <c r="T24">
        <v>7.0000000000000007E-2</v>
      </c>
    </row>
    <row r="25" spans="1:20">
      <c r="A25" t="s">
        <v>27</v>
      </c>
      <c r="C25">
        <v>12</v>
      </c>
      <c r="D25">
        <f t="shared" si="0"/>
        <v>1</v>
      </c>
      <c r="E25">
        <f t="shared" si="1"/>
        <v>12</v>
      </c>
      <c r="G25" t="s">
        <v>47</v>
      </c>
      <c r="H25">
        <v>1</v>
      </c>
      <c r="I25">
        <v>4</v>
      </c>
      <c r="J25">
        <v>0.5</v>
      </c>
      <c r="K25">
        <v>2</v>
      </c>
      <c r="T25">
        <v>12</v>
      </c>
    </row>
    <row r="26" spans="1:20">
      <c r="A26" t="s">
        <v>28</v>
      </c>
      <c r="B26">
        <v>1</v>
      </c>
      <c r="C26">
        <v>0.06</v>
      </c>
      <c r="D26">
        <f t="shared" si="0"/>
        <v>0.5</v>
      </c>
      <c r="E26">
        <f t="shared" si="1"/>
        <v>0.03</v>
      </c>
      <c r="G26" t="s">
        <v>48</v>
      </c>
      <c r="H26">
        <v>1</v>
      </c>
      <c r="I26">
        <v>4</v>
      </c>
      <c r="J26">
        <v>0.5</v>
      </c>
      <c r="K26">
        <v>2</v>
      </c>
      <c r="S26">
        <v>1</v>
      </c>
      <c r="T26">
        <v>0.06</v>
      </c>
    </row>
    <row r="27" spans="1:20">
      <c r="A27" t="s">
        <v>29</v>
      </c>
      <c r="C27">
        <v>50</v>
      </c>
      <c r="D27">
        <f t="shared" si="0"/>
        <v>1</v>
      </c>
      <c r="E27">
        <f t="shared" si="1"/>
        <v>50</v>
      </c>
      <c r="G27" t="s">
        <v>36</v>
      </c>
      <c r="H27">
        <v>1</v>
      </c>
      <c r="I27">
        <v>3</v>
      </c>
      <c r="J27">
        <v>0.5</v>
      </c>
      <c r="K27">
        <v>1.5</v>
      </c>
      <c r="T27">
        <v>50</v>
      </c>
    </row>
    <row r="28" spans="1:20">
      <c r="A28" t="s">
        <v>30</v>
      </c>
      <c r="C28">
        <v>460</v>
      </c>
      <c r="D28">
        <f t="shared" si="0"/>
        <v>1</v>
      </c>
      <c r="E28">
        <f t="shared" si="1"/>
        <v>460</v>
      </c>
      <c r="G28" t="s">
        <v>21</v>
      </c>
      <c r="H28">
        <v>1</v>
      </c>
      <c r="I28">
        <v>2</v>
      </c>
      <c r="J28">
        <v>0.5</v>
      </c>
      <c r="K28">
        <v>1</v>
      </c>
      <c r="T28">
        <v>460</v>
      </c>
    </row>
    <row r="29" spans="1:20">
      <c r="A29" t="s">
        <v>31</v>
      </c>
      <c r="B29">
        <v>1</v>
      </c>
      <c r="C29">
        <v>1</v>
      </c>
      <c r="D29">
        <f t="shared" si="0"/>
        <v>0.5</v>
      </c>
      <c r="E29">
        <f t="shared" si="1"/>
        <v>0.5</v>
      </c>
      <c r="G29" t="s">
        <v>12</v>
      </c>
      <c r="H29">
        <v>1</v>
      </c>
      <c r="I29">
        <v>1</v>
      </c>
      <c r="J29">
        <v>0.5</v>
      </c>
      <c r="K29">
        <v>0.5</v>
      </c>
      <c r="S29">
        <v>1</v>
      </c>
      <c r="T29">
        <v>1</v>
      </c>
    </row>
    <row r="30" spans="1:20">
      <c r="A30" t="s">
        <v>32</v>
      </c>
      <c r="B30">
        <v>1</v>
      </c>
      <c r="C30">
        <v>0.3</v>
      </c>
      <c r="D30">
        <f t="shared" si="0"/>
        <v>0.5</v>
      </c>
      <c r="E30">
        <f t="shared" si="1"/>
        <v>0.15</v>
      </c>
      <c r="G30" t="s">
        <v>31</v>
      </c>
      <c r="H30">
        <v>1</v>
      </c>
      <c r="I30">
        <v>1</v>
      </c>
      <c r="J30">
        <v>0.5</v>
      </c>
      <c r="K30">
        <v>0.5</v>
      </c>
      <c r="S30">
        <v>1</v>
      </c>
      <c r="T30">
        <v>0.3</v>
      </c>
    </row>
    <row r="31" spans="1:20">
      <c r="A31" t="s">
        <v>33</v>
      </c>
      <c r="B31">
        <v>1</v>
      </c>
      <c r="C31">
        <v>0.5</v>
      </c>
      <c r="D31">
        <f t="shared" si="0"/>
        <v>0.5</v>
      </c>
      <c r="E31">
        <f t="shared" si="1"/>
        <v>0.25</v>
      </c>
      <c r="G31" t="s">
        <v>33</v>
      </c>
      <c r="H31">
        <v>1</v>
      </c>
      <c r="I31">
        <v>0.5</v>
      </c>
      <c r="J31">
        <v>0.5</v>
      </c>
      <c r="K31">
        <v>0.25</v>
      </c>
      <c r="S31">
        <v>1</v>
      </c>
      <c r="T31">
        <v>0.5</v>
      </c>
    </row>
    <row r="32" spans="1:20">
      <c r="A32" t="s">
        <v>34</v>
      </c>
      <c r="C32">
        <v>8</v>
      </c>
      <c r="D32">
        <f t="shared" si="0"/>
        <v>1</v>
      </c>
      <c r="E32">
        <f t="shared" si="1"/>
        <v>8</v>
      </c>
      <c r="G32" t="s">
        <v>75</v>
      </c>
      <c r="H32">
        <v>1</v>
      </c>
      <c r="I32">
        <v>0.5</v>
      </c>
      <c r="J32">
        <v>0.5</v>
      </c>
      <c r="K32">
        <v>0.25</v>
      </c>
      <c r="T32">
        <v>8</v>
      </c>
    </row>
    <row r="33" spans="1:20">
      <c r="A33" t="s">
        <v>35</v>
      </c>
      <c r="B33">
        <v>1</v>
      </c>
      <c r="C33">
        <v>5</v>
      </c>
      <c r="D33">
        <f t="shared" si="0"/>
        <v>0.5</v>
      </c>
      <c r="E33">
        <f t="shared" si="1"/>
        <v>2.5</v>
      </c>
      <c r="G33" t="s">
        <v>32</v>
      </c>
      <c r="H33">
        <v>1</v>
      </c>
      <c r="I33">
        <v>0.3</v>
      </c>
      <c r="J33">
        <v>0.5</v>
      </c>
      <c r="K33">
        <v>0.15</v>
      </c>
      <c r="S33">
        <v>1</v>
      </c>
      <c r="T33">
        <v>5</v>
      </c>
    </row>
    <row r="34" spans="1:20">
      <c r="A34" t="s">
        <v>36</v>
      </c>
      <c r="B34">
        <v>1</v>
      </c>
      <c r="C34">
        <v>3</v>
      </c>
      <c r="D34">
        <f t="shared" si="0"/>
        <v>0.5</v>
      </c>
      <c r="E34">
        <f t="shared" si="1"/>
        <v>1.5</v>
      </c>
      <c r="G34" t="s">
        <v>42</v>
      </c>
      <c r="H34">
        <v>1</v>
      </c>
      <c r="I34">
        <v>0.3</v>
      </c>
      <c r="J34">
        <v>0.5</v>
      </c>
      <c r="K34">
        <v>0.15</v>
      </c>
      <c r="S34">
        <v>1</v>
      </c>
      <c r="T34">
        <v>3</v>
      </c>
    </row>
    <row r="35" spans="1:20">
      <c r="A35" t="s">
        <v>37</v>
      </c>
      <c r="B35">
        <v>1</v>
      </c>
      <c r="C35">
        <v>0.08</v>
      </c>
      <c r="D35">
        <f t="shared" si="0"/>
        <v>0.5</v>
      </c>
      <c r="E35">
        <f t="shared" si="1"/>
        <v>0.04</v>
      </c>
      <c r="G35" t="s">
        <v>16</v>
      </c>
      <c r="H35">
        <v>1</v>
      </c>
      <c r="I35">
        <v>0.2</v>
      </c>
      <c r="J35">
        <v>0.5</v>
      </c>
      <c r="K35">
        <v>0.1</v>
      </c>
      <c r="S35">
        <v>1</v>
      </c>
      <c r="T35">
        <v>0.08</v>
      </c>
    </row>
    <row r="36" spans="1:20">
      <c r="A36" t="s">
        <v>38</v>
      </c>
      <c r="B36">
        <v>1</v>
      </c>
      <c r="C36">
        <v>7.0000000000000007E-2</v>
      </c>
      <c r="D36">
        <f t="shared" si="0"/>
        <v>0.5</v>
      </c>
      <c r="E36">
        <f t="shared" si="1"/>
        <v>3.5000000000000003E-2</v>
      </c>
      <c r="G36" t="s">
        <v>69</v>
      </c>
      <c r="H36">
        <v>1</v>
      </c>
      <c r="I36">
        <v>0.2</v>
      </c>
      <c r="J36">
        <v>0.5</v>
      </c>
      <c r="K36">
        <v>0.1</v>
      </c>
      <c r="S36">
        <v>1</v>
      </c>
      <c r="T36">
        <v>7.0000000000000007E-2</v>
      </c>
    </row>
    <row r="37" spans="1:20">
      <c r="A37" t="s">
        <v>39</v>
      </c>
      <c r="B37">
        <v>1</v>
      </c>
      <c r="C37">
        <v>0.04</v>
      </c>
      <c r="D37">
        <f t="shared" si="0"/>
        <v>0.5</v>
      </c>
      <c r="E37">
        <f t="shared" si="1"/>
        <v>0.02</v>
      </c>
      <c r="G37" t="s">
        <v>71</v>
      </c>
      <c r="H37">
        <v>1</v>
      </c>
      <c r="I37">
        <v>0.2</v>
      </c>
      <c r="J37">
        <v>0.5</v>
      </c>
      <c r="K37">
        <v>0.1</v>
      </c>
      <c r="S37">
        <v>1</v>
      </c>
      <c r="T37">
        <v>0.04</v>
      </c>
    </row>
    <row r="38" spans="1:20">
      <c r="A38" t="s">
        <v>40</v>
      </c>
      <c r="B38">
        <v>1</v>
      </c>
      <c r="C38">
        <v>0.1</v>
      </c>
      <c r="D38">
        <f t="shared" si="0"/>
        <v>0.5</v>
      </c>
      <c r="E38">
        <f t="shared" si="1"/>
        <v>0.05</v>
      </c>
      <c r="G38" t="s">
        <v>6</v>
      </c>
      <c r="H38">
        <v>1</v>
      </c>
      <c r="I38">
        <v>0.1</v>
      </c>
      <c r="J38">
        <v>0.5</v>
      </c>
      <c r="K38">
        <v>0.05</v>
      </c>
      <c r="S38">
        <v>1</v>
      </c>
      <c r="T38">
        <v>0.1</v>
      </c>
    </row>
    <row r="39" spans="1:20">
      <c r="A39" t="s">
        <v>41</v>
      </c>
      <c r="B39">
        <v>1</v>
      </c>
      <c r="C39">
        <v>0.04</v>
      </c>
      <c r="D39">
        <f t="shared" si="0"/>
        <v>0.5</v>
      </c>
      <c r="E39">
        <f t="shared" si="1"/>
        <v>0.02</v>
      </c>
      <c r="G39" t="s">
        <v>17</v>
      </c>
      <c r="H39">
        <v>1</v>
      </c>
      <c r="I39">
        <v>0.1</v>
      </c>
      <c r="J39">
        <v>0.5</v>
      </c>
      <c r="K39">
        <v>0.05</v>
      </c>
      <c r="S39">
        <v>1</v>
      </c>
      <c r="T39">
        <v>0.04</v>
      </c>
    </row>
    <row r="40" spans="1:20">
      <c r="A40" t="s">
        <v>42</v>
      </c>
      <c r="B40">
        <v>1</v>
      </c>
      <c r="C40">
        <v>0.3</v>
      </c>
      <c r="D40">
        <f t="shared" si="0"/>
        <v>0.5</v>
      </c>
      <c r="E40">
        <f t="shared" si="1"/>
        <v>0.15</v>
      </c>
      <c r="G40" t="s">
        <v>25</v>
      </c>
      <c r="H40">
        <v>1</v>
      </c>
      <c r="I40">
        <v>0.1</v>
      </c>
      <c r="J40">
        <v>0.5</v>
      </c>
      <c r="K40">
        <v>0.05</v>
      </c>
      <c r="S40">
        <v>1</v>
      </c>
      <c r="T40">
        <v>0.3</v>
      </c>
    </row>
    <row r="41" spans="1:20">
      <c r="A41" t="s">
        <v>43</v>
      </c>
      <c r="D41">
        <f t="shared" si="0"/>
        <v>1</v>
      </c>
      <c r="E41">
        <f t="shared" si="1"/>
        <v>0</v>
      </c>
      <c r="G41" t="s">
        <v>40</v>
      </c>
      <c r="H41">
        <v>1</v>
      </c>
      <c r="I41">
        <v>0.1</v>
      </c>
      <c r="J41">
        <v>0.5</v>
      </c>
      <c r="K41">
        <v>0.05</v>
      </c>
      <c r="T41">
        <v>73</v>
      </c>
    </row>
    <row r="42" spans="1:20">
      <c r="A42" t="s">
        <v>44</v>
      </c>
      <c r="D42">
        <f t="shared" si="0"/>
        <v>1</v>
      </c>
      <c r="E42">
        <f t="shared" si="1"/>
        <v>0</v>
      </c>
      <c r="G42" t="s">
        <v>14</v>
      </c>
      <c r="H42">
        <v>1</v>
      </c>
      <c r="I42">
        <v>0.09</v>
      </c>
      <c r="J42">
        <v>0.5</v>
      </c>
      <c r="K42">
        <v>4.4999999999999998E-2</v>
      </c>
      <c r="S42">
        <v>1</v>
      </c>
      <c r="T42">
        <v>4</v>
      </c>
    </row>
    <row r="43" spans="1:20">
      <c r="A43" t="s">
        <v>45</v>
      </c>
      <c r="D43">
        <f t="shared" si="0"/>
        <v>1</v>
      </c>
      <c r="E43">
        <f t="shared" si="1"/>
        <v>0</v>
      </c>
      <c r="G43" t="s">
        <v>37</v>
      </c>
      <c r="H43">
        <v>1</v>
      </c>
      <c r="I43">
        <v>0.08</v>
      </c>
      <c r="J43">
        <v>0.5</v>
      </c>
      <c r="K43">
        <v>0.04</v>
      </c>
      <c r="S43">
        <v>1</v>
      </c>
      <c r="T43">
        <v>4</v>
      </c>
    </row>
    <row r="44" spans="1:20">
      <c r="A44" t="s">
        <v>46</v>
      </c>
      <c r="C44">
        <v>73</v>
      </c>
      <c r="D44">
        <f t="shared" si="0"/>
        <v>1</v>
      </c>
      <c r="E44">
        <f t="shared" si="1"/>
        <v>73</v>
      </c>
      <c r="G44" t="s">
        <v>52</v>
      </c>
      <c r="H44">
        <v>1</v>
      </c>
      <c r="I44">
        <v>0.08</v>
      </c>
      <c r="J44">
        <v>0.5</v>
      </c>
      <c r="K44">
        <v>0.04</v>
      </c>
      <c r="T44">
        <v>1200</v>
      </c>
    </row>
    <row r="45" spans="1:20">
      <c r="A45" t="s">
        <v>47</v>
      </c>
      <c r="B45">
        <v>1</v>
      </c>
      <c r="C45">
        <v>4</v>
      </c>
      <c r="D45">
        <f t="shared" si="0"/>
        <v>0.5</v>
      </c>
      <c r="E45">
        <f t="shared" si="1"/>
        <v>2</v>
      </c>
      <c r="G45" t="s">
        <v>26</v>
      </c>
      <c r="H45">
        <v>1</v>
      </c>
      <c r="I45">
        <v>7.0000000000000007E-2</v>
      </c>
      <c r="J45">
        <v>0.5</v>
      </c>
      <c r="K45">
        <v>3.5000000000000003E-2</v>
      </c>
      <c r="T45">
        <v>52</v>
      </c>
    </row>
    <row r="46" spans="1:20">
      <c r="A46" t="s">
        <v>48</v>
      </c>
      <c r="B46">
        <v>1</v>
      </c>
      <c r="C46">
        <v>4</v>
      </c>
      <c r="D46">
        <f t="shared" si="0"/>
        <v>0.5</v>
      </c>
      <c r="E46">
        <f t="shared" si="1"/>
        <v>2</v>
      </c>
      <c r="G46" t="s">
        <v>38</v>
      </c>
      <c r="H46">
        <v>1</v>
      </c>
      <c r="I46">
        <v>7.0000000000000007E-2</v>
      </c>
      <c r="J46">
        <v>0.5</v>
      </c>
      <c r="K46">
        <v>3.5000000000000003E-2</v>
      </c>
      <c r="T46">
        <v>50</v>
      </c>
    </row>
    <row r="47" spans="1:20">
      <c r="A47" t="s">
        <v>49</v>
      </c>
      <c r="C47">
        <v>1200</v>
      </c>
      <c r="D47">
        <f t="shared" si="0"/>
        <v>1</v>
      </c>
      <c r="E47">
        <f t="shared" si="1"/>
        <v>1200</v>
      </c>
      <c r="G47" t="s">
        <v>8</v>
      </c>
      <c r="H47">
        <v>1</v>
      </c>
      <c r="I47">
        <v>0.06</v>
      </c>
      <c r="J47">
        <v>0.5</v>
      </c>
      <c r="K47">
        <v>0.03</v>
      </c>
      <c r="S47">
        <v>1</v>
      </c>
      <c r="T47">
        <v>0.08</v>
      </c>
    </row>
    <row r="48" spans="1:20">
      <c r="A48" t="s">
        <v>50</v>
      </c>
      <c r="C48">
        <v>52</v>
      </c>
      <c r="D48">
        <f t="shared" si="0"/>
        <v>1</v>
      </c>
      <c r="E48">
        <f t="shared" si="1"/>
        <v>52</v>
      </c>
      <c r="G48" t="s">
        <v>13</v>
      </c>
      <c r="H48">
        <v>1</v>
      </c>
      <c r="I48">
        <v>0.06</v>
      </c>
      <c r="J48">
        <v>0.5</v>
      </c>
      <c r="K48">
        <v>0.03</v>
      </c>
      <c r="S48">
        <v>1</v>
      </c>
      <c r="T48">
        <v>0.04</v>
      </c>
    </row>
    <row r="49" spans="1:20">
      <c r="A49" t="s">
        <v>51</v>
      </c>
      <c r="C49">
        <v>50</v>
      </c>
      <c r="D49">
        <f t="shared" si="0"/>
        <v>1</v>
      </c>
      <c r="E49">
        <f t="shared" si="1"/>
        <v>50</v>
      </c>
      <c r="G49" t="s">
        <v>22</v>
      </c>
      <c r="H49">
        <v>1</v>
      </c>
      <c r="I49">
        <v>0.06</v>
      </c>
      <c r="J49">
        <v>0.5</v>
      </c>
      <c r="K49">
        <v>0.03</v>
      </c>
      <c r="S49">
        <v>1</v>
      </c>
      <c r="T49">
        <v>0.05</v>
      </c>
    </row>
    <row r="50" spans="1:20">
      <c r="A50" t="s">
        <v>52</v>
      </c>
      <c r="B50">
        <v>1</v>
      </c>
      <c r="C50">
        <v>0.08</v>
      </c>
      <c r="D50">
        <f t="shared" si="0"/>
        <v>0.5</v>
      </c>
      <c r="E50">
        <f t="shared" si="1"/>
        <v>0.04</v>
      </c>
      <c r="G50" t="s">
        <v>23</v>
      </c>
      <c r="H50">
        <v>1</v>
      </c>
      <c r="I50">
        <v>0.06</v>
      </c>
      <c r="J50">
        <v>0.5</v>
      </c>
      <c r="K50">
        <v>0.03</v>
      </c>
      <c r="S50">
        <v>1</v>
      </c>
      <c r="T50">
        <v>0.03</v>
      </c>
    </row>
    <row r="51" spans="1:20">
      <c r="A51" t="s">
        <v>53</v>
      </c>
      <c r="B51">
        <v>1</v>
      </c>
      <c r="C51">
        <v>0.04</v>
      </c>
      <c r="D51">
        <f t="shared" si="0"/>
        <v>0.5</v>
      </c>
      <c r="E51">
        <f t="shared" si="1"/>
        <v>0.02</v>
      </c>
      <c r="G51" t="s">
        <v>28</v>
      </c>
      <c r="H51">
        <v>1</v>
      </c>
      <c r="I51">
        <v>0.06</v>
      </c>
      <c r="J51">
        <v>0.5</v>
      </c>
      <c r="K51">
        <v>0.03</v>
      </c>
      <c r="S51">
        <v>1</v>
      </c>
      <c r="T51">
        <v>0.04</v>
      </c>
    </row>
    <row r="52" spans="1:20">
      <c r="A52" t="s">
        <v>54</v>
      </c>
      <c r="B52">
        <v>1</v>
      </c>
      <c r="C52">
        <v>0.05</v>
      </c>
      <c r="D52">
        <f t="shared" si="0"/>
        <v>0.5</v>
      </c>
      <c r="E52">
        <f t="shared" si="1"/>
        <v>2.5000000000000001E-2</v>
      </c>
      <c r="G52" t="s">
        <v>82</v>
      </c>
      <c r="H52">
        <v>1</v>
      </c>
      <c r="I52">
        <v>0.06</v>
      </c>
      <c r="J52">
        <v>0.5</v>
      </c>
      <c r="K52">
        <v>0.03</v>
      </c>
      <c r="S52">
        <v>1</v>
      </c>
      <c r="T52">
        <v>0.2</v>
      </c>
    </row>
    <row r="53" spans="1:20">
      <c r="A53" t="s">
        <v>55</v>
      </c>
      <c r="B53">
        <v>1</v>
      </c>
      <c r="C53">
        <v>0.03</v>
      </c>
      <c r="D53">
        <f t="shared" si="0"/>
        <v>0.5</v>
      </c>
      <c r="E53">
        <f t="shared" si="1"/>
        <v>1.4999999999999999E-2</v>
      </c>
      <c r="G53" t="s">
        <v>54</v>
      </c>
      <c r="H53">
        <v>1</v>
      </c>
      <c r="I53">
        <v>0.05</v>
      </c>
      <c r="J53">
        <v>0.5</v>
      </c>
      <c r="K53">
        <v>2.5000000000000001E-2</v>
      </c>
      <c r="S53">
        <v>1</v>
      </c>
      <c r="T53">
        <v>0.2</v>
      </c>
    </row>
    <row r="54" spans="1:20">
      <c r="A54" t="s">
        <v>56</v>
      </c>
      <c r="B54">
        <v>1</v>
      </c>
      <c r="C54">
        <v>0.04</v>
      </c>
      <c r="D54">
        <f t="shared" si="0"/>
        <v>0.5</v>
      </c>
      <c r="E54">
        <f t="shared" si="1"/>
        <v>0.02</v>
      </c>
      <c r="G54" t="s">
        <v>81</v>
      </c>
      <c r="H54">
        <v>1</v>
      </c>
      <c r="I54">
        <v>0.05</v>
      </c>
      <c r="J54">
        <v>0.5</v>
      </c>
      <c r="K54">
        <v>2.5000000000000001E-2</v>
      </c>
      <c r="S54">
        <v>1</v>
      </c>
      <c r="T54">
        <v>0.5</v>
      </c>
    </row>
    <row r="55" spans="1:20">
      <c r="A55" t="s">
        <v>57</v>
      </c>
      <c r="D55">
        <f t="shared" si="0"/>
        <v>1</v>
      </c>
      <c r="E55">
        <f t="shared" si="1"/>
        <v>0</v>
      </c>
      <c r="G55" t="s">
        <v>7</v>
      </c>
      <c r="H55">
        <v>1</v>
      </c>
      <c r="I55">
        <v>0.04</v>
      </c>
      <c r="J55">
        <v>0.5</v>
      </c>
      <c r="K55">
        <v>0.02</v>
      </c>
      <c r="T55">
        <v>130</v>
      </c>
    </row>
    <row r="56" spans="1:20">
      <c r="A56" t="s">
        <v>58</v>
      </c>
      <c r="D56">
        <f t="shared" si="0"/>
        <v>1</v>
      </c>
      <c r="E56">
        <f t="shared" si="1"/>
        <v>0</v>
      </c>
      <c r="G56" t="s">
        <v>24</v>
      </c>
      <c r="H56">
        <v>1</v>
      </c>
      <c r="I56">
        <v>0.04</v>
      </c>
      <c r="J56">
        <v>0.5</v>
      </c>
      <c r="K56">
        <v>0.02</v>
      </c>
      <c r="S56">
        <v>1</v>
      </c>
      <c r="T56">
        <v>5</v>
      </c>
    </row>
    <row r="57" spans="1:20">
      <c r="A57" t="s">
        <v>59</v>
      </c>
      <c r="D57">
        <f t="shared" si="0"/>
        <v>1</v>
      </c>
      <c r="E57">
        <f t="shared" si="1"/>
        <v>0</v>
      </c>
      <c r="G57" t="s">
        <v>39</v>
      </c>
      <c r="H57">
        <v>1</v>
      </c>
      <c r="I57">
        <v>0.04</v>
      </c>
      <c r="J57">
        <v>0.5</v>
      </c>
      <c r="K57">
        <v>0.02</v>
      </c>
      <c r="T57">
        <v>800</v>
      </c>
    </row>
    <row r="58" spans="1:20">
      <c r="A58" t="s">
        <v>60</v>
      </c>
      <c r="D58">
        <f t="shared" si="0"/>
        <v>1</v>
      </c>
      <c r="E58">
        <f t="shared" si="1"/>
        <v>0</v>
      </c>
      <c r="G58" t="s">
        <v>41</v>
      </c>
      <c r="H58">
        <v>1</v>
      </c>
      <c r="I58">
        <v>0.04</v>
      </c>
      <c r="J58">
        <v>0.5</v>
      </c>
      <c r="K58">
        <v>0.02</v>
      </c>
      <c r="T58">
        <v>4800</v>
      </c>
    </row>
    <row r="59" spans="1:20">
      <c r="A59" t="s">
        <v>61</v>
      </c>
      <c r="D59">
        <f t="shared" si="0"/>
        <v>1</v>
      </c>
      <c r="E59">
        <f t="shared" si="1"/>
        <v>0</v>
      </c>
      <c r="G59" t="s">
        <v>53</v>
      </c>
      <c r="H59">
        <v>1</v>
      </c>
      <c r="I59">
        <v>0.04</v>
      </c>
      <c r="J59">
        <v>0.5</v>
      </c>
      <c r="K59">
        <v>0.02</v>
      </c>
      <c r="S59">
        <v>1</v>
      </c>
      <c r="T59">
        <v>0.05</v>
      </c>
    </row>
    <row r="60" spans="1:20">
      <c r="A60" t="s">
        <v>62</v>
      </c>
      <c r="D60">
        <f t="shared" si="0"/>
        <v>1</v>
      </c>
      <c r="E60">
        <f t="shared" si="1"/>
        <v>0</v>
      </c>
      <c r="G60" t="s">
        <v>56</v>
      </c>
      <c r="H60">
        <v>1</v>
      </c>
      <c r="I60">
        <v>0.04</v>
      </c>
      <c r="J60">
        <v>0.5</v>
      </c>
      <c r="K60">
        <v>0.02</v>
      </c>
      <c r="S60">
        <v>1</v>
      </c>
      <c r="T60">
        <v>0.06</v>
      </c>
    </row>
    <row r="61" spans="1:20">
      <c r="A61" t="s">
        <v>63</v>
      </c>
      <c r="D61">
        <f t="shared" si="0"/>
        <v>1</v>
      </c>
      <c r="E61">
        <f t="shared" si="1"/>
        <v>0</v>
      </c>
      <c r="G61" t="s">
        <v>55</v>
      </c>
      <c r="H61">
        <v>1</v>
      </c>
      <c r="I61">
        <v>0.03</v>
      </c>
      <c r="J61">
        <v>0.5</v>
      </c>
      <c r="K61">
        <v>1.4999999999999999E-2</v>
      </c>
    </row>
    <row r="62" spans="1:20">
      <c r="A62" t="s">
        <v>64</v>
      </c>
      <c r="D62">
        <f t="shared" si="0"/>
        <v>1</v>
      </c>
      <c r="E62">
        <f t="shared" si="1"/>
        <v>0</v>
      </c>
      <c r="G62" t="s">
        <v>43</v>
      </c>
      <c r="J62">
        <v>1</v>
      </c>
      <c r="K62">
        <v>0</v>
      </c>
    </row>
    <row r="63" spans="1:20">
      <c r="A63" t="s">
        <v>65</v>
      </c>
      <c r="D63">
        <f t="shared" si="0"/>
        <v>1</v>
      </c>
      <c r="E63">
        <f t="shared" si="1"/>
        <v>0</v>
      </c>
      <c r="G63" t="s">
        <v>44</v>
      </c>
      <c r="J63">
        <v>1</v>
      </c>
      <c r="K63">
        <v>0</v>
      </c>
    </row>
    <row r="64" spans="1:20">
      <c r="A64" t="s">
        <v>66</v>
      </c>
      <c r="D64">
        <f t="shared" si="0"/>
        <v>1</v>
      </c>
      <c r="E64">
        <f t="shared" si="1"/>
        <v>0</v>
      </c>
      <c r="G64" t="s">
        <v>45</v>
      </c>
      <c r="J64">
        <v>1</v>
      </c>
      <c r="K64">
        <v>0</v>
      </c>
    </row>
    <row r="65" spans="1:11">
      <c r="A65" t="s">
        <v>67</v>
      </c>
      <c r="D65">
        <f t="shared" si="0"/>
        <v>1</v>
      </c>
      <c r="E65">
        <f t="shared" si="1"/>
        <v>0</v>
      </c>
      <c r="G65" t="s">
        <v>57</v>
      </c>
      <c r="J65">
        <v>1</v>
      </c>
      <c r="K65">
        <v>0</v>
      </c>
    </row>
    <row r="66" spans="1:11">
      <c r="A66" t="s">
        <v>68</v>
      </c>
      <c r="D66">
        <f t="shared" si="0"/>
        <v>1</v>
      </c>
      <c r="E66">
        <f t="shared" si="1"/>
        <v>0</v>
      </c>
      <c r="G66" t="s">
        <v>58</v>
      </c>
      <c r="J66">
        <v>1</v>
      </c>
      <c r="K66">
        <v>0</v>
      </c>
    </row>
    <row r="67" spans="1:11">
      <c r="A67" t="s">
        <v>69</v>
      </c>
      <c r="B67">
        <v>1</v>
      </c>
      <c r="C67">
        <v>0.2</v>
      </c>
      <c r="D67">
        <f t="shared" si="0"/>
        <v>0.5</v>
      </c>
      <c r="E67">
        <f t="shared" si="1"/>
        <v>0.1</v>
      </c>
      <c r="G67" t="s">
        <v>59</v>
      </c>
      <c r="J67">
        <v>1</v>
      </c>
      <c r="K67">
        <v>0</v>
      </c>
    </row>
    <row r="68" spans="1:11">
      <c r="A68" t="s">
        <v>70</v>
      </c>
      <c r="D68">
        <f t="shared" si="0"/>
        <v>1</v>
      </c>
      <c r="E68">
        <f t="shared" si="1"/>
        <v>0</v>
      </c>
      <c r="G68" t="s">
        <v>60</v>
      </c>
      <c r="J68">
        <v>1</v>
      </c>
      <c r="K68">
        <v>0</v>
      </c>
    </row>
    <row r="69" spans="1:11">
      <c r="A69" t="s">
        <v>71</v>
      </c>
      <c r="B69">
        <v>1</v>
      </c>
      <c r="C69">
        <v>0.2</v>
      </c>
      <c r="D69">
        <f t="shared" ref="D69:D80" si="2">-0.5*B69+1</f>
        <v>0.5</v>
      </c>
      <c r="E69">
        <f t="shared" ref="E69:E80" si="3">D69*C69</f>
        <v>0.1</v>
      </c>
      <c r="G69" t="s">
        <v>61</v>
      </c>
      <c r="J69">
        <v>1</v>
      </c>
      <c r="K69">
        <v>0</v>
      </c>
    </row>
    <row r="70" spans="1:11">
      <c r="A70" t="s">
        <v>72</v>
      </c>
      <c r="D70">
        <f t="shared" si="2"/>
        <v>1</v>
      </c>
      <c r="E70">
        <f t="shared" si="3"/>
        <v>0</v>
      </c>
      <c r="G70" t="s">
        <v>62</v>
      </c>
      <c r="J70">
        <v>1</v>
      </c>
      <c r="K70">
        <v>0</v>
      </c>
    </row>
    <row r="71" spans="1:11">
      <c r="A71" t="s">
        <v>73</v>
      </c>
      <c r="D71">
        <f t="shared" si="2"/>
        <v>1</v>
      </c>
      <c r="E71">
        <f t="shared" si="3"/>
        <v>0</v>
      </c>
      <c r="G71" t="s">
        <v>63</v>
      </c>
      <c r="J71">
        <v>1</v>
      </c>
      <c r="K71">
        <v>0</v>
      </c>
    </row>
    <row r="72" spans="1:11">
      <c r="A72" t="s">
        <v>74</v>
      </c>
      <c r="D72">
        <f t="shared" si="2"/>
        <v>1</v>
      </c>
      <c r="E72">
        <f t="shared" si="3"/>
        <v>0</v>
      </c>
      <c r="G72" t="s">
        <v>64</v>
      </c>
      <c r="J72">
        <v>1</v>
      </c>
      <c r="K72">
        <v>0</v>
      </c>
    </row>
    <row r="73" spans="1:11">
      <c r="A73" t="s">
        <v>75</v>
      </c>
      <c r="B73">
        <v>1</v>
      </c>
      <c r="C73">
        <v>0.5</v>
      </c>
      <c r="D73">
        <f t="shared" si="2"/>
        <v>0.5</v>
      </c>
      <c r="E73">
        <f t="shared" si="3"/>
        <v>0.25</v>
      </c>
      <c r="G73" t="s">
        <v>65</v>
      </c>
      <c r="J73">
        <v>1</v>
      </c>
      <c r="K73">
        <v>0</v>
      </c>
    </row>
    <row r="74" spans="1:11">
      <c r="A74" t="s">
        <v>76</v>
      </c>
      <c r="C74">
        <v>130</v>
      </c>
      <c r="D74">
        <f t="shared" si="2"/>
        <v>1</v>
      </c>
      <c r="E74">
        <f t="shared" si="3"/>
        <v>130</v>
      </c>
      <c r="G74" t="s">
        <v>66</v>
      </c>
      <c r="J74">
        <v>1</v>
      </c>
      <c r="K74">
        <v>0</v>
      </c>
    </row>
    <row r="75" spans="1:11">
      <c r="A75" t="s">
        <v>77</v>
      </c>
      <c r="B75">
        <v>1</v>
      </c>
      <c r="C75">
        <v>5</v>
      </c>
      <c r="D75">
        <f t="shared" si="2"/>
        <v>0.5</v>
      </c>
      <c r="E75">
        <f t="shared" si="3"/>
        <v>2.5</v>
      </c>
      <c r="G75" t="s">
        <v>67</v>
      </c>
      <c r="J75">
        <v>1</v>
      </c>
      <c r="K75">
        <v>0</v>
      </c>
    </row>
    <row r="76" spans="1:11">
      <c r="A76" t="s">
        <v>78</v>
      </c>
      <c r="C76">
        <v>800</v>
      </c>
      <c r="D76">
        <f t="shared" si="2"/>
        <v>1</v>
      </c>
      <c r="E76">
        <f t="shared" si="3"/>
        <v>800</v>
      </c>
      <c r="G76" t="s">
        <v>68</v>
      </c>
      <c r="J76">
        <v>1</v>
      </c>
      <c r="K76">
        <v>0</v>
      </c>
    </row>
    <row r="77" spans="1:11">
      <c r="A77" t="s">
        <v>79</v>
      </c>
      <c r="D77">
        <f t="shared" si="2"/>
        <v>1</v>
      </c>
      <c r="E77">
        <f t="shared" si="3"/>
        <v>0</v>
      </c>
      <c r="G77" t="s">
        <v>70</v>
      </c>
      <c r="J77">
        <v>1</v>
      </c>
      <c r="K77">
        <v>0</v>
      </c>
    </row>
    <row r="78" spans="1:11">
      <c r="A78" t="s">
        <v>80</v>
      </c>
      <c r="C78">
        <v>4800</v>
      </c>
      <c r="D78">
        <f t="shared" si="2"/>
        <v>1</v>
      </c>
      <c r="E78">
        <f t="shared" si="3"/>
        <v>4800</v>
      </c>
      <c r="G78" t="s">
        <v>72</v>
      </c>
      <c r="J78">
        <v>1</v>
      </c>
      <c r="K78">
        <v>0</v>
      </c>
    </row>
    <row r="79" spans="1:11">
      <c r="A79" t="s">
        <v>81</v>
      </c>
      <c r="B79">
        <v>1</v>
      </c>
      <c r="C79">
        <v>0.05</v>
      </c>
      <c r="D79">
        <f t="shared" si="2"/>
        <v>0.5</v>
      </c>
      <c r="E79">
        <f t="shared" si="3"/>
        <v>2.5000000000000001E-2</v>
      </c>
      <c r="G79" t="s">
        <v>73</v>
      </c>
      <c r="J79">
        <v>1</v>
      </c>
      <c r="K79">
        <v>0</v>
      </c>
    </row>
    <row r="80" spans="1:11">
      <c r="A80" t="s">
        <v>82</v>
      </c>
      <c r="B80">
        <v>1</v>
      </c>
      <c r="C80">
        <v>0.06</v>
      </c>
      <c r="D80">
        <f t="shared" si="2"/>
        <v>0.5</v>
      </c>
      <c r="E80">
        <f t="shared" si="3"/>
        <v>0.03</v>
      </c>
      <c r="G80" t="s">
        <v>74</v>
      </c>
      <c r="J80">
        <v>1</v>
      </c>
      <c r="K80">
        <v>0</v>
      </c>
    </row>
    <row r="81" spans="5:11">
      <c r="G81" t="s">
        <v>79</v>
      </c>
      <c r="J81">
        <v>1</v>
      </c>
      <c r="K81">
        <v>0</v>
      </c>
    </row>
    <row r="82" spans="5:11" ht="16">
      <c r="E82" s="4">
        <f>(10^9-SUM(E4:E80))/10^9</f>
        <v>0.99998904363999996</v>
      </c>
    </row>
    <row r="84" spans="5:11">
      <c r="E84" t="s">
        <v>100</v>
      </c>
    </row>
  </sheetData>
  <sheetCalcPr fullCalcOnLoad="1"/>
  <sortState ref="G4:K80">
    <sortCondition descending="1" ref="K4:K80"/>
  </sortState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2:D10"/>
  <sheetViews>
    <sheetView tabSelected="1" workbookViewId="0">
      <selection activeCell="D4" sqref="D4"/>
    </sheetView>
  </sheetViews>
  <sheetFormatPr baseColWidth="10" defaultRowHeight="13"/>
  <cols>
    <col min="2" max="2" width="11.85546875" customWidth="1"/>
    <col min="3" max="3" width="12.140625" customWidth="1"/>
    <col min="4" max="4" width="15" customWidth="1"/>
  </cols>
  <sheetData>
    <row r="2" spans="2:4" ht="22" customHeight="1">
      <c r="B2" s="7" t="s">
        <v>101</v>
      </c>
      <c r="C2" s="10" t="s">
        <v>102</v>
      </c>
      <c r="D2" s="11"/>
    </row>
    <row r="3" spans="2:4" ht="18" customHeight="1">
      <c r="B3" s="5" t="s">
        <v>103</v>
      </c>
      <c r="C3" s="6">
        <f>'981Detailed'!E82</f>
        <v>0.99999857884999999</v>
      </c>
      <c r="D3" s="2" t="str">
        <f>'981Detailed'!E83</f>
        <v>six nines</v>
      </c>
    </row>
    <row r="4" spans="2:4" ht="18" customHeight="1">
      <c r="B4" s="8" t="s">
        <v>107</v>
      </c>
      <c r="C4" s="6">
        <f>((2344.5-497.2)/2)/10^9</f>
        <v>9.2364999999999994E-7</v>
      </c>
      <c r="D4" s="12"/>
    </row>
    <row r="5" spans="2:4" ht="18" customHeight="1">
      <c r="B5" s="5" t="s">
        <v>104</v>
      </c>
      <c r="C5" s="6">
        <f>'982Detailed'!E82</f>
        <v>0.99997666751000003</v>
      </c>
      <c r="D5" s="2" t="str">
        <f>'982Detailed'!E84</f>
        <v>four nines eight</v>
      </c>
    </row>
    <row r="6" spans="2:4" ht="18" customHeight="1">
      <c r="B6" s="8" t="s">
        <v>107</v>
      </c>
      <c r="C6" s="6">
        <f>((30505.2-16152.6)/2)/10^9</f>
        <v>7.1763000000000002E-6</v>
      </c>
      <c r="D6" s="2"/>
    </row>
    <row r="7" spans="2:4" ht="18" customHeight="1">
      <c r="B7" s="5" t="s">
        <v>105</v>
      </c>
      <c r="C7" s="6">
        <f>'983Detailed'!E82</f>
        <v>0.99998623496000005</v>
      </c>
      <c r="D7" s="2" t="str">
        <f>'983Detailed'!E84</f>
        <v>five nines</v>
      </c>
    </row>
    <row r="8" spans="2:4" ht="18" customHeight="1">
      <c r="B8" s="8" t="s">
        <v>107</v>
      </c>
      <c r="C8" s="6">
        <f>((17114.1-10419.4)/2)/10^9</f>
        <v>3.3473499999999994E-6</v>
      </c>
      <c r="D8" s="2"/>
    </row>
    <row r="9" spans="2:4" ht="18" customHeight="1">
      <c r="B9" s="5" t="s">
        <v>106</v>
      </c>
      <c r="C9" s="6">
        <f>PuratronicDetailed!E82</f>
        <v>0.99998904363999996</v>
      </c>
      <c r="D9" s="2" t="str">
        <f>PuratronicDetailed!E84</f>
        <v>five nines</v>
      </c>
    </row>
    <row r="10" spans="2:4" ht="18" customHeight="1">
      <c r="B10" s="8" t="s">
        <v>107</v>
      </c>
      <c r="C10" s="6">
        <f>((13150.1-3760.3)/2)/10^9</f>
        <v>4.6948999999999997E-6</v>
      </c>
      <c r="D10" s="2"/>
    </row>
  </sheetData>
  <sheetCalcPr fullCalcOnLoad="1"/>
  <mergeCells count="1">
    <mergeCell ref="C2:D2"/>
  </mergeCells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981Detailed</vt:lpstr>
      <vt:lpstr>982Detailed</vt:lpstr>
      <vt:lpstr>983Detailed</vt:lpstr>
      <vt:lpstr>PuratronicDetailed</vt:lpstr>
      <vt:lpstr>Summary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McLean</dc:creator>
  <cp:lastModifiedBy>Noah McLean</cp:lastModifiedBy>
  <dcterms:created xsi:type="dcterms:W3CDTF">2011-01-11T13:22:59Z</dcterms:created>
  <dcterms:modified xsi:type="dcterms:W3CDTF">2011-01-14T00:57:11Z</dcterms:modified>
</cp:coreProperties>
</file>