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nsandova_nrel_gov/Documents/LA100/"/>
    </mc:Choice>
  </mc:AlternateContent>
  <xr:revisionPtr revIDLastSave="72" documentId="13_ncr:1_{F1CB2010-BCDA-A44E-8285-BEFDDA2C9F6E}" xr6:coauthVersionLast="47" xr6:coauthVersionMax="47" xr10:uidLastSave="{EB5E0951-19ED-7241-8482-4CDBE550F75F}"/>
  <bookViews>
    <workbookView xWindow="63220" yWindow="5640" windowWidth="33600" windowHeight="18800" activeTab="10" xr2:uid="{877AA964-A6C2-C646-962C-3062640EBA37}"/>
  </bookViews>
  <sheets>
    <sheet name="Diff List" sheetId="1" r:id="rId1"/>
    <sheet name="Heating" sheetId="2" r:id="rId2"/>
    <sheet name="Cooling" sheetId="6" r:id="rId3"/>
    <sheet name="Water Heating" sheetId="3" r:id="rId4"/>
    <sheet name="Clothes Dryer" sheetId="5" r:id="rId5"/>
    <sheet name="Cooking Range" sheetId="10" r:id="rId6"/>
    <sheet name="Clothes Washer" sheetId="4" r:id="rId7"/>
    <sheet name="Dish Washer" sheetId="12" r:id="rId8"/>
    <sheet name="Refrigerator" sheetId="9" r:id="rId9"/>
    <sheet name="Misc Extra Refrigerator" sheetId="11" r:id="rId10"/>
    <sheet name="Envelope" sheetId="7" r:id="rId11"/>
    <sheet name="Misc" sheetId="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0" l="1"/>
  <c r="J4" i="10"/>
  <c r="I4" i="10"/>
  <c r="H4" i="10"/>
  <c r="G4" i="10"/>
  <c r="F4" i="10"/>
  <c r="E4" i="10"/>
  <c r="D4" i="10"/>
  <c r="C4" i="10"/>
  <c r="B4" i="10"/>
  <c r="N4" i="5"/>
  <c r="C4" i="5"/>
  <c r="D4" i="5"/>
  <c r="E4" i="5"/>
  <c r="F4" i="5"/>
  <c r="G4" i="5"/>
  <c r="H4" i="5"/>
  <c r="I4" i="5"/>
  <c r="J4" i="5"/>
  <c r="K4" i="5"/>
  <c r="L4" i="5"/>
  <c r="M4" i="5"/>
  <c r="O4" i="5"/>
  <c r="P4" i="5"/>
  <c r="Q4" i="5"/>
  <c r="R4" i="5"/>
  <c r="S4" i="5"/>
  <c r="T4" i="5"/>
  <c r="B4" i="5"/>
  <c r="J1" i="2"/>
  <c r="B3" i="6"/>
  <c r="B2" i="6"/>
  <c r="M2" i="6"/>
  <c r="N2" i="6"/>
  <c r="O2" i="6"/>
  <c r="P2" i="6"/>
  <c r="Q2" i="6"/>
  <c r="R2" i="6"/>
  <c r="S2" i="6"/>
  <c r="M3" i="6"/>
  <c r="N3" i="6"/>
  <c r="O3" i="6"/>
  <c r="P3" i="6"/>
  <c r="Q3" i="6"/>
  <c r="R3" i="6"/>
  <c r="S3" i="6"/>
  <c r="S1" i="6"/>
  <c r="R1" i="6"/>
  <c r="Q1" i="6"/>
  <c r="P1" i="6"/>
  <c r="O1" i="6"/>
  <c r="N1" i="6"/>
  <c r="M1" i="6"/>
  <c r="K1" i="6"/>
  <c r="L1" i="6"/>
  <c r="K2" i="6"/>
  <c r="L2" i="6"/>
  <c r="K3" i="6"/>
  <c r="L3" i="6"/>
  <c r="J2" i="6"/>
  <c r="J3" i="6"/>
  <c r="J1" i="6"/>
  <c r="D1" i="6"/>
  <c r="E1" i="6"/>
  <c r="F1" i="6"/>
  <c r="G1" i="6"/>
  <c r="H1" i="6"/>
  <c r="I1" i="6"/>
  <c r="D2" i="6"/>
  <c r="E2" i="6"/>
  <c r="F2" i="6"/>
  <c r="G2" i="6"/>
  <c r="H2" i="6"/>
  <c r="I2" i="6"/>
  <c r="D3" i="6"/>
  <c r="E3" i="6"/>
  <c r="F3" i="6"/>
  <c r="G3" i="6"/>
  <c r="H3" i="6"/>
  <c r="I3" i="6"/>
  <c r="C2" i="6"/>
  <c r="C3" i="6"/>
  <c r="C1" i="6"/>
  <c r="H28" i="2"/>
  <c r="H27" i="2"/>
  <c r="V2" i="2"/>
  <c r="W2" i="2"/>
  <c r="X2" i="2"/>
  <c r="V3" i="2"/>
  <c r="W3" i="2"/>
  <c r="X3" i="2"/>
  <c r="X1" i="2"/>
  <c r="W1" i="2"/>
  <c r="V1" i="2"/>
  <c r="L1" i="2"/>
  <c r="K1" i="2"/>
  <c r="K2" i="2"/>
  <c r="L2" i="2"/>
  <c r="K3" i="2"/>
  <c r="L3" i="2"/>
  <c r="J2" i="2"/>
  <c r="J3" i="2"/>
  <c r="B3" i="2"/>
  <c r="B2" i="2"/>
  <c r="AH1" i="2"/>
  <c r="AH2" i="2"/>
  <c r="AH3" i="2"/>
  <c r="AF1" i="2"/>
  <c r="AG1" i="2"/>
  <c r="AF2" i="2"/>
  <c r="AG2" i="2"/>
  <c r="AF3" i="2"/>
  <c r="AG3" i="2"/>
  <c r="Z1" i="2"/>
  <c r="AA1" i="2"/>
  <c r="AB1" i="2"/>
  <c r="AC1" i="2"/>
  <c r="AD1" i="2"/>
  <c r="AE1" i="2"/>
  <c r="Z2" i="2"/>
  <c r="AA2" i="2"/>
  <c r="AB2" i="2"/>
  <c r="AC2" i="2"/>
  <c r="AD2" i="2"/>
  <c r="AE2" i="2"/>
  <c r="Z3" i="2"/>
  <c r="AA3" i="2"/>
  <c r="AB3" i="2"/>
  <c r="AC3" i="2"/>
  <c r="AD3" i="2"/>
  <c r="AE3" i="2"/>
  <c r="Y2" i="2"/>
  <c r="Y3" i="2"/>
  <c r="Y1" i="2"/>
  <c r="U1" i="2"/>
  <c r="U2" i="2"/>
  <c r="U3" i="2"/>
  <c r="N1" i="2"/>
  <c r="O1" i="2"/>
  <c r="P1" i="2"/>
  <c r="Q1" i="2"/>
  <c r="R1" i="2"/>
  <c r="S1" i="2"/>
  <c r="T1" i="2"/>
  <c r="N2" i="2"/>
  <c r="O2" i="2"/>
  <c r="P2" i="2"/>
  <c r="Q2" i="2"/>
  <c r="R2" i="2"/>
  <c r="S2" i="2"/>
  <c r="T2" i="2"/>
  <c r="N3" i="2"/>
  <c r="O3" i="2"/>
  <c r="P3" i="2"/>
  <c r="Q3" i="2"/>
  <c r="R3" i="2"/>
  <c r="S3" i="2"/>
  <c r="T3" i="2"/>
  <c r="M2" i="2"/>
  <c r="M3" i="2"/>
  <c r="M1" i="2"/>
  <c r="I1" i="2"/>
  <c r="I2" i="2"/>
  <c r="I3" i="2"/>
  <c r="H2" i="2"/>
  <c r="H3" i="2"/>
  <c r="H1" i="2"/>
  <c r="D1" i="2"/>
  <c r="E1" i="2"/>
  <c r="F1" i="2"/>
  <c r="G1" i="2"/>
  <c r="D2" i="2"/>
  <c r="E2" i="2"/>
  <c r="F2" i="2"/>
  <c r="G2" i="2"/>
  <c r="D3" i="2"/>
  <c r="E3" i="2"/>
  <c r="F3" i="2"/>
  <c r="G3" i="2"/>
  <c r="C2" i="2"/>
  <c r="C3" i="2"/>
  <c r="C1" i="2"/>
  <c r="D2" i="1"/>
</calcChain>
</file>

<file path=xl/sharedStrings.xml><?xml version="1.0" encoding="utf-8"?>
<sst xmlns="http://schemas.openxmlformats.org/spreadsheetml/2006/main" count="612" uniqueCount="394">
  <si>
    <t>Bedrooms.tsv</t>
  </si>
  <si>
    <t>Ignore</t>
  </si>
  <si>
    <t>Ceiling Fan.tsv</t>
  </si>
  <si>
    <t>Clothes Dryer.tsv</t>
  </si>
  <si>
    <t>Include</t>
  </si>
  <si>
    <t>NG Appliance</t>
  </si>
  <si>
    <t>x</t>
  </si>
  <si>
    <t>Clothes Washer.tsv</t>
  </si>
  <si>
    <t>Other Appliance</t>
  </si>
  <si>
    <t>Cooking Range Schedule.tsv</t>
  </si>
  <si>
    <t>Cooking Range.tsv</t>
  </si>
  <si>
    <t>Cooling Setpoint Offset Magnitude.tsv</t>
  </si>
  <si>
    <t>Cooling Setpoint Offset Period.tsv</t>
  </si>
  <si>
    <t>Cooling Setpoint.tsv</t>
  </si>
  <si>
    <t>Corridor.tsv</t>
  </si>
  <si>
    <t>Days Shifted Clothes Washer.tsv</t>
  </si>
  <si>
    <t>Days Shifted Dishwasher.tsv</t>
  </si>
  <si>
    <t>Dishwasher.tsv</t>
  </si>
  <si>
    <t>Ducts.tsv</t>
  </si>
  <si>
    <t>Geometry Building Floors.tsv</t>
  </si>
  <si>
    <t>Geometry Building Number Units HL.tsv</t>
  </si>
  <si>
    <t>Geometry Building Number Units MF.tsv</t>
  </si>
  <si>
    <t>Geometry Building Number Units SFA.tsv</t>
  </si>
  <si>
    <t>Geometry Building Type FPL.tsv</t>
  </si>
  <si>
    <t>Geometry Building Type.tsv</t>
  </si>
  <si>
    <t>Geometry Foundation Type.tsv</t>
  </si>
  <si>
    <t>Geometry Garage.tsv</t>
  </si>
  <si>
    <t>Geometry House Size.tsv</t>
  </si>
  <si>
    <t>Geometry Is Multifamily Low Rise.tsv</t>
  </si>
  <si>
    <t>Geometry Shared Walls MF.tsv</t>
  </si>
  <si>
    <t>Geometry Shared Walls SFA.tsv</t>
  </si>
  <si>
    <t>Geometry Unit Stories MF.tsv</t>
  </si>
  <si>
    <t>Geometry Unit Stories SF.tsv</t>
  </si>
  <si>
    <t>Has Cooling Setpoint Offset.tsv</t>
  </si>
  <si>
    <t>Has Heating Setpoint Offset.tsv</t>
  </si>
  <si>
    <t>Heating Fuel.tsv</t>
  </si>
  <si>
    <t>Heating</t>
  </si>
  <si>
    <t>Heating Setpoint Offset Magnitude.tsv</t>
  </si>
  <si>
    <t>Heating Setpoint Offset Period.tsv</t>
  </si>
  <si>
    <t>Heating Setpoint.tsv</t>
  </si>
  <si>
    <t>Holiday Lighting.tsv</t>
  </si>
  <si>
    <t>Hot Water Distribution.tsv</t>
  </si>
  <si>
    <t>HVAC System Cooling Type.tsv</t>
  </si>
  <si>
    <t>Cooling</t>
  </si>
  <si>
    <t>HVAC System Cooling.tsv</t>
  </si>
  <si>
    <t>HVAC System Heat Pump.tsv</t>
  </si>
  <si>
    <t>HVAC System Heating Electricity.tsv</t>
  </si>
  <si>
    <t>HVAC System Heating Natural Gas.tsv</t>
  </si>
  <si>
    <t>HVAC System Heating None.tsv</t>
  </si>
  <si>
    <t>HVAC System Heating Other Fuel.tsv</t>
  </si>
  <si>
    <t>HVAC System Heating Propane.tsv</t>
  </si>
  <si>
    <t>HVAC System Is Heat Pump.tsv</t>
  </si>
  <si>
    <t>HVAC System Is Shared.tsv</t>
  </si>
  <si>
    <t>HVAC System Shared Electricity.tsv</t>
  </si>
  <si>
    <t>HVAC System Shared Natural Gas.tsv</t>
  </si>
  <si>
    <t>HVAC System Shared None.tsv</t>
  </si>
  <si>
    <t>HVAC System Shared Other Fuel.tsv</t>
  </si>
  <si>
    <t>HVAC System Shared Propane.tsv</t>
  </si>
  <si>
    <t>Infiltration.tsv</t>
  </si>
  <si>
    <t>Envelope</t>
  </si>
  <si>
    <t>Insulation Crawlspace.tsv</t>
  </si>
  <si>
    <t>Insulation Finished Basement.tsv</t>
  </si>
  <si>
    <t>Insulation Interzonal Floor.tsv</t>
  </si>
  <si>
    <t>Insulation Pier Beam.tsv</t>
  </si>
  <si>
    <t>Insulation Slab.tsv</t>
  </si>
  <si>
    <t>Insulation Unfinished Attic.tsv</t>
  </si>
  <si>
    <t>Insulation Unfinished Basement.tsv</t>
  </si>
  <si>
    <t>Insulation Wall.tsv</t>
  </si>
  <si>
    <t>Lighting Interior Use.tsv</t>
  </si>
  <si>
    <t>Lighting.tsv</t>
  </si>
  <si>
    <t>Misc</t>
  </si>
  <si>
    <t>Location Region.tsv</t>
  </si>
  <si>
    <t>Location Weather Filename.tsv</t>
  </si>
  <si>
    <t>Location.tsv</t>
  </si>
  <si>
    <t>Misc Extra Refrigerator.tsv</t>
  </si>
  <si>
    <t>Misc Freezer.tsv</t>
  </si>
  <si>
    <t>Misc Gas Fireplace.tsv</t>
  </si>
  <si>
    <t>Misc Hot Tub Spa.tsv</t>
  </si>
  <si>
    <t>Misc Pool Heater.tsv</t>
  </si>
  <si>
    <t>Misc Pool Pump.tsv</t>
  </si>
  <si>
    <t>Misc Pool.tsv</t>
  </si>
  <si>
    <t>Plug Loads.tsv</t>
  </si>
  <si>
    <t>Refrigerator.tsv</t>
  </si>
  <si>
    <t>Roof Material.tsv</t>
  </si>
  <si>
    <t>Vintage FPL.tsv</t>
  </si>
  <si>
    <t>Vintage.tsv</t>
  </si>
  <si>
    <t>Water Heater.tsv</t>
  </si>
  <si>
    <t>Water Heating</t>
  </si>
  <si>
    <t>X</t>
  </si>
  <si>
    <t>Windows.tsv</t>
  </si>
  <si>
    <t>Constructed Heating Technologies</t>
  </si>
  <si>
    <t>No Heating</t>
  </si>
  <si>
    <t></t>
  </si>
  <si>
    <t>Electricity</t>
  </si>
  <si>
    <t>Natural Gas</t>
  </si>
  <si>
    <t>Heating Fuel</t>
  </si>
  <si>
    <t>None</t>
  </si>
  <si>
    <t>Other Fuel</t>
  </si>
  <si>
    <t>Propane</t>
  </si>
  <si>
    <t>Heat Pump</t>
  </si>
  <si>
    <t>ASHP, SEER 10, 6.2 HSPF</t>
  </si>
  <si>
    <t>ASHP, SEER 13, 7.7 HSPF</t>
  </si>
  <si>
    <t>ASHP, SEER 14, 8.2 HSPF</t>
  </si>
  <si>
    <t>ASHP, SEER 26.1, 11.0 HSPF, EnergyStar Most Efficient</t>
  </si>
  <si>
    <t>MSHP, SEER 33.1, 13.5 HSPF, EnergyStar Most Efficient</t>
  </si>
  <si>
    <t>HVAC System Heating Electricity</t>
  </si>
  <si>
    <t>Electric Furnace</t>
  </si>
  <si>
    <t>Electric Baseboard</t>
  </si>
  <si>
    <t>HVAC System Heating Natural Gas</t>
  </si>
  <si>
    <t>Gas Boiler, 72% AFUE</t>
  </si>
  <si>
    <t>Gas Boiler, 76% AFUE</t>
  </si>
  <si>
    <t>Gas Boiler, 80% AFUE</t>
  </si>
  <si>
    <t>Gas Furnace, 60% AFUE</t>
  </si>
  <si>
    <t>Gas Furnace, 76% AFUE</t>
  </si>
  <si>
    <t>Gas Furnace, 80% AFUE</t>
  </si>
  <si>
    <t>Gas Furnace, 96% AFUE</t>
  </si>
  <si>
    <t>Gas Wall/Floor Furnace, 60% AFUE</t>
  </si>
  <si>
    <t>Gas Wall/Floor Furnace, 68% AFUE</t>
  </si>
  <si>
    <t>HVAC System Heating Propane</t>
  </si>
  <si>
    <t>Propane Boiler, 80% AFUE</t>
  </si>
  <si>
    <t>Propane Boiler, 76% AFUE</t>
  </si>
  <si>
    <t>Propane Boiler, 72% AFUE</t>
  </si>
  <si>
    <t>Propane Furnace, 96% AFUE</t>
  </si>
  <si>
    <t>Propane Furnace, 92% AFUE</t>
  </si>
  <si>
    <t>Propane Furnace, 80% AFUE</t>
  </si>
  <si>
    <t>Propane Furnace, 76% AFUE</t>
  </si>
  <si>
    <t>Propane Furnace, 60% AFUE</t>
  </si>
  <si>
    <t>Propane Wall/Floor Furnace, 68% AFUE</t>
  </si>
  <si>
    <t>Propane Wall/Floor Furnace, 60% AFUE</t>
  </si>
  <si>
    <t>HVAC System Is Shared</t>
  </si>
  <si>
    <t>Both Shared</t>
  </si>
  <si>
    <t>Neither Shared</t>
  </si>
  <si>
    <t>Only Cooling Shared</t>
  </si>
  <si>
    <t>Only Heating Shared</t>
  </si>
  <si>
    <t>HVAC System Shared Electricity</t>
  </si>
  <si>
    <t>Fan Coil Heating And Cooling</t>
  </si>
  <si>
    <t>Fan Coil Cooling Only</t>
  </si>
  <si>
    <t>Boiler Baseboards Heating Only</t>
  </si>
  <si>
    <t>PTAC Heating And Cooling</t>
  </si>
  <si>
    <t>HVAC System Shared Natural Gas</t>
  </si>
  <si>
    <t>HVAC System Shared None</t>
  </si>
  <si>
    <t>Constructed Cooling Technologies</t>
  </si>
  <si>
    <t>HVAC System Cooling Type</t>
  </si>
  <si>
    <t>Central</t>
  </si>
  <si>
    <t>Room</t>
  </si>
  <si>
    <t>HVAC System Cooling</t>
  </si>
  <si>
    <t>AC, SEER 8</t>
  </si>
  <si>
    <t>AC, SEER 10</t>
  </si>
  <si>
    <t>AC, SEER 13</t>
  </si>
  <si>
    <t>AC, SEER 15</t>
  </si>
  <si>
    <t>AC, SEER 27, EnergyStar Most Efficient</t>
  </si>
  <si>
    <t>FIXME Room AC, EER 8.5, 20% Conditioned</t>
  </si>
  <si>
    <t>FIXME Room AC, EER 10.7, 20% Conditioned</t>
  </si>
  <si>
    <t>Gas Standard</t>
  </si>
  <si>
    <t>Gas Tankless</t>
  </si>
  <si>
    <t>Gas Premium</t>
  </si>
  <si>
    <t>Gas Premium, Condensing</t>
  </si>
  <si>
    <t>Electric Standard</t>
  </si>
  <si>
    <t>Electric Tankless</t>
  </si>
  <si>
    <t>Electric Premium</t>
  </si>
  <si>
    <t>Electric Heat Pump, 50 gal</t>
  </si>
  <si>
    <t>Propane Standard</t>
  </si>
  <si>
    <t>Propane Tankless</t>
  </si>
  <si>
    <t>FIXME Other Fuel</t>
  </si>
  <si>
    <t>Gas, 80% Usage</t>
  </si>
  <si>
    <t>Gas, 100% Usage</t>
  </si>
  <si>
    <t>Gas, 120% Usage</t>
  </si>
  <si>
    <t>Propane, 80% Usage</t>
  </si>
  <si>
    <t>Propane, 100% Usage</t>
  </si>
  <si>
    <t>Propane, 120% Usage</t>
  </si>
  <si>
    <t>Electric, 80% Usage</t>
  </si>
  <si>
    <t>Electric, 100% Usage</t>
  </si>
  <si>
    <t>Electric, 120% Usage</t>
  </si>
  <si>
    <t>Electric, Premium, 80% Usage</t>
  </si>
  <si>
    <t>Electric, Premium, 100% Usage</t>
  </si>
  <si>
    <t>Electric, Premium, 120% Usage</t>
  </si>
  <si>
    <t>Electric, Premium, EnergyStar 80% Usage</t>
  </si>
  <si>
    <t>Electric, Premium, EnergyStar 100% Usage</t>
  </si>
  <si>
    <t>Electric, Premium, EnergyStar 120% Usage</t>
  </si>
  <si>
    <t>Electric, Heat Pump, Ventless, 80% Usage</t>
  </si>
  <si>
    <t>Electric, Heat Pump, Ventless, 100% Usage</t>
  </si>
  <si>
    <t>Electric, Heat Pump, Ventless, 120% Usage</t>
  </si>
  <si>
    <t xml:space="preserve">diff </t>
  </si>
  <si>
    <t>Cooking Range</t>
  </si>
  <si>
    <t>diff</t>
  </si>
  <si>
    <t>Standard, 80% Usage</t>
  </si>
  <si>
    <t>Standard, 100% Usage</t>
  </si>
  <si>
    <t>Standard, 120% Usage</t>
  </si>
  <si>
    <t>EnergyStar, 80% Usage</t>
  </si>
  <si>
    <t>EnergyStar, 100% Usage</t>
  </si>
  <si>
    <t>EnergyStar, 120% Usage</t>
  </si>
  <si>
    <t>EnergyStar Most Efficient, 80% Usage</t>
  </si>
  <si>
    <t>EnergyStar Most Efficient, 100% Usage</t>
  </si>
  <si>
    <t>EnergyStar Most Efficient, 120% Usage</t>
  </si>
  <si>
    <t>Dishwasher</t>
  </si>
  <si>
    <t>318 Rated kWh, 80% Usage</t>
  </si>
  <si>
    <t>318 Rated kWh, 100% Usage</t>
  </si>
  <si>
    <t>318 Rated kWh, 120% Usage</t>
  </si>
  <si>
    <t>290 Rated kWh, 80% Usage</t>
  </si>
  <si>
    <t>290 Rated kWh, 100% Usage</t>
  </si>
  <si>
    <t>290 Rated kWh, 120% Usage</t>
  </si>
  <si>
    <t>270 Rated kWh, 80% Usage</t>
  </si>
  <si>
    <t>270 Rated kWh, 100% Usage</t>
  </si>
  <si>
    <t>270 Rated kWh, 120% Usage</t>
  </si>
  <si>
    <t>255 Rated kWh, 80% Usage</t>
  </si>
  <si>
    <t>255 Rated kWh, 100% Usage</t>
  </si>
  <si>
    <t>255 Rated kWh, 120% Usage</t>
  </si>
  <si>
    <t>199 Rated kWh, 80% Usage</t>
  </si>
  <si>
    <t>199 Rated kWh, 100% Usage</t>
  </si>
  <si>
    <t>199 Rated kWh, 120% Usage</t>
  </si>
  <si>
    <t>Misc Extra Refrigerator</t>
  </si>
  <si>
    <t>EF 6.7, Bottom-mounted Freezer</t>
  </si>
  <si>
    <t>EF 10.2, Bottom-mounted Freezer</t>
  </si>
  <si>
    <t>EF 15.9, Bottom-mounted Freezer</t>
  </si>
  <si>
    <t>EF 16.9, EnergyStar, Bottom-mounted Freezer</t>
  </si>
  <si>
    <t>EF 19, EnergyStar Most Efficient, Bottom-mounted Freezer</t>
  </si>
  <si>
    <t>EF 6.9, Top-mounted Freezer</t>
  </si>
  <si>
    <t>EF 10.5, Top-mounted Freezer</t>
  </si>
  <si>
    <t>EF 15.9, Top-mounted Freezer</t>
  </si>
  <si>
    <t>EF 19, EnergyStar, Top-mounted Freezer</t>
  </si>
  <si>
    <t>EF 23, EnergyStar Most Efficient, Top-mounted Freezer</t>
  </si>
  <si>
    <t>EF 6.5, Side-mounted Freezer</t>
  </si>
  <si>
    <t>EF 10.8, Side-mounted Freezer</t>
  </si>
  <si>
    <t>EF 15.7, Side-mounted Freezer</t>
  </si>
  <si>
    <t>EF 16.2, EnergyStar, Side-mounted Freezer</t>
  </si>
  <si>
    <t>EF 18.2, EnergyStar Most Efficient, Side-mounted Freezer</t>
  </si>
  <si>
    <t>Refrigerator</t>
  </si>
  <si>
    <t>Windows</t>
  </si>
  <si>
    <t>Clear, Single, Metal</t>
  </si>
  <si>
    <t>Clear, Double, Metal, Air</t>
  </si>
  <si>
    <t>Clear, Single, Non-metal</t>
  </si>
  <si>
    <t>Clear, Double, Non-metal, Air</t>
  </si>
  <si>
    <t>Low-E, Double, Low-Gain</t>
  </si>
  <si>
    <t>Low-E, Double, Non-metal, Air, L-Gain</t>
  </si>
  <si>
    <t>Low-E, Double, EnergyStar Ver6 South-Central</t>
  </si>
  <si>
    <t>Infiltration</t>
  </si>
  <si>
    <t>1 ACH50 LA</t>
  </si>
  <si>
    <t>2 ACH50 LA</t>
  </si>
  <si>
    <t>3 ACH50 LA</t>
  </si>
  <si>
    <t>4 ACH50 LA</t>
  </si>
  <si>
    <t>5 ACH50 LA</t>
  </si>
  <si>
    <t>6 ACH50 LA</t>
  </si>
  <si>
    <t>7 ACH50 LA</t>
  </si>
  <si>
    <t>8 ACH50 LA</t>
  </si>
  <si>
    <t>9 ACH50 LA</t>
  </si>
  <si>
    <t>10 ACH50 LA</t>
  </si>
  <si>
    <t>12 ACH50 LA</t>
  </si>
  <si>
    <t>14 ACH50 LA</t>
  </si>
  <si>
    <t>16 ACH50 LA</t>
  </si>
  <si>
    <t>18 ACH50 LA</t>
  </si>
  <si>
    <t>20 ACH50 LA</t>
  </si>
  <si>
    <t>25 ACH50 LA</t>
  </si>
  <si>
    <t>30 ACH50 LA</t>
  </si>
  <si>
    <t>35 ACH50 LA</t>
  </si>
  <si>
    <t>40 ACH50 LA</t>
  </si>
  <si>
    <t>45 ACH50 LA</t>
  </si>
  <si>
    <t>50 ACH50 LA</t>
  </si>
  <si>
    <t>55 ACH50 LA</t>
  </si>
  <si>
    <t>Insulation Crawlspace</t>
  </si>
  <si>
    <t>Uninsulated, Vented</t>
  </si>
  <si>
    <t>Wall R-5, Unvented</t>
  </si>
  <si>
    <t>Wall R-10, Unvented</t>
  </si>
  <si>
    <t>Ceiling R-13, Vented</t>
  </si>
  <si>
    <t>Ceiling R-19, Vented</t>
  </si>
  <si>
    <t>Insulation Finished Basement</t>
  </si>
  <si>
    <t>Uninsulated</t>
  </si>
  <si>
    <t>Wall R-5</t>
  </si>
  <si>
    <t>Wall R-10</t>
  </si>
  <si>
    <t>Wall R-15</t>
  </si>
  <si>
    <t>Insulation Interzonal Floor</t>
  </si>
  <si>
    <t>R-13</t>
  </si>
  <si>
    <t>R-19</t>
  </si>
  <si>
    <t>R-30</t>
  </si>
  <si>
    <t>R-38</t>
  </si>
  <si>
    <t>Insulation Unfinished Attic</t>
  </si>
  <si>
    <t>Ceiling R-7, Vented</t>
  </si>
  <si>
    <t>Ceiling R-30, Vented</t>
  </si>
  <si>
    <t>Ceiling R-38, Vented</t>
  </si>
  <si>
    <t>Ceiling R-49, Vented</t>
  </si>
  <si>
    <t>Insulation Unfinished Basement</t>
  </si>
  <si>
    <t>Ceiling R-13</t>
  </si>
  <si>
    <t>Ceiling R-19</t>
  </si>
  <si>
    <t>Insulation Wall</t>
  </si>
  <si>
    <t>Wood Stud, Uninsulated</t>
  </si>
  <si>
    <t>Wood Stud, R-7</t>
  </si>
  <si>
    <t>Wood Stud, R-11</t>
  </si>
  <si>
    <t>Wood Stud, R-15</t>
  </si>
  <si>
    <t>Wood Stud, R-19</t>
  </si>
  <si>
    <t>Lighting</t>
  </si>
  <si>
    <t>CA 100% LED, 05 %ile</t>
  </si>
  <si>
    <t>CA 100% LED, 15 %ile</t>
  </si>
  <si>
    <t>CA 100% LED, 25 %ile</t>
  </si>
  <si>
    <t>CA 100% LED, 35 %ile</t>
  </si>
  <si>
    <t>CA 100% LED, 45 %ile</t>
  </si>
  <si>
    <t>CA 100% LED, 55 %ile</t>
  </si>
  <si>
    <t>CA 100% LED, 65 %ile</t>
  </si>
  <si>
    <t>CA 100% LED, 75 %ile</t>
  </si>
  <si>
    <t>CA 100% LED, 85 %ile</t>
  </si>
  <si>
    <t>CA 100% LED, 95 %ile</t>
  </si>
  <si>
    <t>CA 100% CFL, 05 %ile</t>
  </si>
  <si>
    <t>CA 100% CFL, 15 %ile</t>
  </si>
  <si>
    <t>CA 100% CFL, 25 %ile</t>
  </si>
  <si>
    <t>CA 100% CFL, 35 %ile</t>
  </si>
  <si>
    <t>CA 100% CFL, 45 %ile</t>
  </si>
  <si>
    <t>CA 100% CFL, 55 %ile</t>
  </si>
  <si>
    <t>CA 100% CFL, 65 %ile</t>
  </si>
  <si>
    <t>CA 100% CFL, 75 %ile</t>
  </si>
  <si>
    <t>CA 100% CFL, 85 %ile</t>
  </si>
  <si>
    <t>CA 100% CFL, 95 %ile</t>
  </si>
  <si>
    <t>CA 100% Incandescent, 05 %ile</t>
  </si>
  <si>
    <t>CA 100% Incandescent, 15 %ile</t>
  </si>
  <si>
    <t>CA 100% Incandescent, 25 %ile</t>
  </si>
  <si>
    <t>CA 100% Incandescent, 35 %ile</t>
  </si>
  <si>
    <t>CA 100% Incandescent, 45 %ile</t>
  </si>
  <si>
    <t>CA 100% Incandescent, 55 %ile</t>
  </si>
  <si>
    <t>CA 100% Incandescent, 65 %ile</t>
  </si>
  <si>
    <t>CA 100% Incandescent, 75 %ile</t>
  </si>
  <si>
    <t>CA 100% Incandescent, 85 %ile</t>
  </si>
  <si>
    <t>CA 100% Incandescent, 95 %ile</t>
  </si>
  <si>
    <t>Misc Pool Pump</t>
  </si>
  <si>
    <t>Low Efficiency CA</t>
  </si>
  <si>
    <t>High Efficiency Single Speed CA</t>
  </si>
  <si>
    <t>High Efficiency Dual or Variable Speed CA</t>
  </si>
  <si>
    <t>Plug Loads</t>
  </si>
  <si>
    <t>CA 1 bed, 05 %ile</t>
  </si>
  <si>
    <t>CA 1 bed, 15 %ile</t>
  </si>
  <si>
    <t>CA 1 bed, 25 %ile</t>
  </si>
  <si>
    <t>CA 1 bed, 35 %ile</t>
  </si>
  <si>
    <t>CA 1 bed, 45 %ile</t>
  </si>
  <si>
    <t>CA 1 bed, 55 %ile</t>
  </si>
  <si>
    <t>CA 1 bed, 65 %ile</t>
  </si>
  <si>
    <t>CA 1 bed, 75 %ile</t>
  </si>
  <si>
    <t>CA 1 bed, 85 %ile</t>
  </si>
  <si>
    <t>CA 1 bed, 95 %ile</t>
  </si>
  <si>
    <t>CA 2 bed, 05 %ile</t>
  </si>
  <si>
    <t>CA 2 bed, 15 %ile</t>
  </si>
  <si>
    <t>CA 2 bed, 25 %ile</t>
  </si>
  <si>
    <t>CA 2 bed, 35 %ile</t>
  </si>
  <si>
    <t>CA 2 bed, 45 %ile</t>
  </si>
  <si>
    <t>CA 2 bed, 55 %ile</t>
  </si>
  <si>
    <t>CA 2 bed, 65 %ile</t>
  </si>
  <si>
    <t>CA 2 bed, 75 %ile</t>
  </si>
  <si>
    <t>CA 2 bed, 85 %ile</t>
  </si>
  <si>
    <t>CA 2 bed, 95 %ile</t>
  </si>
  <si>
    <t>CA 3 bed, 05 %ile</t>
  </si>
  <si>
    <t>CA 3 bed, 15 %ile</t>
  </si>
  <si>
    <t>CA 3 bed, 25 %ile</t>
  </si>
  <si>
    <t>CA 3 bed, 35 %ile</t>
  </si>
  <si>
    <t>CA 3 bed, 45 %ile</t>
  </si>
  <si>
    <t>CA 3 bed, 55 %ile</t>
  </si>
  <si>
    <t>CA 3 bed, 65 %ile</t>
  </si>
  <si>
    <t>CA 3 bed, 75 %ile</t>
  </si>
  <si>
    <t>CA 3 bed, 85 %ile</t>
  </si>
  <si>
    <t>CA 3 bed, 95 %ile</t>
  </si>
  <si>
    <t>CA 4 bed, 05 %ile</t>
  </si>
  <si>
    <t>CA 4 bed, 15 %ile</t>
  </si>
  <si>
    <t>CA 4 bed, 25 %ile</t>
  </si>
  <si>
    <t>CA 4 bed, 35 %ile</t>
  </si>
  <si>
    <t>CA 4 bed, 45 %ile</t>
  </si>
  <si>
    <t>CA 4 bed, 55 %ile</t>
  </si>
  <si>
    <t>CA 4 bed, 65 %ile</t>
  </si>
  <si>
    <t>CA 4 bed, 75 %ile</t>
  </si>
  <si>
    <t>CA 4 bed, 85 %ile</t>
  </si>
  <si>
    <t>CA 4 bed, 95 %ile</t>
  </si>
  <si>
    <t>CA 5 bed, 05 %ile</t>
  </si>
  <si>
    <t>CA 5 bed, 15 %ile</t>
  </si>
  <si>
    <t>CA 5 bed, 25 %ile</t>
  </si>
  <si>
    <t>CA 5 bed, 35 %ile</t>
  </si>
  <si>
    <t>CA 5 bed, 45 %ile</t>
  </si>
  <si>
    <t>CA 5 bed, 55 %ile</t>
  </si>
  <si>
    <t>CA 5 bed, 65 %ile</t>
  </si>
  <si>
    <t>CA 5 bed, 75 %ile</t>
  </si>
  <si>
    <t>CA 5 bed, 85 %ile</t>
  </si>
  <si>
    <t>CA 5 bed, 95 %ile</t>
  </si>
  <si>
    <t>CA 6 bed, 05 %ile</t>
  </si>
  <si>
    <t>CA 6 bed, 15 %ile</t>
  </si>
  <si>
    <t>CA 6 bed, 25 %ile</t>
  </si>
  <si>
    <t>CA 6 bed, 35 %ile</t>
  </si>
  <si>
    <t>CA 6 bed, 45 %ile</t>
  </si>
  <si>
    <t>CA 6 bed, 55 %ile</t>
  </si>
  <si>
    <t>CA 6 bed, 65 %ile</t>
  </si>
  <si>
    <t>CA 6 bed, 75 %ile</t>
  </si>
  <si>
    <t>CA 6 bed, 85 %ile</t>
  </si>
  <si>
    <t>CA 6 bed, 95 %ile</t>
  </si>
  <si>
    <t>CA 7 bed, 05 %ile</t>
  </si>
  <si>
    <t>CA 7 bed, 15 %ile</t>
  </si>
  <si>
    <t>CA 7 bed, 25 %ile</t>
  </si>
  <si>
    <t>CA 7 bed, 35 %ile</t>
  </si>
  <si>
    <t>CA 7 bed, 45 %ile</t>
  </si>
  <si>
    <t>CA 7 bed, 55 %ile</t>
  </si>
  <si>
    <t>CA 7 bed, 65 %ile</t>
  </si>
  <si>
    <t>CA 7 bed, 75 %ile</t>
  </si>
  <si>
    <t>CA 7 bed, 85 %ile</t>
  </si>
  <si>
    <t>CA 7 bed, 95 %ile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</si>
</sst>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164" fontId="0" fillId="0" borderId="0" xfId="1" applyNumberFormat="1" applyFont="1"/>
    <xf numFmtId="164" fontId="3" fillId="0" borderId="0" xfId="1" applyNumberFormat="1" applyFont="1"/>
    <xf numFmtId="164" fontId="0" fillId="0" borderId="0" xfId="0" applyNumberFormat="1"/>
    <xf numFmtId="0" fontId="0" fillId="0" borderId="0" xfId="0" applyFont="1"/>
    <xf numFmtId="0" fontId="3" fillId="0" borderId="0" xfId="0" applyFont="1"/>
    <xf numFmtId="165" fontId="0" fillId="0" borderId="0" xfId="0" applyNumberFormat="1" applyFont="1"/>
    <xf numFmtId="10" fontId="3" fillId="0" borderId="0" xfId="1" applyNumberFormat="1" applyFont="1"/>
    <xf numFmtId="166" fontId="3" fillId="0" borderId="0" xfId="1" applyNumberFormat="1" applyFont="1"/>
    <xf numFmtId="166" fontId="0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5994-B5E9-3E40-A380-F1A90DC5A927}">
  <dimension ref="A2:D80"/>
  <sheetViews>
    <sheetView topLeftCell="A25" workbookViewId="0">
      <selection activeCell="F74" sqref="F74"/>
    </sheetView>
  </sheetViews>
  <sheetFormatPr baseColWidth="10" defaultColWidth="11" defaultRowHeight="16" x14ac:dyDescent="0.2"/>
  <cols>
    <col min="1" max="1" width="53.1640625" bestFit="1" customWidth="1"/>
    <col min="3" max="3" width="14.33203125" bestFit="1" customWidth="1"/>
  </cols>
  <sheetData>
    <row r="2" spans="1:4" ht="19" x14ac:dyDescent="0.25">
      <c r="A2" s="1" t="s">
        <v>0</v>
      </c>
      <c r="B2" t="s">
        <v>1</v>
      </c>
      <c r="D2">
        <f>COUNTIF(B:B,"Include")</f>
        <v>29</v>
      </c>
    </row>
    <row r="3" spans="1:4" ht="19" x14ac:dyDescent="0.25">
      <c r="A3" s="1" t="s">
        <v>2</v>
      </c>
      <c r="B3" t="s">
        <v>1</v>
      </c>
    </row>
    <row r="4" spans="1:4" ht="19" x14ac:dyDescent="0.25">
      <c r="A4" s="2" t="s">
        <v>3</v>
      </c>
      <c r="B4" t="s">
        <v>4</v>
      </c>
      <c r="C4" t="s">
        <v>5</v>
      </c>
      <c r="D4" t="s">
        <v>6</v>
      </c>
    </row>
    <row r="5" spans="1:4" ht="19" x14ac:dyDescent="0.25">
      <c r="A5" s="2" t="s">
        <v>7</v>
      </c>
      <c r="B5" t="s">
        <v>4</v>
      </c>
      <c r="C5" t="s">
        <v>8</v>
      </c>
      <c r="D5" t="s">
        <v>6</v>
      </c>
    </row>
    <row r="6" spans="1:4" ht="19" x14ac:dyDescent="0.25">
      <c r="A6" s="1" t="s">
        <v>9</v>
      </c>
      <c r="B6" t="s">
        <v>1</v>
      </c>
    </row>
    <row r="7" spans="1:4" ht="19" x14ac:dyDescent="0.25">
      <c r="A7" s="2" t="s">
        <v>10</v>
      </c>
      <c r="B7" t="s">
        <v>4</v>
      </c>
      <c r="C7" t="s">
        <v>5</v>
      </c>
      <c r="D7" t="s">
        <v>6</v>
      </c>
    </row>
    <row r="8" spans="1:4" ht="19" x14ac:dyDescent="0.25">
      <c r="A8" s="1" t="s">
        <v>11</v>
      </c>
      <c r="B8" t="s">
        <v>1</v>
      </c>
    </row>
    <row r="9" spans="1:4" ht="19" x14ac:dyDescent="0.25">
      <c r="A9" s="1" t="s">
        <v>12</v>
      </c>
      <c r="B9" t="s">
        <v>1</v>
      </c>
    </row>
    <row r="10" spans="1:4" ht="19" x14ac:dyDescent="0.25">
      <c r="A10" s="1" t="s">
        <v>13</v>
      </c>
      <c r="B10" t="s">
        <v>1</v>
      </c>
    </row>
    <row r="11" spans="1:4" ht="19" x14ac:dyDescent="0.25">
      <c r="A11" s="1" t="s">
        <v>14</v>
      </c>
      <c r="B11" t="s">
        <v>1</v>
      </c>
    </row>
    <row r="12" spans="1:4" ht="19" x14ac:dyDescent="0.25">
      <c r="A12" s="1" t="s">
        <v>15</v>
      </c>
      <c r="B12" t="s">
        <v>1</v>
      </c>
    </row>
    <row r="13" spans="1:4" ht="19" x14ac:dyDescent="0.25">
      <c r="A13" s="1" t="s">
        <v>16</v>
      </c>
      <c r="B13" t="s">
        <v>1</v>
      </c>
    </row>
    <row r="14" spans="1:4" ht="19" x14ac:dyDescent="0.25">
      <c r="A14" s="2" t="s">
        <v>17</v>
      </c>
      <c r="B14" t="s">
        <v>4</v>
      </c>
      <c r="C14" t="s">
        <v>8</v>
      </c>
    </row>
    <row r="15" spans="1:4" ht="19" x14ac:dyDescent="0.25">
      <c r="A15" s="1" t="s">
        <v>18</v>
      </c>
      <c r="B15" t="s">
        <v>1</v>
      </c>
    </row>
    <row r="16" spans="1:4" ht="19" x14ac:dyDescent="0.25">
      <c r="A16" s="1" t="s">
        <v>19</v>
      </c>
      <c r="B16" t="s">
        <v>1</v>
      </c>
    </row>
    <row r="17" spans="1:4" ht="19" x14ac:dyDescent="0.25">
      <c r="A17" s="1" t="s">
        <v>20</v>
      </c>
      <c r="B17" t="s">
        <v>1</v>
      </c>
    </row>
    <row r="18" spans="1:4" ht="19" x14ac:dyDescent="0.25">
      <c r="A18" s="1" t="s">
        <v>21</v>
      </c>
      <c r="B18" t="s">
        <v>1</v>
      </c>
    </row>
    <row r="19" spans="1:4" ht="19" x14ac:dyDescent="0.25">
      <c r="A19" s="1" t="s">
        <v>22</v>
      </c>
      <c r="B19" t="s">
        <v>1</v>
      </c>
    </row>
    <row r="20" spans="1:4" ht="19" x14ac:dyDescent="0.25">
      <c r="A20" s="1" t="s">
        <v>23</v>
      </c>
      <c r="B20" t="s">
        <v>1</v>
      </c>
    </row>
    <row r="21" spans="1:4" ht="19" x14ac:dyDescent="0.25">
      <c r="A21" s="1" t="s">
        <v>24</v>
      </c>
      <c r="B21" t="s">
        <v>1</v>
      </c>
    </row>
    <row r="22" spans="1:4" ht="19" x14ac:dyDescent="0.25">
      <c r="A22" s="1" t="s">
        <v>25</v>
      </c>
      <c r="B22" t="s">
        <v>1</v>
      </c>
    </row>
    <row r="23" spans="1:4" ht="19" x14ac:dyDescent="0.25">
      <c r="A23" s="1" t="s">
        <v>26</v>
      </c>
      <c r="B23" t="s">
        <v>1</v>
      </c>
    </row>
    <row r="24" spans="1:4" ht="19" x14ac:dyDescent="0.25">
      <c r="A24" s="1" t="s">
        <v>27</v>
      </c>
      <c r="B24" t="s">
        <v>1</v>
      </c>
    </row>
    <row r="25" spans="1:4" ht="19" x14ac:dyDescent="0.25">
      <c r="A25" s="1" t="s">
        <v>28</v>
      </c>
      <c r="B25" t="s">
        <v>1</v>
      </c>
    </row>
    <row r="26" spans="1:4" ht="19" x14ac:dyDescent="0.25">
      <c r="A26" s="1" t="s">
        <v>29</v>
      </c>
      <c r="B26" t="s">
        <v>1</v>
      </c>
    </row>
    <row r="27" spans="1:4" ht="19" x14ac:dyDescent="0.25">
      <c r="A27" s="1" t="s">
        <v>30</v>
      </c>
      <c r="B27" t="s">
        <v>1</v>
      </c>
    </row>
    <row r="28" spans="1:4" ht="19" x14ac:dyDescent="0.25">
      <c r="A28" s="1" t="s">
        <v>31</v>
      </c>
      <c r="B28" t="s">
        <v>1</v>
      </c>
    </row>
    <row r="29" spans="1:4" ht="19" x14ac:dyDescent="0.25">
      <c r="A29" s="1" t="s">
        <v>32</v>
      </c>
      <c r="B29" t="s">
        <v>1</v>
      </c>
    </row>
    <row r="30" spans="1:4" ht="19" x14ac:dyDescent="0.25">
      <c r="A30" s="1" t="s">
        <v>33</v>
      </c>
      <c r="B30" t="s">
        <v>1</v>
      </c>
    </row>
    <row r="31" spans="1:4" ht="19" x14ac:dyDescent="0.25">
      <c r="A31" s="1" t="s">
        <v>34</v>
      </c>
      <c r="B31" t="s">
        <v>1</v>
      </c>
    </row>
    <row r="32" spans="1:4" ht="19" x14ac:dyDescent="0.25">
      <c r="A32" s="2" t="s">
        <v>35</v>
      </c>
      <c r="B32" t="s">
        <v>4</v>
      </c>
      <c r="C32" t="s">
        <v>36</v>
      </c>
      <c r="D32" t="s">
        <v>6</v>
      </c>
    </row>
    <row r="33" spans="1:4" ht="19" x14ac:dyDescent="0.25">
      <c r="A33" s="1" t="s">
        <v>37</v>
      </c>
      <c r="B33" t="s">
        <v>1</v>
      </c>
    </row>
    <row r="34" spans="1:4" ht="19" x14ac:dyDescent="0.25">
      <c r="A34" s="1" t="s">
        <v>38</v>
      </c>
      <c r="B34" t="s">
        <v>1</v>
      </c>
    </row>
    <row r="35" spans="1:4" ht="19" x14ac:dyDescent="0.25">
      <c r="A35" s="1" t="s">
        <v>39</v>
      </c>
      <c r="B35" t="s">
        <v>1</v>
      </c>
    </row>
    <row r="36" spans="1:4" ht="19" x14ac:dyDescent="0.25">
      <c r="A36" s="1" t="s">
        <v>40</v>
      </c>
      <c r="B36" t="s">
        <v>1</v>
      </c>
    </row>
    <row r="37" spans="1:4" ht="19" x14ac:dyDescent="0.25">
      <c r="A37" s="1" t="s">
        <v>41</v>
      </c>
      <c r="B37" t="s">
        <v>1</v>
      </c>
    </row>
    <row r="38" spans="1:4" ht="19" x14ac:dyDescent="0.25">
      <c r="A38" s="2" t="s">
        <v>42</v>
      </c>
      <c r="B38" t="s">
        <v>4</v>
      </c>
      <c r="C38" t="s">
        <v>43</v>
      </c>
      <c r="D38" t="s">
        <v>6</v>
      </c>
    </row>
    <row r="39" spans="1:4" ht="19" x14ac:dyDescent="0.25">
      <c r="A39" s="2" t="s">
        <v>44</v>
      </c>
      <c r="B39" t="s">
        <v>4</v>
      </c>
      <c r="C39" t="s">
        <v>43</v>
      </c>
      <c r="D39" t="s">
        <v>6</v>
      </c>
    </row>
    <row r="40" spans="1:4" ht="19" x14ac:dyDescent="0.25">
      <c r="A40" s="2" t="s">
        <v>45</v>
      </c>
      <c r="B40" t="s">
        <v>4</v>
      </c>
      <c r="C40" t="s">
        <v>36</v>
      </c>
      <c r="D40" t="s">
        <v>6</v>
      </c>
    </row>
    <row r="41" spans="1:4" ht="19" x14ac:dyDescent="0.25">
      <c r="A41" s="2" t="s">
        <v>46</v>
      </c>
      <c r="B41" t="s">
        <v>4</v>
      </c>
      <c r="C41" t="s">
        <v>36</v>
      </c>
      <c r="D41" t="s">
        <v>6</v>
      </c>
    </row>
    <row r="42" spans="1:4" ht="19" x14ac:dyDescent="0.25">
      <c r="A42" s="2" t="s">
        <v>47</v>
      </c>
      <c r="B42" t="s">
        <v>4</v>
      </c>
      <c r="C42" t="s">
        <v>36</v>
      </c>
      <c r="D42" t="s">
        <v>6</v>
      </c>
    </row>
    <row r="43" spans="1:4" ht="19" x14ac:dyDescent="0.25">
      <c r="A43" s="3" t="s">
        <v>48</v>
      </c>
      <c r="B43" t="s">
        <v>1</v>
      </c>
    </row>
    <row r="44" spans="1:4" ht="19" x14ac:dyDescent="0.25">
      <c r="A44" s="3" t="s">
        <v>49</v>
      </c>
      <c r="B44" t="s">
        <v>1</v>
      </c>
    </row>
    <row r="45" spans="1:4" ht="19" x14ac:dyDescent="0.25">
      <c r="A45" s="2" t="s">
        <v>50</v>
      </c>
      <c r="B45" t="s">
        <v>4</v>
      </c>
      <c r="C45" t="s">
        <v>36</v>
      </c>
      <c r="D45" t="s">
        <v>6</v>
      </c>
    </row>
    <row r="46" spans="1:4" ht="19" x14ac:dyDescent="0.25">
      <c r="A46" s="3" t="s">
        <v>51</v>
      </c>
      <c r="B46" t="s">
        <v>1</v>
      </c>
    </row>
    <row r="47" spans="1:4" ht="19" x14ac:dyDescent="0.25">
      <c r="A47" s="2" t="s">
        <v>52</v>
      </c>
      <c r="B47" t="s">
        <v>4</v>
      </c>
      <c r="C47" t="s">
        <v>36</v>
      </c>
      <c r="D47" t="s">
        <v>6</v>
      </c>
    </row>
    <row r="48" spans="1:4" ht="19" x14ac:dyDescent="0.25">
      <c r="A48" s="2" t="s">
        <v>53</v>
      </c>
      <c r="B48" t="s">
        <v>4</v>
      </c>
      <c r="C48" t="s">
        <v>36</v>
      </c>
      <c r="D48" t="s">
        <v>6</v>
      </c>
    </row>
    <row r="49" spans="1:4" ht="19" x14ac:dyDescent="0.25">
      <c r="A49" s="2" t="s">
        <v>54</v>
      </c>
      <c r="B49" t="s">
        <v>4</v>
      </c>
      <c r="C49" t="s">
        <v>36</v>
      </c>
      <c r="D49" t="s">
        <v>6</v>
      </c>
    </row>
    <row r="50" spans="1:4" ht="19" x14ac:dyDescent="0.25">
      <c r="A50" s="2" t="s">
        <v>55</v>
      </c>
      <c r="B50" t="s">
        <v>4</v>
      </c>
      <c r="C50" t="s">
        <v>36</v>
      </c>
      <c r="D50" t="s">
        <v>6</v>
      </c>
    </row>
    <row r="51" spans="1:4" ht="19" x14ac:dyDescent="0.25">
      <c r="A51" s="3" t="s">
        <v>56</v>
      </c>
      <c r="B51" t="s">
        <v>1</v>
      </c>
    </row>
    <row r="52" spans="1:4" ht="19" x14ac:dyDescent="0.25">
      <c r="A52" s="3" t="s">
        <v>57</v>
      </c>
      <c r="B52" t="s">
        <v>1</v>
      </c>
    </row>
    <row r="53" spans="1:4" ht="19" x14ac:dyDescent="0.25">
      <c r="A53" s="2" t="s">
        <v>58</v>
      </c>
      <c r="B53" t="s">
        <v>4</v>
      </c>
      <c r="C53" t="s">
        <v>59</v>
      </c>
      <c r="D53" t="s">
        <v>6</v>
      </c>
    </row>
    <row r="54" spans="1:4" ht="19" x14ac:dyDescent="0.25">
      <c r="A54" s="2" t="s">
        <v>60</v>
      </c>
      <c r="B54" t="s">
        <v>4</v>
      </c>
      <c r="C54" t="s">
        <v>59</v>
      </c>
      <c r="D54" t="s">
        <v>6</v>
      </c>
    </row>
    <row r="55" spans="1:4" ht="19" x14ac:dyDescent="0.25">
      <c r="A55" s="2" t="s">
        <v>61</v>
      </c>
      <c r="B55" t="s">
        <v>4</v>
      </c>
      <c r="C55" t="s">
        <v>59</v>
      </c>
      <c r="D55" t="s">
        <v>6</v>
      </c>
    </row>
    <row r="56" spans="1:4" ht="19" x14ac:dyDescent="0.25">
      <c r="A56" s="2" t="s">
        <v>62</v>
      </c>
      <c r="B56" t="s">
        <v>4</v>
      </c>
      <c r="C56" t="s">
        <v>59</v>
      </c>
      <c r="D56" t="s">
        <v>6</v>
      </c>
    </row>
    <row r="57" spans="1:4" ht="19" x14ac:dyDescent="0.25">
      <c r="A57" s="3" t="s">
        <v>63</v>
      </c>
      <c r="B57" t="s">
        <v>1</v>
      </c>
    </row>
    <row r="58" spans="1:4" ht="19" x14ac:dyDescent="0.25">
      <c r="A58" s="3" t="s">
        <v>64</v>
      </c>
      <c r="B58" t="s">
        <v>1</v>
      </c>
    </row>
    <row r="59" spans="1:4" ht="19" x14ac:dyDescent="0.25">
      <c r="A59" s="2" t="s">
        <v>65</v>
      </c>
      <c r="B59" t="s">
        <v>4</v>
      </c>
      <c r="C59" t="s">
        <v>59</v>
      </c>
      <c r="D59" t="s">
        <v>6</v>
      </c>
    </row>
    <row r="60" spans="1:4" ht="19" x14ac:dyDescent="0.25">
      <c r="A60" s="2" t="s">
        <v>66</v>
      </c>
      <c r="B60" t="s">
        <v>4</v>
      </c>
      <c r="C60" t="s">
        <v>59</v>
      </c>
      <c r="D60" t="s">
        <v>6</v>
      </c>
    </row>
    <row r="61" spans="1:4" ht="19" x14ac:dyDescent="0.25">
      <c r="A61" s="2" t="s">
        <v>67</v>
      </c>
      <c r="B61" t="s">
        <v>4</v>
      </c>
      <c r="C61" t="s">
        <v>59</v>
      </c>
      <c r="D61" t="s">
        <v>6</v>
      </c>
    </row>
    <row r="62" spans="1:4" ht="19" x14ac:dyDescent="0.25">
      <c r="A62" s="1" t="s">
        <v>68</v>
      </c>
      <c r="B62" t="s">
        <v>1</v>
      </c>
    </row>
    <row r="63" spans="1:4" ht="19" x14ac:dyDescent="0.25">
      <c r="A63" s="2" t="s">
        <v>69</v>
      </c>
      <c r="B63" t="s">
        <v>4</v>
      </c>
      <c r="C63" t="s">
        <v>70</v>
      </c>
      <c r="D63" t="s">
        <v>6</v>
      </c>
    </row>
    <row r="64" spans="1:4" ht="19" x14ac:dyDescent="0.25">
      <c r="A64" s="1" t="s">
        <v>71</v>
      </c>
      <c r="B64" t="s">
        <v>1</v>
      </c>
    </row>
    <row r="65" spans="1:4" ht="19" x14ac:dyDescent="0.25">
      <c r="A65" s="1" t="s">
        <v>72</v>
      </c>
      <c r="B65" t="s">
        <v>1</v>
      </c>
    </row>
    <row r="66" spans="1:4" ht="19" x14ac:dyDescent="0.25">
      <c r="A66" s="1" t="s">
        <v>73</v>
      </c>
      <c r="B66" t="s">
        <v>1</v>
      </c>
    </row>
    <row r="67" spans="1:4" ht="19" x14ac:dyDescent="0.25">
      <c r="A67" s="2" t="s">
        <v>74</v>
      </c>
      <c r="B67" t="s">
        <v>4</v>
      </c>
      <c r="C67" t="s">
        <v>8</v>
      </c>
      <c r="D67" t="s">
        <v>6</v>
      </c>
    </row>
    <row r="68" spans="1:4" ht="19" x14ac:dyDescent="0.25">
      <c r="A68" s="3" t="s">
        <v>75</v>
      </c>
      <c r="B68" t="s">
        <v>1</v>
      </c>
    </row>
    <row r="69" spans="1:4" ht="19" x14ac:dyDescent="0.25">
      <c r="A69" s="3" t="s">
        <v>76</v>
      </c>
      <c r="B69" t="s">
        <v>1</v>
      </c>
    </row>
    <row r="70" spans="1:4" ht="19" x14ac:dyDescent="0.25">
      <c r="A70" s="3" t="s">
        <v>77</v>
      </c>
      <c r="B70" t="s">
        <v>1</v>
      </c>
    </row>
    <row r="71" spans="1:4" ht="19" x14ac:dyDescent="0.25">
      <c r="A71" s="3" t="s">
        <v>78</v>
      </c>
      <c r="B71" t="s">
        <v>1</v>
      </c>
    </row>
    <row r="72" spans="1:4" ht="19" x14ac:dyDescent="0.25">
      <c r="A72" s="2" t="s">
        <v>79</v>
      </c>
      <c r="B72" t="s">
        <v>4</v>
      </c>
      <c r="C72" t="s">
        <v>70</v>
      </c>
      <c r="D72" t="s">
        <v>6</v>
      </c>
    </row>
    <row r="73" spans="1:4" ht="19" x14ac:dyDescent="0.25">
      <c r="A73" s="3" t="s">
        <v>80</v>
      </c>
      <c r="B73" t="s">
        <v>1</v>
      </c>
    </row>
    <row r="74" spans="1:4" ht="19" x14ac:dyDescent="0.25">
      <c r="A74" s="2" t="s">
        <v>81</v>
      </c>
      <c r="B74" t="s">
        <v>4</v>
      </c>
      <c r="C74" t="s">
        <v>70</v>
      </c>
    </row>
    <row r="75" spans="1:4" ht="19" x14ac:dyDescent="0.25">
      <c r="A75" s="2" t="s">
        <v>82</v>
      </c>
      <c r="B75" t="s">
        <v>4</v>
      </c>
      <c r="C75" t="s">
        <v>8</v>
      </c>
      <c r="D75" t="s">
        <v>6</v>
      </c>
    </row>
    <row r="76" spans="1:4" ht="19" x14ac:dyDescent="0.25">
      <c r="A76" s="1" t="s">
        <v>83</v>
      </c>
      <c r="B76" t="s">
        <v>1</v>
      </c>
    </row>
    <row r="77" spans="1:4" ht="19" x14ac:dyDescent="0.25">
      <c r="A77" s="1" t="s">
        <v>84</v>
      </c>
      <c r="B77" t="s">
        <v>1</v>
      </c>
    </row>
    <row r="78" spans="1:4" ht="19" x14ac:dyDescent="0.25">
      <c r="A78" s="1" t="s">
        <v>85</v>
      </c>
      <c r="B78" t="s">
        <v>1</v>
      </c>
    </row>
    <row r="79" spans="1:4" ht="19" x14ac:dyDescent="0.25">
      <c r="A79" s="2" t="s">
        <v>86</v>
      </c>
      <c r="B79" t="s">
        <v>4</v>
      </c>
      <c r="C79" t="s">
        <v>87</v>
      </c>
      <c r="D79" t="s">
        <v>88</v>
      </c>
    </row>
    <row r="80" spans="1:4" ht="19" x14ac:dyDescent="0.25">
      <c r="A80" s="2" t="s">
        <v>89</v>
      </c>
      <c r="B80" t="s">
        <v>4</v>
      </c>
      <c r="C80" t="s">
        <v>59</v>
      </c>
      <c r="D80" t="s">
        <v>88</v>
      </c>
    </row>
  </sheetData>
  <sortState xmlns:xlrd2="http://schemas.microsoft.com/office/spreadsheetml/2017/richdata2" ref="A2:A80">
    <sortCondition ref="A1:A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787B-4097-BA4A-9EF5-A3D95B624DF9}">
  <dimension ref="A1:AI41"/>
  <sheetViews>
    <sheetView workbookViewId="0">
      <selection activeCell="A14" sqref="A14"/>
    </sheetView>
  </sheetViews>
  <sheetFormatPr baseColWidth="10" defaultColWidth="11" defaultRowHeight="16" x14ac:dyDescent="0.2"/>
  <cols>
    <col min="1" max="1" width="29.83203125" bestFit="1" customWidth="1"/>
  </cols>
  <sheetData>
    <row r="1" spans="1:35" x14ac:dyDescent="0.2">
      <c r="A1" t="s">
        <v>90</v>
      </c>
      <c r="B1" t="s">
        <v>91</v>
      </c>
      <c r="C1" t="str">
        <f t="shared" ref="C1:G3" si="0">C10</f>
        <v>ASHP, SEER 10, 6.2 HSPF</v>
      </c>
      <c r="D1" t="str">
        <f t="shared" si="0"/>
        <v>ASHP, SEER 13, 7.7 HSPF</v>
      </c>
      <c r="E1" t="str">
        <f t="shared" si="0"/>
        <v>ASHP, SEER 14, 8.2 HSPF</v>
      </c>
      <c r="F1" t="str">
        <f t="shared" si="0"/>
        <v>ASHP, SEER 26.1, 11.0 HSPF, EnergyStar Most Efficient</v>
      </c>
      <c r="G1" t="str">
        <f t="shared" si="0"/>
        <v>MSHP, SEER 33.1, 13.5 HSPF, EnergyStar Most Efficient</v>
      </c>
      <c r="H1" t="str">
        <f>C14</f>
        <v>Electric Furnace</v>
      </c>
      <c r="I1" t="str">
        <f>D14</f>
        <v>Electric Baseboard</v>
      </c>
      <c r="J1" t="str">
        <f>C31</f>
        <v>Fan Coil Heating And Cooling</v>
      </c>
      <c r="K1" t="str">
        <f>E31</f>
        <v>Boiler Baseboards Heating Only</v>
      </c>
      <c r="L1" t="str">
        <f>E31</f>
        <v>Boiler Baseboards Heating Only</v>
      </c>
      <c r="M1" t="str">
        <f t="shared" ref="M1:U1" si="1">C18</f>
        <v>Gas Boiler, 72% AFUE</v>
      </c>
      <c r="N1" t="str">
        <f t="shared" si="1"/>
        <v>Gas Boiler, 76% AFUE</v>
      </c>
      <c r="O1" t="str">
        <f t="shared" si="1"/>
        <v>Gas Boiler, 80% AFUE</v>
      </c>
      <c r="P1" t="str">
        <f t="shared" si="1"/>
        <v>Gas Furnace, 60% AFUE</v>
      </c>
      <c r="Q1" t="str">
        <f t="shared" si="1"/>
        <v>Gas Furnace, 76% AFUE</v>
      </c>
      <c r="R1" t="str">
        <f t="shared" si="1"/>
        <v>Gas Furnace, 80% AFUE</v>
      </c>
      <c r="S1" t="str">
        <f t="shared" si="1"/>
        <v>Gas Furnace, 96% AFUE</v>
      </c>
      <c r="T1" t="str">
        <f t="shared" si="1"/>
        <v>Gas Wall/Floor Furnace, 60% AFUE</v>
      </c>
      <c r="U1" t="str">
        <f t="shared" si="1"/>
        <v>Gas Wall/Floor Furnace, 68% AFUE</v>
      </c>
      <c r="V1" t="str">
        <f>C35</f>
        <v>Fan Coil Heating And Cooling</v>
      </c>
      <c r="W1" t="str">
        <f t="shared" ref="W1:X3" si="2">E35</f>
        <v>Boiler Baseboards Heating Only</v>
      </c>
      <c r="X1" t="str">
        <f t="shared" si="2"/>
        <v>PTAC Heating And Cooling</v>
      </c>
      <c r="Y1" t="str">
        <f>C22</f>
        <v>Propane Boiler, 80% AFUE</v>
      </c>
      <c r="Z1" t="str">
        <f t="shared" ref="Z1:AE3" si="3">D22</f>
        <v>Propane Boiler, 76% AFUE</v>
      </c>
      <c r="AA1" t="str">
        <f t="shared" si="3"/>
        <v>Propane Boiler, 72% AFUE</v>
      </c>
      <c r="AB1" t="str">
        <f t="shared" si="3"/>
        <v>Propane Furnace, 96% AFUE</v>
      </c>
      <c r="AC1" t="str">
        <f t="shared" si="3"/>
        <v>Propane Furnace, 92% AFUE</v>
      </c>
      <c r="AD1" t="str">
        <f t="shared" si="3"/>
        <v>Propane Furnace, 80% AFUE</v>
      </c>
      <c r="AE1" t="str">
        <f t="shared" si="3"/>
        <v>Propane Furnace, 76% AFUE</v>
      </c>
      <c r="AF1" t="str">
        <f t="shared" ref="AF1:AH3" si="4">J22</f>
        <v>Propane Furnace, 60% AFUE</v>
      </c>
      <c r="AG1" t="str">
        <f t="shared" si="4"/>
        <v>Propane Wall/Floor Furnace, 68% AFUE</v>
      </c>
      <c r="AH1" t="str">
        <f t="shared" si="4"/>
        <v>Propane Wall/Floor Furnace, 60% AFUE</v>
      </c>
      <c r="AI1" t="s">
        <v>92</v>
      </c>
    </row>
    <row r="2" spans="1:35" x14ac:dyDescent="0.2">
      <c r="A2">
        <v>2015</v>
      </c>
      <c r="B2" s="6">
        <f>D7</f>
        <v>0.13503544671078904</v>
      </c>
      <c r="C2" s="4">
        <f t="shared" si="0"/>
        <v>1.5204818262492647E-3</v>
      </c>
      <c r="D2" s="4">
        <f t="shared" si="0"/>
        <v>3.2718757982995797E-3</v>
      </c>
      <c r="E2" s="4">
        <f t="shared" si="0"/>
        <v>2.1012157043336682E-3</v>
      </c>
      <c r="F2" s="4">
        <f t="shared" si="0"/>
        <v>0</v>
      </c>
      <c r="G2" s="4">
        <f t="shared" si="0"/>
        <v>0</v>
      </c>
      <c r="H2" s="4">
        <f t="shared" ref="H2:I3" si="5">C15</f>
        <v>6.3489000000000004E-2</v>
      </c>
      <c r="I2" s="4">
        <f t="shared" si="5"/>
        <v>9.2759999999999995E-2</v>
      </c>
      <c r="J2" s="4">
        <f>C32</f>
        <v>3.1110000000000001E-3</v>
      </c>
      <c r="K2" s="4">
        <f>E32</f>
        <v>1.6926E-2</v>
      </c>
      <c r="L2" s="4">
        <f>F32</f>
        <v>3.1110000000000001E-3</v>
      </c>
      <c r="M2" s="4">
        <f t="shared" ref="M2:M3" si="6">C19</f>
        <v>0</v>
      </c>
      <c r="N2" s="4">
        <f t="shared" ref="N2:U3" si="7">D19</f>
        <v>7.6999999999999996E-4</v>
      </c>
      <c r="O2" s="4">
        <f t="shared" si="7"/>
        <v>8.9910000000000007E-3</v>
      </c>
      <c r="P2" s="4">
        <f t="shared" si="7"/>
        <v>5.5360000000000001E-3</v>
      </c>
      <c r="Q2" s="4">
        <f t="shared" si="7"/>
        <v>4.4322E-2</v>
      </c>
      <c r="R2" s="4">
        <f t="shared" si="7"/>
        <v>0.189663</v>
      </c>
      <c r="S2" s="4">
        <f t="shared" si="7"/>
        <v>6.4465999999999996E-2</v>
      </c>
      <c r="T2" s="4">
        <f t="shared" si="7"/>
        <v>7.8477000000000005E-2</v>
      </c>
      <c r="U2" s="4">
        <f t="shared" si="7"/>
        <v>0.13430300000000001</v>
      </c>
      <c r="V2" s="4">
        <f>C36</f>
        <v>8.8999999999999999E-3</v>
      </c>
      <c r="W2" s="4">
        <f t="shared" si="2"/>
        <v>0.13147700000000001</v>
      </c>
      <c r="X2" s="4">
        <f t="shared" si="2"/>
        <v>8.8999999999999999E-3</v>
      </c>
      <c r="Y2" s="4">
        <f t="shared" ref="Y2:Y3" si="8">C23</f>
        <v>0</v>
      </c>
      <c r="Z2" s="4">
        <f t="shared" si="3"/>
        <v>0</v>
      </c>
      <c r="AA2" s="4">
        <f t="shared" si="3"/>
        <v>0</v>
      </c>
      <c r="AB2" s="4">
        <f t="shared" si="3"/>
        <v>1.17E-4</v>
      </c>
      <c r="AC2" s="4">
        <f t="shared" si="3"/>
        <v>9.7799999999999992E-4</v>
      </c>
      <c r="AD2" s="4">
        <f t="shared" si="3"/>
        <v>1.155E-3</v>
      </c>
      <c r="AE2" s="4">
        <f t="shared" si="3"/>
        <v>9.0000000000000002E-6</v>
      </c>
      <c r="AF2" s="4">
        <f t="shared" si="4"/>
        <v>0</v>
      </c>
      <c r="AG2" s="4">
        <f t="shared" si="4"/>
        <v>3.4999999999999997E-5</v>
      </c>
      <c r="AH2" s="4">
        <f t="shared" si="4"/>
        <v>1.5E-5</v>
      </c>
    </row>
    <row r="3" spans="1:35" x14ac:dyDescent="0.2">
      <c r="A3">
        <v>2035</v>
      </c>
      <c r="B3" s="6">
        <f>D8</f>
        <v>0.11320616</v>
      </c>
      <c r="C3" s="4">
        <f t="shared" si="0"/>
        <v>1.3105820083939776E-2</v>
      </c>
      <c r="D3" s="4">
        <f t="shared" si="0"/>
        <v>3.4549921599125004E-2</v>
      </c>
      <c r="E3" s="4">
        <f t="shared" si="0"/>
        <v>6.4918050247234793E-2</v>
      </c>
      <c r="F3" s="4">
        <f t="shared" si="0"/>
        <v>0.10373935580140881</v>
      </c>
      <c r="G3" s="4">
        <f t="shared" si="0"/>
        <v>3.4579785267136273E-2</v>
      </c>
      <c r="H3" s="4">
        <f t="shared" si="5"/>
        <v>0</v>
      </c>
      <c r="I3" s="4">
        <f t="shared" si="5"/>
        <v>0</v>
      </c>
      <c r="J3" s="4">
        <f>C33</f>
        <v>4.6239999999999996E-3</v>
      </c>
      <c r="K3" s="4">
        <f>E33</f>
        <v>2.6646E-2</v>
      </c>
      <c r="L3" s="4">
        <f>F33</f>
        <v>4.6239999999999996E-3</v>
      </c>
      <c r="M3" s="4">
        <f t="shared" si="6"/>
        <v>0</v>
      </c>
      <c r="N3" s="4">
        <f t="shared" si="7"/>
        <v>6.8599999999999998E-4</v>
      </c>
      <c r="O3" s="4">
        <f t="shared" si="7"/>
        <v>8.0949999999999998E-3</v>
      </c>
      <c r="P3" s="4">
        <f t="shared" si="7"/>
        <v>3.9410000000000001E-3</v>
      </c>
      <c r="Q3" s="4">
        <f t="shared" si="7"/>
        <v>3.1371999999999997E-2</v>
      </c>
      <c r="R3" s="4">
        <f t="shared" si="7"/>
        <v>0.18021300000000001</v>
      </c>
      <c r="S3" s="4">
        <f t="shared" si="7"/>
        <v>6.5484000000000001E-2</v>
      </c>
      <c r="T3" s="4">
        <f t="shared" si="7"/>
        <v>6.1592000000000001E-2</v>
      </c>
      <c r="U3" s="4">
        <f t="shared" si="7"/>
        <v>0.108255</v>
      </c>
      <c r="V3" s="4">
        <f>C37</f>
        <v>6.5890000000000002E-3</v>
      </c>
      <c r="W3" s="4">
        <f t="shared" si="2"/>
        <v>9.7642999999999994E-2</v>
      </c>
      <c r="X3" s="4">
        <f t="shared" si="2"/>
        <v>6.5890000000000002E-3</v>
      </c>
      <c r="Y3" s="4">
        <f t="shared" si="8"/>
        <v>0</v>
      </c>
      <c r="Z3" s="4">
        <f t="shared" si="3"/>
        <v>0</v>
      </c>
      <c r="AA3" s="4">
        <f t="shared" si="3"/>
        <v>0</v>
      </c>
      <c r="AB3" s="4">
        <f t="shared" si="3"/>
        <v>2.2000000000000001E-4</v>
      </c>
      <c r="AC3" s="4">
        <f t="shared" si="3"/>
        <v>1.7949999999999999E-3</v>
      </c>
      <c r="AD3" s="4">
        <f t="shared" si="3"/>
        <v>2.0890000000000001E-3</v>
      </c>
      <c r="AE3" s="4">
        <f t="shared" si="3"/>
        <v>1.5999999999999999E-5</v>
      </c>
      <c r="AF3" s="4">
        <f t="shared" si="4"/>
        <v>0</v>
      </c>
      <c r="AG3" s="4">
        <f t="shared" si="4"/>
        <v>5.0000000000000004E-6</v>
      </c>
      <c r="AH3" s="4">
        <f t="shared" si="4"/>
        <v>1.9999999999999999E-6</v>
      </c>
    </row>
    <row r="4" spans="1:35" x14ac:dyDescent="0.2">
      <c r="J4" t="s">
        <v>93</v>
      </c>
      <c r="K4" t="s">
        <v>93</v>
      </c>
      <c r="L4" t="s">
        <v>93</v>
      </c>
      <c r="V4" t="s">
        <v>94</v>
      </c>
      <c r="W4" t="s">
        <v>94</v>
      </c>
      <c r="X4" t="s">
        <v>94</v>
      </c>
    </row>
    <row r="6" spans="1:35" x14ac:dyDescent="0.2">
      <c r="A6" t="s">
        <v>95</v>
      </c>
      <c r="B6" t="s">
        <v>93</v>
      </c>
      <c r="C6" t="s">
        <v>94</v>
      </c>
      <c r="D6" t="s">
        <v>96</v>
      </c>
      <c r="E6" t="s">
        <v>97</v>
      </c>
      <c r="F6" t="s">
        <v>98</v>
      </c>
    </row>
    <row r="7" spans="1:35" x14ac:dyDescent="0.2">
      <c r="A7">
        <v>2015</v>
      </c>
      <c r="B7" s="4">
        <v>0.18629212960249891</v>
      </c>
      <c r="C7" s="4">
        <v>0.67580426586621845</v>
      </c>
      <c r="D7" s="4">
        <v>0.13503544671078904</v>
      </c>
      <c r="E7" s="4">
        <v>5.590447389458744E-4</v>
      </c>
      <c r="F7" s="4">
        <v>2.3091130815451151E-3</v>
      </c>
    </row>
    <row r="8" spans="1:35" x14ac:dyDescent="0.2">
      <c r="A8">
        <v>2035</v>
      </c>
      <c r="B8" s="5">
        <v>0.31165735</v>
      </c>
      <c r="C8" s="5">
        <v>0.57045745000000003</v>
      </c>
      <c r="D8" s="5">
        <v>0.11320616</v>
      </c>
      <c r="E8" s="5">
        <v>5.5252999999999997E-4</v>
      </c>
      <c r="F8" s="5">
        <v>4.1265099999999999E-3</v>
      </c>
    </row>
    <row r="10" spans="1:35" x14ac:dyDescent="0.2">
      <c r="A10" t="s">
        <v>99</v>
      </c>
      <c r="B10" t="s">
        <v>96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</row>
    <row r="11" spans="1:35" x14ac:dyDescent="0.2">
      <c r="A11">
        <v>2015</v>
      </c>
      <c r="B11" s="4">
        <v>0.99310642662343951</v>
      </c>
      <c r="C11" s="4">
        <v>1.5204818262492647E-3</v>
      </c>
      <c r="D11" s="4">
        <v>3.2718757982995797E-3</v>
      </c>
      <c r="E11" s="4">
        <v>2.1012157043336682E-3</v>
      </c>
      <c r="F11" s="4">
        <v>0</v>
      </c>
      <c r="G11" s="4">
        <v>0</v>
      </c>
    </row>
    <row r="12" spans="1:35" x14ac:dyDescent="0.2">
      <c r="A12">
        <v>2035</v>
      </c>
      <c r="B12" s="6">
        <v>0.74910706694892804</v>
      </c>
      <c r="C12" s="6">
        <v>1.3105820083939776E-2</v>
      </c>
      <c r="D12" s="6">
        <v>3.4549921599125004E-2</v>
      </c>
      <c r="E12" s="6">
        <v>6.4918050247234793E-2</v>
      </c>
      <c r="F12" s="6">
        <v>0.10373935580140881</v>
      </c>
      <c r="G12" s="6">
        <v>3.4579785267136273E-2</v>
      </c>
    </row>
    <row r="14" spans="1:35" s="7" customFormat="1" x14ac:dyDescent="0.2">
      <c r="A14" s="8" t="s">
        <v>105</v>
      </c>
      <c r="B14" s="8" t="s">
        <v>96</v>
      </c>
      <c r="C14" s="8" t="s">
        <v>106</v>
      </c>
      <c r="D14" s="8" t="s">
        <v>107</v>
      </c>
    </row>
    <row r="15" spans="1:35" s="7" customFormat="1" x14ac:dyDescent="0.2">
      <c r="A15" s="8">
        <v>2015</v>
      </c>
      <c r="B15" s="5">
        <v>0.84375</v>
      </c>
      <c r="C15" s="5">
        <v>6.3489000000000004E-2</v>
      </c>
      <c r="D15" s="5">
        <v>9.2759999999999995E-2</v>
      </c>
    </row>
    <row r="16" spans="1:35" s="7" customFormat="1" x14ac:dyDescent="0.2">
      <c r="A16" s="8">
        <v>2035</v>
      </c>
      <c r="B16" s="5">
        <v>1</v>
      </c>
      <c r="C16" s="5">
        <v>0</v>
      </c>
      <c r="D16" s="5">
        <v>0</v>
      </c>
    </row>
    <row r="18" spans="1:12" x14ac:dyDescent="0.2">
      <c r="A18" s="8" t="s">
        <v>108</v>
      </c>
      <c r="B18" s="8" t="s">
        <v>96</v>
      </c>
      <c r="C18" s="8" t="s">
        <v>109</v>
      </c>
      <c r="D18" s="8" t="s">
        <v>110</v>
      </c>
      <c r="E18" s="8" t="s">
        <v>111</v>
      </c>
      <c r="F18" s="8" t="s">
        <v>112</v>
      </c>
      <c r="G18" s="8" t="s">
        <v>113</v>
      </c>
      <c r="H18" s="8" t="s">
        <v>114</v>
      </c>
      <c r="I18" s="8" t="s">
        <v>115</v>
      </c>
      <c r="J18" s="8" t="s">
        <v>116</v>
      </c>
      <c r="K18" s="8" t="s">
        <v>117</v>
      </c>
    </row>
    <row r="19" spans="1:12" x14ac:dyDescent="0.2">
      <c r="A19" s="8">
        <v>2015</v>
      </c>
      <c r="B19" s="5">
        <v>0.47347299999999998</v>
      </c>
      <c r="C19" s="5">
        <v>0</v>
      </c>
      <c r="D19" s="5">
        <v>7.6999999999999996E-4</v>
      </c>
      <c r="E19" s="5">
        <v>8.9910000000000007E-3</v>
      </c>
      <c r="F19" s="5">
        <v>5.5360000000000001E-3</v>
      </c>
      <c r="G19" s="5">
        <v>4.4322E-2</v>
      </c>
      <c r="H19" s="5">
        <v>0.189663</v>
      </c>
      <c r="I19" s="5">
        <v>6.4465999999999996E-2</v>
      </c>
      <c r="J19" s="5">
        <v>7.8477000000000005E-2</v>
      </c>
      <c r="K19" s="5">
        <v>0.13430300000000001</v>
      </c>
    </row>
    <row r="20" spans="1:12" x14ac:dyDescent="0.2">
      <c r="A20" s="8">
        <v>2035</v>
      </c>
      <c r="B20" s="5">
        <v>0.54036300000000004</v>
      </c>
      <c r="C20" s="5">
        <v>0</v>
      </c>
      <c r="D20" s="5">
        <v>6.8599999999999998E-4</v>
      </c>
      <c r="E20" s="5">
        <v>8.0949999999999998E-3</v>
      </c>
      <c r="F20" s="5">
        <v>3.9410000000000001E-3</v>
      </c>
      <c r="G20" s="5">
        <v>3.1371999999999997E-2</v>
      </c>
      <c r="H20" s="5">
        <v>0.18021300000000001</v>
      </c>
      <c r="I20" s="5">
        <v>6.5484000000000001E-2</v>
      </c>
      <c r="J20" s="5">
        <v>6.1592000000000001E-2</v>
      </c>
      <c r="K20" s="5">
        <v>0.108255</v>
      </c>
    </row>
    <row r="22" spans="1:12" x14ac:dyDescent="0.2">
      <c r="A22" s="8" t="s">
        <v>118</v>
      </c>
      <c r="B22" s="8" t="s">
        <v>96</v>
      </c>
      <c r="C22" s="8" t="s">
        <v>119</v>
      </c>
      <c r="D22" s="8" t="s">
        <v>120</v>
      </c>
      <c r="E22" s="8" t="s">
        <v>121</v>
      </c>
      <c r="F22" s="8" t="s">
        <v>122</v>
      </c>
      <c r="G22" s="8" t="s">
        <v>123</v>
      </c>
      <c r="H22" s="8" t="s">
        <v>124</v>
      </c>
      <c r="I22" s="8" t="s">
        <v>125</v>
      </c>
      <c r="J22" s="8" t="s">
        <v>126</v>
      </c>
      <c r="K22" s="8" t="s">
        <v>127</v>
      </c>
      <c r="L22" s="8" t="s">
        <v>128</v>
      </c>
    </row>
    <row r="23" spans="1:12" x14ac:dyDescent="0.2">
      <c r="A23" s="8">
        <v>2015</v>
      </c>
      <c r="B23" s="5">
        <v>0.99769099999999999</v>
      </c>
      <c r="C23" s="5">
        <v>0</v>
      </c>
      <c r="D23" s="5">
        <v>0</v>
      </c>
      <c r="E23" s="5">
        <v>0</v>
      </c>
      <c r="F23" s="5">
        <v>1.17E-4</v>
      </c>
      <c r="G23" s="5">
        <v>9.7799999999999992E-4</v>
      </c>
      <c r="H23" s="5">
        <v>1.155E-3</v>
      </c>
      <c r="I23" s="5">
        <v>9.0000000000000002E-6</v>
      </c>
      <c r="J23" s="5">
        <v>0</v>
      </c>
      <c r="K23" s="5">
        <v>3.4999999999999997E-5</v>
      </c>
      <c r="L23" s="5">
        <v>1.5E-5</v>
      </c>
    </row>
    <row r="24" spans="1:12" x14ac:dyDescent="0.2">
      <c r="A24" s="8">
        <v>2035</v>
      </c>
      <c r="B24" s="5">
        <v>0.99587300000000001</v>
      </c>
      <c r="C24" s="5">
        <v>0</v>
      </c>
      <c r="D24" s="5">
        <v>0</v>
      </c>
      <c r="E24" s="5">
        <v>0</v>
      </c>
      <c r="F24" s="5">
        <v>2.2000000000000001E-4</v>
      </c>
      <c r="G24" s="5">
        <v>1.7949999999999999E-3</v>
      </c>
      <c r="H24" s="5">
        <v>2.0890000000000001E-3</v>
      </c>
      <c r="I24" s="5">
        <v>1.5999999999999999E-5</v>
      </c>
      <c r="J24" s="5">
        <v>0</v>
      </c>
      <c r="K24" s="5">
        <v>5.0000000000000004E-6</v>
      </c>
      <c r="L24" s="5">
        <v>1.9999999999999999E-6</v>
      </c>
    </row>
    <row r="26" spans="1:12" x14ac:dyDescent="0.2">
      <c r="A26" s="8" t="s">
        <v>129</v>
      </c>
      <c r="B26" s="8" t="s">
        <v>130</v>
      </c>
      <c r="C26" s="8" t="s">
        <v>131</v>
      </c>
      <c r="D26" s="8" t="s">
        <v>132</v>
      </c>
      <c r="E26" s="8" t="s">
        <v>133</v>
      </c>
      <c r="H26" s="6"/>
    </row>
    <row r="27" spans="1:12" x14ac:dyDescent="0.2">
      <c r="A27" s="8">
        <v>2015</v>
      </c>
      <c r="B27" s="5">
        <v>2.4022999999999999E-2</v>
      </c>
      <c r="C27" s="5">
        <v>0.82163699999999995</v>
      </c>
      <c r="D27" s="5">
        <v>5.9369999999999996E-3</v>
      </c>
      <c r="E27" s="5">
        <v>0.14840300000000001</v>
      </c>
      <c r="H27" s="6">
        <f>SUM(B27,E27)</f>
        <v>0.172426</v>
      </c>
      <c r="I27" s="6"/>
    </row>
    <row r="28" spans="1:12" x14ac:dyDescent="0.2">
      <c r="A28" s="8">
        <v>2035</v>
      </c>
      <c r="B28" s="5">
        <v>2.2425E-2</v>
      </c>
      <c r="C28" s="5">
        <v>0.84628000000000003</v>
      </c>
      <c r="D28" s="5">
        <v>7.0070000000000002E-3</v>
      </c>
      <c r="E28" s="5">
        <v>0.124288</v>
      </c>
      <c r="H28" s="6">
        <f>SUM(B28,E28)</f>
        <v>0.14671299999999998</v>
      </c>
      <c r="I28" s="6"/>
    </row>
    <row r="30" spans="1:12" x14ac:dyDescent="0.2">
      <c r="A30" s="8" t="s">
        <v>134</v>
      </c>
      <c r="B30" s="7"/>
      <c r="C30" s="7"/>
      <c r="D30" s="7"/>
      <c r="E30" s="7"/>
      <c r="F30" s="7"/>
    </row>
    <row r="31" spans="1:12" x14ac:dyDescent="0.2">
      <c r="A31" s="8"/>
      <c r="B31" s="8" t="s">
        <v>96</v>
      </c>
      <c r="C31" s="8" t="s">
        <v>135</v>
      </c>
      <c r="D31" s="8" t="s">
        <v>136</v>
      </c>
      <c r="E31" s="8" t="s">
        <v>137</v>
      </c>
      <c r="F31" s="8" t="s">
        <v>138</v>
      </c>
    </row>
    <row r="32" spans="1:12" x14ac:dyDescent="0.2">
      <c r="A32" s="8">
        <v>2015</v>
      </c>
      <c r="B32" s="5">
        <v>0.97455099999999995</v>
      </c>
      <c r="C32" s="5">
        <v>3.1110000000000001E-3</v>
      </c>
      <c r="D32" s="5">
        <v>2.3E-3</v>
      </c>
      <c r="E32" s="5">
        <v>1.6926E-2</v>
      </c>
      <c r="F32" s="5">
        <v>3.1110000000000001E-3</v>
      </c>
    </row>
    <row r="33" spans="1:6" x14ac:dyDescent="0.2">
      <c r="A33" s="8">
        <v>2035</v>
      </c>
      <c r="B33" s="5">
        <v>0.95938800000000002</v>
      </c>
      <c r="C33" s="5">
        <v>4.6239999999999996E-3</v>
      </c>
      <c r="D33" s="5">
        <v>4.718E-3</v>
      </c>
      <c r="E33" s="5">
        <v>2.6646E-2</v>
      </c>
      <c r="F33" s="5">
        <v>4.6239999999999996E-3</v>
      </c>
    </row>
    <row r="35" spans="1:6" x14ac:dyDescent="0.2">
      <c r="A35" s="8" t="s">
        <v>139</v>
      </c>
      <c r="B35" s="8" t="s">
        <v>96</v>
      </c>
      <c r="C35" s="8" t="s">
        <v>135</v>
      </c>
      <c r="D35" s="8" t="s">
        <v>136</v>
      </c>
      <c r="E35" s="8" t="s">
        <v>137</v>
      </c>
      <c r="F35" s="8" t="s">
        <v>138</v>
      </c>
    </row>
    <row r="36" spans="1:6" x14ac:dyDescent="0.2">
      <c r="A36" s="8">
        <v>2015</v>
      </c>
      <c r="B36" s="5">
        <v>0.84928400000000004</v>
      </c>
      <c r="C36" s="5">
        <v>8.8999999999999999E-3</v>
      </c>
      <c r="D36" s="5">
        <v>1.439E-3</v>
      </c>
      <c r="E36" s="5">
        <v>0.13147700000000001</v>
      </c>
      <c r="F36" s="5">
        <v>8.8999999999999999E-3</v>
      </c>
    </row>
    <row r="37" spans="1:6" x14ac:dyDescent="0.2">
      <c r="A37" s="8">
        <v>2035</v>
      </c>
      <c r="B37" s="5">
        <v>0.88831899999999997</v>
      </c>
      <c r="C37" s="5">
        <v>6.5890000000000002E-3</v>
      </c>
      <c r="D37" s="5">
        <v>8.61E-4</v>
      </c>
      <c r="E37" s="5">
        <v>9.7642999999999994E-2</v>
      </c>
      <c r="F37" s="5">
        <v>6.5890000000000002E-3</v>
      </c>
    </row>
    <row r="39" spans="1:6" x14ac:dyDescent="0.2">
      <c r="A39" s="8" t="s">
        <v>140</v>
      </c>
      <c r="B39" s="8" t="s">
        <v>96</v>
      </c>
      <c r="C39" s="8" t="s">
        <v>135</v>
      </c>
      <c r="D39" s="8" t="s">
        <v>136</v>
      </c>
      <c r="E39" s="8" t="s">
        <v>137</v>
      </c>
      <c r="F39" s="8" t="s">
        <v>138</v>
      </c>
    </row>
    <row r="40" spans="1:6" x14ac:dyDescent="0.2">
      <c r="A40" s="8">
        <v>2015</v>
      </c>
      <c r="B40" s="8">
        <v>0.99780199999999997</v>
      </c>
      <c r="C40" s="8">
        <v>0</v>
      </c>
      <c r="D40" s="8">
        <v>2.1979999999999999E-3</v>
      </c>
      <c r="E40" s="8">
        <v>0</v>
      </c>
      <c r="F40" s="8">
        <v>0</v>
      </c>
    </row>
    <row r="41" spans="1:6" x14ac:dyDescent="0.2">
      <c r="A41" s="8">
        <v>2035</v>
      </c>
      <c r="B41" s="8">
        <v>0.99857200000000002</v>
      </c>
      <c r="C41" s="8">
        <v>0</v>
      </c>
      <c r="D41" s="8">
        <v>1.428E-3</v>
      </c>
      <c r="E41" s="8">
        <v>0</v>
      </c>
      <c r="F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0DE2-FB54-EE45-88A1-CD8E16BFB9B6}">
  <dimension ref="A1:U37"/>
  <sheetViews>
    <sheetView workbookViewId="0">
      <selection activeCell="U9" sqref="U9"/>
    </sheetView>
  </sheetViews>
  <sheetFormatPr baseColWidth="10" defaultColWidth="11" defaultRowHeight="16" x14ac:dyDescent="0.2"/>
  <cols>
    <col min="1" max="1" width="29.1640625" bestFit="1" customWidth="1"/>
  </cols>
  <sheetData>
    <row r="1" spans="1:21" x14ac:dyDescent="0.2">
      <c r="A1" t="s">
        <v>141</v>
      </c>
      <c r="B1" t="s">
        <v>96</v>
      </c>
      <c r="C1" t="str">
        <f>C14</f>
        <v>AC, SEER 8</v>
      </c>
      <c r="D1" t="str">
        <f t="shared" ref="D1:I1" si="0">D14</f>
        <v>AC, SEER 10</v>
      </c>
      <c r="E1" t="str">
        <f t="shared" si="0"/>
        <v>AC, SEER 13</v>
      </c>
      <c r="F1" t="str">
        <f t="shared" si="0"/>
        <v>AC, SEER 15</v>
      </c>
      <c r="G1" t="str">
        <f t="shared" si="0"/>
        <v>AC, SEER 27, EnergyStar Most Efficient</v>
      </c>
      <c r="H1" t="str">
        <f t="shared" si="0"/>
        <v>FIXME Room AC, EER 8.5, 20% Conditioned</v>
      </c>
      <c r="I1" t="str">
        <f t="shared" si="0"/>
        <v>FIXME Room AC, EER 10.7, 20% Conditioned</v>
      </c>
      <c r="J1" t="str">
        <f>C18</f>
        <v>ASHP, SEER 10, 6.2 HSPF</v>
      </c>
      <c r="K1" t="str">
        <f t="shared" ref="K1:L3" si="1">D18</f>
        <v>ASHP, SEER 13, 7.7 HSPF</v>
      </c>
      <c r="L1" t="str">
        <f t="shared" si="1"/>
        <v>ASHP, SEER 14, 8.2 HSPF</v>
      </c>
      <c r="M1" t="str">
        <f>C27</f>
        <v>Fan Coil Heating And Cooling</v>
      </c>
      <c r="N1" t="str">
        <f>D27</f>
        <v>Fan Coil Cooling Only</v>
      </c>
      <c r="O1" t="str">
        <f>F27</f>
        <v>PTAC Heating And Cooling</v>
      </c>
      <c r="P1" t="str">
        <f>C31</f>
        <v>Fan Coil Heating And Cooling</v>
      </c>
      <c r="Q1" t="str">
        <f>D31</f>
        <v>Fan Coil Cooling Only</v>
      </c>
      <c r="R1" t="str">
        <f>F31</f>
        <v>PTAC Heating And Cooling</v>
      </c>
      <c r="S1" t="str">
        <f>D35</f>
        <v>Fan Coil Cooling Only</v>
      </c>
    </row>
    <row r="2" spans="1:21" x14ac:dyDescent="0.2">
      <c r="A2">
        <v>2015</v>
      </c>
      <c r="B2" s="6">
        <f>C11-B23-D23</f>
        <v>0.40926999999999997</v>
      </c>
      <c r="C2" s="4">
        <f t="shared" ref="C2:I3" si="2">C15</f>
        <v>1.3481999999999999E-2</v>
      </c>
      <c r="D2" s="4">
        <f t="shared" si="2"/>
        <v>6.5168000000000004E-2</v>
      </c>
      <c r="E2" s="4">
        <f t="shared" si="2"/>
        <v>0.15951699999999999</v>
      </c>
      <c r="F2" s="4">
        <f t="shared" si="2"/>
        <v>8.0355999999999997E-2</v>
      </c>
      <c r="G2" s="4">
        <f t="shared" si="2"/>
        <v>0</v>
      </c>
      <c r="H2" s="4">
        <f t="shared" si="2"/>
        <v>9.5265000000000002E-2</v>
      </c>
      <c r="I2" s="4">
        <f t="shared" si="2"/>
        <v>0.14008799999999999</v>
      </c>
      <c r="J2" s="4">
        <f t="shared" ref="J2:J3" si="3">C19</f>
        <v>1.5204818262492647E-3</v>
      </c>
      <c r="K2" s="4">
        <f t="shared" si="1"/>
        <v>3.2718757982995797E-3</v>
      </c>
      <c r="L2" s="4">
        <f t="shared" si="1"/>
        <v>2.1012157043336682E-3</v>
      </c>
      <c r="M2" s="4">
        <f t="shared" ref="M2:N2" si="4">C28</f>
        <v>3.1110000000000001E-3</v>
      </c>
      <c r="N2" s="4">
        <f t="shared" si="4"/>
        <v>2.3E-3</v>
      </c>
      <c r="O2" s="4">
        <f t="shared" ref="O2:O3" si="5">F28</f>
        <v>3.1110000000000001E-3</v>
      </c>
      <c r="P2" s="4">
        <f t="shared" ref="P2:Q2" si="6">C32</f>
        <v>8.8999999999999999E-3</v>
      </c>
      <c r="Q2" s="4">
        <f t="shared" si="6"/>
        <v>1.439E-3</v>
      </c>
      <c r="R2" s="4">
        <f t="shared" ref="R2:R3" si="7">F32</f>
        <v>8.8999999999999999E-3</v>
      </c>
      <c r="S2" s="4">
        <f t="shared" ref="S2:S3" si="8">D36</f>
        <v>2.1979999999999999E-3</v>
      </c>
      <c r="U2" s="6"/>
    </row>
    <row r="3" spans="1:21" x14ac:dyDescent="0.2">
      <c r="A3">
        <v>2035</v>
      </c>
      <c r="B3" s="6">
        <f>C12-B24-D24</f>
        <v>0.172481</v>
      </c>
      <c r="C3" s="4">
        <f t="shared" si="2"/>
        <v>3.3370000000000001E-3</v>
      </c>
      <c r="D3" s="4">
        <f t="shared" si="2"/>
        <v>1.7523E-2</v>
      </c>
      <c r="E3" s="4">
        <f t="shared" si="2"/>
        <v>5.7827999999999997E-2</v>
      </c>
      <c r="F3" s="4">
        <f t="shared" si="2"/>
        <v>8.9719999999999994E-2</v>
      </c>
      <c r="G3" s="4">
        <f t="shared" si="2"/>
        <v>0.167486</v>
      </c>
      <c r="H3" s="4">
        <f t="shared" si="2"/>
        <v>9.0589999999999993E-3</v>
      </c>
      <c r="I3" s="4">
        <f t="shared" si="2"/>
        <v>0.202241</v>
      </c>
      <c r="J3" s="4">
        <f t="shared" si="3"/>
        <v>1.3105820083939776E-2</v>
      </c>
      <c r="K3" s="4">
        <f t="shared" si="1"/>
        <v>3.4549921599125004E-2</v>
      </c>
      <c r="L3" s="4">
        <f t="shared" si="1"/>
        <v>6.4918050247234793E-2</v>
      </c>
      <c r="M3" s="4">
        <f t="shared" ref="M3:N3" si="9">C29</f>
        <v>4.6239999999999996E-3</v>
      </c>
      <c r="N3" s="4">
        <f t="shared" si="9"/>
        <v>4.718E-3</v>
      </c>
      <c r="O3" s="4">
        <f t="shared" si="5"/>
        <v>4.6239999999999996E-3</v>
      </c>
      <c r="P3" s="4">
        <f t="shared" ref="P3:Q3" si="10">C33</f>
        <v>6.5890000000000002E-3</v>
      </c>
      <c r="Q3" s="4">
        <f t="shared" si="10"/>
        <v>8.61E-4</v>
      </c>
      <c r="R3" s="4">
        <f t="shared" si="7"/>
        <v>6.5890000000000002E-3</v>
      </c>
      <c r="S3" s="4">
        <f t="shared" si="8"/>
        <v>1.428E-3</v>
      </c>
      <c r="U3" s="6"/>
    </row>
    <row r="10" spans="1:21" x14ac:dyDescent="0.2">
      <c r="A10" s="8" t="s">
        <v>142</v>
      </c>
      <c r="B10" s="8" t="s">
        <v>143</v>
      </c>
      <c r="C10" s="8" t="s">
        <v>96</v>
      </c>
      <c r="D10" s="8" t="s">
        <v>144</v>
      </c>
    </row>
    <row r="11" spans="1:21" x14ac:dyDescent="0.2">
      <c r="A11" s="8">
        <v>2015</v>
      </c>
      <c r="B11" s="5">
        <v>0.32541599999999998</v>
      </c>
      <c r="C11" s="5">
        <v>0.43923000000000001</v>
      </c>
      <c r="D11" s="5">
        <v>0.23535400000000001</v>
      </c>
    </row>
    <row r="12" spans="1:21" x14ac:dyDescent="0.2">
      <c r="A12" s="8">
        <v>2035</v>
      </c>
      <c r="B12" s="5">
        <v>0.58678600000000003</v>
      </c>
      <c r="C12" s="5">
        <v>0.20191300000000001</v>
      </c>
      <c r="D12" s="5">
        <v>0.21130099999999999</v>
      </c>
    </row>
    <row r="14" spans="1:21" x14ac:dyDescent="0.2">
      <c r="A14" s="8" t="s">
        <v>145</v>
      </c>
      <c r="B14" s="8" t="s">
        <v>96</v>
      </c>
      <c r="C14" s="8" t="s">
        <v>146</v>
      </c>
      <c r="D14" s="8" t="s">
        <v>147</v>
      </c>
      <c r="E14" s="8" t="s">
        <v>148</v>
      </c>
      <c r="F14" s="8" t="s">
        <v>149</v>
      </c>
      <c r="G14" s="8" t="s">
        <v>150</v>
      </c>
      <c r="H14" s="8" t="s">
        <v>151</v>
      </c>
      <c r="I14" s="8" t="s">
        <v>152</v>
      </c>
    </row>
    <row r="15" spans="1:21" x14ac:dyDescent="0.2">
      <c r="A15" s="8">
        <v>2015</v>
      </c>
      <c r="B15" s="5">
        <v>0.44612400000000002</v>
      </c>
      <c r="C15" s="5">
        <v>1.3481999999999999E-2</v>
      </c>
      <c r="D15" s="5">
        <v>6.5168000000000004E-2</v>
      </c>
      <c r="E15" s="5">
        <v>0.15951699999999999</v>
      </c>
      <c r="F15" s="5">
        <v>8.0355999999999997E-2</v>
      </c>
      <c r="G15" s="5">
        <v>0</v>
      </c>
      <c r="H15" s="5">
        <v>9.5265000000000002E-2</v>
      </c>
      <c r="I15" s="5">
        <v>0.14008799999999999</v>
      </c>
    </row>
    <row r="16" spans="1:21" x14ac:dyDescent="0.2">
      <c r="A16" s="8">
        <v>2035</v>
      </c>
      <c r="B16" s="5">
        <v>0.45280599999999999</v>
      </c>
      <c r="C16" s="5">
        <v>3.3370000000000001E-3</v>
      </c>
      <c r="D16" s="5">
        <v>1.7523E-2</v>
      </c>
      <c r="E16" s="5">
        <v>5.7827999999999997E-2</v>
      </c>
      <c r="F16" s="5">
        <v>8.9719999999999994E-2</v>
      </c>
      <c r="G16" s="5">
        <v>0.167486</v>
      </c>
      <c r="H16" s="5">
        <v>9.0589999999999993E-3</v>
      </c>
      <c r="I16" s="5">
        <v>0.202241</v>
      </c>
    </row>
    <row r="18" spans="1:7" x14ac:dyDescent="0.2">
      <c r="A18" t="s">
        <v>99</v>
      </c>
      <c r="B18" t="s">
        <v>96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</row>
    <row r="19" spans="1:7" x14ac:dyDescent="0.2">
      <c r="A19">
        <v>2015</v>
      </c>
      <c r="B19" s="4">
        <v>0.99310642662343951</v>
      </c>
      <c r="C19" s="4">
        <v>1.5204818262492647E-3</v>
      </c>
      <c r="D19" s="4">
        <v>3.2718757982995797E-3</v>
      </c>
      <c r="E19" s="4">
        <v>2.1012157043336682E-3</v>
      </c>
      <c r="F19" s="4">
        <v>0</v>
      </c>
      <c r="G19" s="4">
        <v>0</v>
      </c>
    </row>
    <row r="20" spans="1:7" x14ac:dyDescent="0.2">
      <c r="A20">
        <v>2035</v>
      </c>
      <c r="B20" s="6">
        <v>0.74910706694892804</v>
      </c>
      <c r="C20" s="6">
        <v>1.3105820083939776E-2</v>
      </c>
      <c r="D20" s="6">
        <v>3.4549921599125004E-2</v>
      </c>
      <c r="E20" s="6">
        <v>6.4918050247234793E-2</v>
      </c>
      <c r="F20" s="6">
        <v>0.10373935580140881</v>
      </c>
      <c r="G20" s="6">
        <v>3.4579785267136273E-2</v>
      </c>
    </row>
    <row r="22" spans="1:7" x14ac:dyDescent="0.2">
      <c r="A22" s="8" t="s">
        <v>129</v>
      </c>
      <c r="B22" s="8" t="s">
        <v>130</v>
      </c>
      <c r="C22" s="8" t="s">
        <v>131</v>
      </c>
      <c r="D22" s="8" t="s">
        <v>132</v>
      </c>
      <c r="E22" s="8" t="s">
        <v>133</v>
      </c>
    </row>
    <row r="23" spans="1:7" x14ac:dyDescent="0.2">
      <c r="A23" s="8">
        <v>2015</v>
      </c>
      <c r="B23" s="5">
        <v>2.4022999999999999E-2</v>
      </c>
      <c r="C23" s="5">
        <v>0.82163699999999995</v>
      </c>
      <c r="D23" s="5">
        <v>5.9369999999999996E-3</v>
      </c>
      <c r="E23" s="5">
        <v>0.14840300000000001</v>
      </c>
    </row>
    <row r="24" spans="1:7" x14ac:dyDescent="0.2">
      <c r="A24" s="8">
        <v>2035</v>
      </c>
      <c r="B24" s="5">
        <v>2.2425E-2</v>
      </c>
      <c r="C24" s="5">
        <v>0.84628000000000003</v>
      </c>
      <c r="D24" s="5">
        <v>7.0070000000000002E-3</v>
      </c>
      <c r="E24" s="5">
        <v>0.124288</v>
      </c>
    </row>
    <row r="26" spans="1:7" x14ac:dyDescent="0.2">
      <c r="A26" s="8" t="s">
        <v>134</v>
      </c>
      <c r="B26" s="7"/>
      <c r="C26" s="7"/>
      <c r="D26" s="7"/>
      <c r="E26" s="7"/>
      <c r="F26" s="7"/>
    </row>
    <row r="27" spans="1:7" x14ac:dyDescent="0.2">
      <c r="A27" s="8"/>
      <c r="B27" s="8" t="s">
        <v>96</v>
      </c>
      <c r="C27" s="8" t="s">
        <v>135</v>
      </c>
      <c r="D27" s="8" t="s">
        <v>136</v>
      </c>
      <c r="E27" s="8" t="s">
        <v>137</v>
      </c>
      <c r="F27" s="8" t="s">
        <v>138</v>
      </c>
    </row>
    <row r="28" spans="1:7" x14ac:dyDescent="0.2">
      <c r="A28" s="8">
        <v>2015</v>
      </c>
      <c r="B28" s="5">
        <v>0.97455099999999995</v>
      </c>
      <c r="C28" s="5">
        <v>3.1110000000000001E-3</v>
      </c>
      <c r="D28" s="5">
        <v>2.3E-3</v>
      </c>
      <c r="E28" s="5">
        <v>1.6926E-2</v>
      </c>
      <c r="F28" s="5">
        <v>3.1110000000000001E-3</v>
      </c>
    </row>
    <row r="29" spans="1:7" x14ac:dyDescent="0.2">
      <c r="A29" s="8">
        <v>2035</v>
      </c>
      <c r="B29" s="5">
        <v>0.95938800000000002</v>
      </c>
      <c r="C29" s="5">
        <v>4.6239999999999996E-3</v>
      </c>
      <c r="D29" s="5">
        <v>4.718E-3</v>
      </c>
      <c r="E29" s="5">
        <v>2.6646E-2</v>
      </c>
      <c r="F29" s="5">
        <v>4.6239999999999996E-3</v>
      </c>
    </row>
    <row r="31" spans="1:7" x14ac:dyDescent="0.2">
      <c r="A31" s="8" t="s">
        <v>139</v>
      </c>
      <c r="B31" s="8" t="s">
        <v>96</v>
      </c>
      <c r="C31" s="8" t="s">
        <v>135</v>
      </c>
      <c r="D31" s="8" t="s">
        <v>136</v>
      </c>
      <c r="E31" s="8" t="s">
        <v>137</v>
      </c>
      <c r="F31" s="8" t="s">
        <v>138</v>
      </c>
    </row>
    <row r="32" spans="1:7" x14ac:dyDescent="0.2">
      <c r="A32" s="8">
        <v>2015</v>
      </c>
      <c r="B32" s="5">
        <v>0.84928400000000004</v>
      </c>
      <c r="C32" s="5">
        <v>8.8999999999999999E-3</v>
      </c>
      <c r="D32" s="5">
        <v>1.439E-3</v>
      </c>
      <c r="E32" s="5">
        <v>0.13147700000000001</v>
      </c>
      <c r="F32" s="5">
        <v>8.8999999999999999E-3</v>
      </c>
    </row>
    <row r="33" spans="1:6" x14ac:dyDescent="0.2">
      <c r="A33" s="8">
        <v>2035</v>
      </c>
      <c r="B33" s="5">
        <v>0.88831899999999997</v>
      </c>
      <c r="C33" s="5">
        <v>6.5890000000000002E-3</v>
      </c>
      <c r="D33" s="5">
        <v>8.61E-4</v>
      </c>
      <c r="E33" s="5">
        <v>9.7642999999999994E-2</v>
      </c>
      <c r="F33" s="5">
        <v>6.5890000000000002E-3</v>
      </c>
    </row>
    <row r="35" spans="1:6" x14ac:dyDescent="0.2">
      <c r="A35" s="8" t="s">
        <v>140</v>
      </c>
      <c r="B35" s="8" t="s">
        <v>96</v>
      </c>
      <c r="C35" s="8" t="s">
        <v>135</v>
      </c>
      <c r="D35" s="8" t="s">
        <v>136</v>
      </c>
      <c r="E35" s="8" t="s">
        <v>137</v>
      </c>
      <c r="F35" s="8" t="s">
        <v>138</v>
      </c>
    </row>
    <row r="36" spans="1:6" x14ac:dyDescent="0.2">
      <c r="A36" s="8">
        <v>2015</v>
      </c>
      <c r="B36" s="8">
        <v>0.99780199999999997</v>
      </c>
      <c r="C36" s="8">
        <v>0</v>
      </c>
      <c r="D36" s="8">
        <v>2.1979999999999999E-3</v>
      </c>
      <c r="E36" s="8">
        <v>0</v>
      </c>
      <c r="F36" s="8">
        <v>0</v>
      </c>
    </row>
    <row r="37" spans="1:6" x14ac:dyDescent="0.2">
      <c r="A37" s="8">
        <v>2035</v>
      </c>
      <c r="B37" s="8">
        <v>0.99857200000000002</v>
      </c>
      <c r="C37" s="8">
        <v>0</v>
      </c>
      <c r="D37" s="8">
        <v>1.428E-3</v>
      </c>
      <c r="E37" s="8">
        <v>0</v>
      </c>
      <c r="F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64B3-9472-D84D-AA74-F58BD162473C}">
  <dimension ref="A1:L3"/>
  <sheetViews>
    <sheetView workbookViewId="0">
      <selection activeCell="H21" sqref="H21"/>
    </sheetView>
  </sheetViews>
  <sheetFormatPr baseColWidth="10" defaultColWidth="11" defaultRowHeight="16" x14ac:dyDescent="0.2"/>
  <cols>
    <col min="2" max="2" width="12.1640625" bestFit="1" customWidth="1"/>
    <col min="3" max="3" width="11.83203125" bestFit="1" customWidth="1"/>
    <col min="4" max="4" width="12.33203125" bestFit="1" customWidth="1"/>
    <col min="5" max="5" width="23" bestFit="1" customWidth="1"/>
    <col min="6" max="6" width="15" bestFit="1" customWidth="1"/>
    <col min="7" max="7" width="14.6640625" bestFit="1" customWidth="1"/>
    <col min="8" max="8" width="15.1640625" bestFit="1" customWidth="1"/>
    <col min="9" max="9" width="23" bestFit="1" customWidth="1"/>
    <col min="10" max="10" width="15.6640625" bestFit="1" customWidth="1"/>
    <col min="11" max="11" width="15.33203125" bestFit="1" customWidth="1"/>
    <col min="12" max="12" width="15.5" bestFit="1" customWidth="1"/>
  </cols>
  <sheetData>
    <row r="1" spans="1:12" x14ac:dyDescent="0.2"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">
      <c r="A2">
        <v>2015</v>
      </c>
      <c r="B2" s="4">
        <v>0.87279951024680058</v>
      </c>
      <c r="C2" s="4">
        <v>4.7503323696434313E-2</v>
      </c>
      <c r="D2" s="4">
        <v>6.4176049543847903E-3</v>
      </c>
      <c r="E2" s="4">
        <v>0</v>
      </c>
      <c r="F2" s="4">
        <v>5.8789398184534727E-2</v>
      </c>
      <c r="G2" s="4">
        <v>2.943451839168549E-3</v>
      </c>
      <c r="H2" s="4">
        <v>0</v>
      </c>
      <c r="I2" s="4">
        <v>7.3102538547598029E-3</v>
      </c>
      <c r="J2" s="4">
        <v>1.4110363765177873E-3</v>
      </c>
      <c r="K2" s="4">
        <v>2.2828580034926134E-4</v>
      </c>
      <c r="L2" s="4">
        <v>2.5971350470484775E-3</v>
      </c>
    </row>
    <row r="3" spans="1:12" x14ac:dyDescent="0.2">
      <c r="A3">
        <v>2035</v>
      </c>
      <c r="B3" s="4">
        <v>0.14999932627846085</v>
      </c>
      <c r="C3" s="4">
        <v>0.21183395526987941</v>
      </c>
      <c r="D3" s="4">
        <v>1.1182640519410466E-3</v>
      </c>
      <c r="E3" s="4">
        <v>0.320306958372573</v>
      </c>
      <c r="F3" s="4">
        <v>0</v>
      </c>
      <c r="G3" s="4">
        <v>0</v>
      </c>
      <c r="H3" s="4">
        <v>0</v>
      </c>
      <c r="I3" s="4">
        <v>0.31490344991418029</v>
      </c>
      <c r="J3" s="4">
        <v>2.8957869204000139E-4</v>
      </c>
      <c r="K3" s="4">
        <v>6.0603599611860697E-4</v>
      </c>
      <c r="L3" s="4">
        <v>9.424314248036162E-4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E3E5-5D47-8F46-B413-87B3CF96CD6B}">
  <dimension ref="A1:T4"/>
  <sheetViews>
    <sheetView workbookViewId="0">
      <selection activeCell="A6" sqref="A6:XFD11"/>
    </sheetView>
  </sheetViews>
  <sheetFormatPr baseColWidth="10" defaultColWidth="11" defaultRowHeight="16" x14ac:dyDescent="0.2"/>
  <cols>
    <col min="1" max="20" width="8.6640625" style="7" customWidth="1"/>
  </cols>
  <sheetData>
    <row r="1" spans="1:20" x14ac:dyDescent="0.2">
      <c r="A1" s="8" t="s">
        <v>3</v>
      </c>
      <c r="B1" s="8" t="s">
        <v>164</v>
      </c>
      <c r="C1" s="8" t="s">
        <v>165</v>
      </c>
      <c r="D1" s="8" t="s">
        <v>166</v>
      </c>
      <c r="E1" s="8" t="s">
        <v>167</v>
      </c>
      <c r="F1" s="8" t="s">
        <v>168</v>
      </c>
      <c r="G1" s="8" t="s">
        <v>169</v>
      </c>
      <c r="H1" s="8" t="s">
        <v>170</v>
      </c>
      <c r="I1" s="8" t="s">
        <v>171</v>
      </c>
      <c r="J1" s="8" t="s">
        <v>172</v>
      </c>
      <c r="K1" s="8" t="s">
        <v>173</v>
      </c>
      <c r="L1" s="8" t="s">
        <v>174</v>
      </c>
      <c r="M1" s="8" t="s">
        <v>175</v>
      </c>
      <c r="N1" s="8" t="s">
        <v>176</v>
      </c>
      <c r="O1" s="8" t="s">
        <v>177</v>
      </c>
      <c r="P1" s="8" t="s">
        <v>178</v>
      </c>
      <c r="Q1" s="8" t="s">
        <v>179</v>
      </c>
      <c r="R1" s="8" t="s">
        <v>180</v>
      </c>
      <c r="S1" s="8" t="s">
        <v>181</v>
      </c>
      <c r="T1" s="8" t="s">
        <v>96</v>
      </c>
    </row>
    <row r="2" spans="1:20" x14ac:dyDescent="0.2">
      <c r="A2" s="8">
        <v>2015</v>
      </c>
      <c r="B2" s="11">
        <v>0.10561</v>
      </c>
      <c r="C2" s="11">
        <v>0.21121999999999999</v>
      </c>
      <c r="D2" s="11">
        <v>0.10561</v>
      </c>
      <c r="E2" s="11">
        <v>1.93E-4</v>
      </c>
      <c r="F2" s="11">
        <v>3.86E-4</v>
      </c>
      <c r="G2" s="11">
        <v>1.93E-4</v>
      </c>
      <c r="H2" s="11">
        <v>5.0298000000000002E-2</v>
      </c>
      <c r="I2" s="11">
        <v>0.10059700000000001</v>
      </c>
      <c r="J2" s="11">
        <v>5.0298000000000002E-2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0.37559399999999998</v>
      </c>
    </row>
    <row r="3" spans="1:20" x14ac:dyDescent="0.2">
      <c r="A3" s="8">
        <v>2035</v>
      </c>
      <c r="B3" s="11">
        <v>5.8016999999999999E-2</v>
      </c>
      <c r="C3" s="11">
        <v>0.116034</v>
      </c>
      <c r="D3" s="11">
        <v>5.8016999999999999E-2</v>
      </c>
      <c r="E3" s="11">
        <v>1.16E-4</v>
      </c>
      <c r="F3" s="11">
        <v>2.32E-4</v>
      </c>
      <c r="G3" s="11">
        <v>1.16E-4</v>
      </c>
      <c r="H3" s="11">
        <v>2.5475000000000001E-2</v>
      </c>
      <c r="I3" s="11">
        <v>5.0951000000000003E-2</v>
      </c>
      <c r="J3" s="11">
        <v>2.5475000000000001E-2</v>
      </c>
      <c r="K3" s="11">
        <v>0</v>
      </c>
      <c r="L3" s="11">
        <v>0</v>
      </c>
      <c r="M3" s="11">
        <v>0</v>
      </c>
      <c r="N3" s="11">
        <v>1.6768000000000002E-2</v>
      </c>
      <c r="O3" s="11">
        <v>3.3536000000000003E-2</v>
      </c>
      <c r="P3" s="11">
        <v>1.6768000000000002E-2</v>
      </c>
      <c r="Q3" s="11">
        <v>6.7072000000000007E-2</v>
      </c>
      <c r="R3" s="11">
        <v>0.13414300000000001</v>
      </c>
      <c r="S3" s="11">
        <v>6.7072000000000007E-2</v>
      </c>
      <c r="T3" s="11">
        <v>0.33021</v>
      </c>
    </row>
    <row r="4" spans="1:20" x14ac:dyDescent="0.2">
      <c r="A4" s="7" t="s">
        <v>182</v>
      </c>
      <c r="B4" s="12">
        <f>B3-B2</f>
        <v>-4.7592999999999996E-2</v>
      </c>
      <c r="C4" s="12">
        <f t="shared" ref="C4:T4" si="0">C3-C2</f>
        <v>-9.5185999999999993E-2</v>
      </c>
      <c r="D4" s="12">
        <f t="shared" si="0"/>
        <v>-4.7592999999999996E-2</v>
      </c>
      <c r="E4" s="12">
        <f t="shared" si="0"/>
        <v>-7.7000000000000001E-5</v>
      </c>
      <c r="F4" s="12">
        <f t="shared" si="0"/>
        <v>-1.54E-4</v>
      </c>
      <c r="G4" s="12">
        <f t="shared" si="0"/>
        <v>-7.7000000000000001E-5</v>
      </c>
      <c r="H4" s="12">
        <f t="shared" si="0"/>
        <v>-2.4823000000000001E-2</v>
      </c>
      <c r="I4" s="12">
        <f t="shared" si="0"/>
        <v>-4.9646000000000003E-2</v>
      </c>
      <c r="J4" s="12">
        <f t="shared" si="0"/>
        <v>-2.4823000000000001E-2</v>
      </c>
      <c r="K4" s="12">
        <f t="shared" si="0"/>
        <v>0</v>
      </c>
      <c r="L4" s="12">
        <f t="shared" si="0"/>
        <v>0</v>
      </c>
      <c r="M4" s="12">
        <f t="shared" si="0"/>
        <v>0</v>
      </c>
      <c r="N4" s="12">
        <f>N3-N2</f>
        <v>1.6768000000000002E-2</v>
      </c>
      <c r="O4" s="12">
        <f t="shared" si="0"/>
        <v>3.3536000000000003E-2</v>
      </c>
      <c r="P4" s="12">
        <f t="shared" si="0"/>
        <v>1.6768000000000002E-2</v>
      </c>
      <c r="Q4" s="12">
        <f t="shared" si="0"/>
        <v>6.7072000000000007E-2</v>
      </c>
      <c r="R4" s="12">
        <f t="shared" si="0"/>
        <v>0.13414300000000001</v>
      </c>
      <c r="S4" s="12">
        <f t="shared" si="0"/>
        <v>6.7072000000000007E-2</v>
      </c>
      <c r="T4" s="12">
        <f t="shared" si="0"/>
        <v>-4.538399999999998E-2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B37-9B57-6541-89C3-55FF5904CA76}">
  <dimension ref="A1:K4"/>
  <sheetViews>
    <sheetView workbookViewId="0">
      <selection sqref="A1:K4"/>
    </sheetView>
  </sheetViews>
  <sheetFormatPr baseColWidth="10" defaultRowHeight="16" x14ac:dyDescent="0.2"/>
  <sheetData>
    <row r="1" spans="1:11" x14ac:dyDescent="0.2">
      <c r="A1" s="8" t="s">
        <v>183</v>
      </c>
      <c r="B1" s="8" t="s">
        <v>164</v>
      </c>
      <c r="C1" s="8" t="s">
        <v>165</v>
      </c>
      <c r="D1" s="8" t="s">
        <v>166</v>
      </c>
      <c r="E1" s="8" t="s">
        <v>167</v>
      </c>
      <c r="F1" s="8" t="s">
        <v>168</v>
      </c>
      <c r="G1" s="8" t="s">
        <v>169</v>
      </c>
      <c r="H1" s="8" t="s">
        <v>170</v>
      </c>
      <c r="I1" s="8" t="s">
        <v>171</v>
      </c>
      <c r="J1" s="8" t="s">
        <v>172</v>
      </c>
      <c r="K1" s="8" t="s">
        <v>96</v>
      </c>
    </row>
    <row r="2" spans="1:11" x14ac:dyDescent="0.2">
      <c r="A2" s="8">
        <v>2015</v>
      </c>
      <c r="B2" s="10">
        <v>0.19391800000000001</v>
      </c>
      <c r="C2" s="10">
        <v>0.38783600000000001</v>
      </c>
      <c r="D2" s="10">
        <v>0.19391800000000001</v>
      </c>
      <c r="E2" s="10">
        <v>5.4900000000000001E-4</v>
      </c>
      <c r="F2" s="10">
        <v>1.0989999999999999E-3</v>
      </c>
      <c r="G2" s="10">
        <v>5.4900000000000001E-4</v>
      </c>
      <c r="H2" s="10">
        <v>4.8180000000000001E-2</v>
      </c>
      <c r="I2" s="10">
        <v>9.6361000000000002E-2</v>
      </c>
      <c r="J2" s="10">
        <v>4.8180000000000001E-2</v>
      </c>
      <c r="K2" s="10">
        <v>2.9409999999999999E-2</v>
      </c>
    </row>
    <row r="3" spans="1:11" x14ac:dyDescent="0.2">
      <c r="A3" s="8">
        <v>2035</v>
      </c>
      <c r="B3" s="11">
        <v>9.7179000000000001E-2</v>
      </c>
      <c r="C3" s="11">
        <v>0.194359</v>
      </c>
      <c r="D3" s="11">
        <v>9.7179000000000001E-2</v>
      </c>
      <c r="E3" s="11">
        <v>2.3499999999999999E-4</v>
      </c>
      <c r="F3" s="11">
        <v>4.6999999999999999E-4</v>
      </c>
      <c r="G3" s="11">
        <v>2.3499999999999999E-4</v>
      </c>
      <c r="H3" s="11">
        <v>0.14649000000000001</v>
      </c>
      <c r="I3" s="11">
        <v>0.29297899999999999</v>
      </c>
      <c r="J3" s="11">
        <v>0.14649000000000001</v>
      </c>
      <c r="K3" s="11">
        <v>2.4385E-2</v>
      </c>
    </row>
    <row r="4" spans="1:11" x14ac:dyDescent="0.2">
      <c r="A4" s="7" t="s">
        <v>184</v>
      </c>
      <c r="B4" s="9">
        <f>B3-B2</f>
        <v>-9.6739000000000006E-2</v>
      </c>
      <c r="C4" s="9">
        <f t="shared" ref="C4:J4" si="0">C3-C2</f>
        <v>-0.19347700000000001</v>
      </c>
      <c r="D4" s="9">
        <f t="shared" si="0"/>
        <v>-9.6739000000000006E-2</v>
      </c>
      <c r="E4" s="9">
        <f>E3-E2</f>
        <v>-3.1400000000000004E-4</v>
      </c>
      <c r="F4" s="9">
        <f t="shared" si="0"/>
        <v>-6.29E-4</v>
      </c>
      <c r="G4" s="9">
        <f t="shared" si="0"/>
        <v>-3.1400000000000004E-4</v>
      </c>
      <c r="H4" s="9">
        <f t="shared" si="0"/>
        <v>9.8310000000000008E-2</v>
      </c>
      <c r="I4" s="9">
        <f t="shared" si="0"/>
        <v>0.19661799999999999</v>
      </c>
      <c r="J4" s="9">
        <f t="shared" si="0"/>
        <v>9.8310000000000008E-2</v>
      </c>
      <c r="K4" s="9">
        <f>K3-K2</f>
        <v>-5.0249999999999982E-3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1B84-6791-C940-A2C7-94A929084BA1}">
  <dimension ref="A1:K3"/>
  <sheetViews>
    <sheetView workbookViewId="0">
      <selection activeCell="H40" sqref="H40"/>
    </sheetView>
  </sheetViews>
  <sheetFormatPr baseColWidth="10" defaultColWidth="11" defaultRowHeight="16" x14ac:dyDescent="0.2"/>
  <cols>
    <col min="1" max="1" width="17.1640625" bestFit="1" customWidth="1"/>
    <col min="2" max="2" width="7.1640625" bestFit="1" customWidth="1"/>
    <col min="3" max="3" width="19" bestFit="1" customWidth="1"/>
    <col min="4" max="5" width="20" bestFit="1" customWidth="1"/>
    <col min="6" max="6" width="20.5" bestFit="1" customWidth="1"/>
    <col min="7" max="8" width="21.6640625" bestFit="1" customWidth="1"/>
    <col min="9" max="9" width="33" bestFit="1" customWidth="1"/>
    <col min="10" max="11" width="34" bestFit="1" customWidth="1"/>
    <col min="12" max="16" width="11" bestFit="1" customWidth="1"/>
  </cols>
  <sheetData>
    <row r="1" spans="1:11" s="7" customFormat="1" x14ac:dyDescent="0.2">
      <c r="A1" s="8" t="s">
        <v>7</v>
      </c>
      <c r="B1" s="8" t="s">
        <v>96</v>
      </c>
      <c r="C1" s="8" t="s">
        <v>185</v>
      </c>
      <c r="D1" s="8" t="s">
        <v>186</v>
      </c>
      <c r="E1" s="8" t="s">
        <v>187</v>
      </c>
      <c r="F1" s="8" t="s">
        <v>188</v>
      </c>
      <c r="G1" s="8" t="s">
        <v>189</v>
      </c>
      <c r="H1" s="8" t="s">
        <v>190</v>
      </c>
      <c r="I1" s="8" t="s">
        <v>191</v>
      </c>
      <c r="J1" s="8" t="s">
        <v>192</v>
      </c>
      <c r="K1" s="8" t="s">
        <v>193</v>
      </c>
    </row>
    <row r="2" spans="1:11" s="7" customFormat="1" x14ac:dyDescent="0.2">
      <c r="A2" s="8">
        <v>2015</v>
      </c>
      <c r="B2" s="5">
        <v>0.22617999999999999</v>
      </c>
      <c r="C2" s="5">
        <v>6.7709000000000005E-2</v>
      </c>
      <c r="D2" s="5">
        <v>0.13541800000000001</v>
      </c>
      <c r="E2" s="5">
        <v>6.7709000000000005E-2</v>
      </c>
      <c r="F2" s="5">
        <v>0.125746</v>
      </c>
      <c r="G2" s="5">
        <v>0.25149100000000002</v>
      </c>
      <c r="H2" s="5">
        <v>0.125746</v>
      </c>
      <c r="I2" s="5">
        <v>0</v>
      </c>
      <c r="J2" s="5">
        <v>0</v>
      </c>
      <c r="K2" s="5">
        <v>0</v>
      </c>
    </row>
    <row r="3" spans="1:11" s="7" customFormat="1" x14ac:dyDescent="0.2">
      <c r="A3" s="8">
        <v>2035</v>
      </c>
      <c r="B3" s="5">
        <v>0.19320499999999999</v>
      </c>
      <c r="C3" s="5">
        <v>1.2747E-2</v>
      </c>
      <c r="D3" s="5">
        <v>2.5495E-2</v>
      </c>
      <c r="E3" s="5">
        <v>1.2747E-2</v>
      </c>
      <c r="F3" s="5">
        <v>2.3674000000000001E-2</v>
      </c>
      <c r="G3" s="5">
        <v>4.7347E-2</v>
      </c>
      <c r="H3" s="5">
        <v>2.3674000000000001E-2</v>
      </c>
      <c r="I3" s="5">
        <v>0.16527800000000001</v>
      </c>
      <c r="J3" s="5">
        <v>0.33055600000000002</v>
      </c>
      <c r="K3" s="5">
        <v>0.16527800000000001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7C52-DF88-704B-A2BA-352C9C436ABD}">
  <dimension ref="A1:Q3"/>
  <sheetViews>
    <sheetView workbookViewId="0">
      <selection sqref="A1:Q3"/>
    </sheetView>
  </sheetViews>
  <sheetFormatPr baseColWidth="10" defaultRowHeight="16" x14ac:dyDescent="0.2"/>
  <sheetData>
    <row r="1" spans="1:17" x14ac:dyDescent="0.2">
      <c r="A1" s="8" t="s">
        <v>194</v>
      </c>
      <c r="B1" s="8" t="s">
        <v>96</v>
      </c>
      <c r="C1" s="8" t="s">
        <v>195</v>
      </c>
      <c r="D1" s="8" t="s">
        <v>196</v>
      </c>
      <c r="E1" s="8" t="s">
        <v>197</v>
      </c>
      <c r="F1" s="8" t="s">
        <v>198</v>
      </c>
      <c r="G1" s="8" t="s">
        <v>199</v>
      </c>
      <c r="H1" s="8" t="s">
        <v>200</v>
      </c>
      <c r="I1" s="8" t="s">
        <v>201</v>
      </c>
      <c r="J1" s="8" t="s">
        <v>202</v>
      </c>
      <c r="K1" s="8" t="s">
        <v>203</v>
      </c>
      <c r="L1" s="8" t="s">
        <v>204</v>
      </c>
      <c r="M1" s="8" t="s">
        <v>205</v>
      </c>
      <c r="N1" s="8" t="s">
        <v>206</v>
      </c>
      <c r="O1" s="8" t="s">
        <v>207</v>
      </c>
      <c r="P1" s="8" t="s">
        <v>208</v>
      </c>
      <c r="Q1" s="8" t="s">
        <v>209</v>
      </c>
    </row>
    <row r="2" spans="1:17" x14ac:dyDescent="0.2">
      <c r="A2" s="8">
        <v>2015</v>
      </c>
      <c r="B2" s="13">
        <v>0.51700000000000002</v>
      </c>
      <c r="C2" s="13">
        <v>4.2999999999999997E-2</v>
      </c>
      <c r="D2" s="13">
        <v>8.6999999999999994E-2</v>
      </c>
      <c r="E2" s="13">
        <v>4.2999999999999997E-2</v>
      </c>
      <c r="F2" s="13">
        <v>7.6999999999999999E-2</v>
      </c>
      <c r="G2" s="13">
        <v>0.155</v>
      </c>
      <c r="H2" s="13">
        <v>7.6999999999999999E-2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</row>
    <row r="3" spans="1:17" x14ac:dyDescent="0.2">
      <c r="A3" s="8">
        <v>2035</v>
      </c>
      <c r="B3" s="13">
        <v>0.42899999999999999</v>
      </c>
      <c r="C3" s="13">
        <v>1.4E-2</v>
      </c>
      <c r="D3" s="13">
        <v>2.9000000000000001E-2</v>
      </c>
      <c r="E3" s="13">
        <v>1.4E-2</v>
      </c>
      <c r="F3" s="13">
        <v>2.5999999999999999E-2</v>
      </c>
      <c r="G3" s="13">
        <v>5.0999999999999997E-2</v>
      </c>
      <c r="H3" s="13">
        <v>2.5999999999999999E-2</v>
      </c>
      <c r="I3" s="13">
        <v>0</v>
      </c>
      <c r="J3" s="13">
        <v>0</v>
      </c>
      <c r="K3" s="13">
        <v>0</v>
      </c>
      <c r="L3" s="13">
        <v>5.0000000000000001E-3</v>
      </c>
      <c r="M3" s="13">
        <v>0.01</v>
      </c>
      <c r="N3" s="13">
        <v>5.0000000000000001E-3</v>
      </c>
      <c r="O3" s="13">
        <v>9.8000000000000004E-2</v>
      </c>
      <c r="P3" s="13">
        <v>0.19500000000000001</v>
      </c>
      <c r="Q3" s="13">
        <v>9.8000000000000004E-2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CC30-768D-8440-A4A1-B717DA497B98}">
  <dimension ref="A1:P3"/>
  <sheetViews>
    <sheetView workbookViewId="0">
      <selection sqref="A1:XFD3"/>
    </sheetView>
  </sheetViews>
  <sheetFormatPr baseColWidth="10" defaultRowHeight="16" x14ac:dyDescent="0.2"/>
  <sheetData>
    <row r="1" spans="1:16" x14ac:dyDescent="0.2">
      <c r="A1" s="8" t="s">
        <v>226</v>
      </c>
      <c r="B1" s="8" t="s">
        <v>211</v>
      </c>
      <c r="C1" s="8" t="s">
        <v>212</v>
      </c>
      <c r="D1" s="8" t="s">
        <v>213</v>
      </c>
      <c r="E1" s="8" t="s">
        <v>214</v>
      </c>
      <c r="F1" s="8" t="s">
        <v>215</v>
      </c>
      <c r="G1" s="8" t="s">
        <v>216</v>
      </c>
      <c r="H1" s="8" t="s">
        <v>217</v>
      </c>
      <c r="I1" s="8" t="s">
        <v>218</v>
      </c>
      <c r="J1" s="8" t="s">
        <v>219</v>
      </c>
      <c r="K1" s="8" t="s">
        <v>220</v>
      </c>
      <c r="L1" s="8" t="s">
        <v>221</v>
      </c>
      <c r="M1" s="8" t="s">
        <v>222</v>
      </c>
      <c r="N1" s="8" t="s">
        <v>223</v>
      </c>
      <c r="O1" s="8" t="s">
        <v>224</v>
      </c>
      <c r="P1" s="8" t="s">
        <v>225</v>
      </c>
    </row>
    <row r="2" spans="1:16" x14ac:dyDescent="0.2">
      <c r="A2" s="8">
        <v>2015</v>
      </c>
      <c r="B2" s="5">
        <v>1.6000000000000001E-4</v>
      </c>
      <c r="C2" s="5">
        <v>5.4520000000000002E-3</v>
      </c>
      <c r="D2" s="5">
        <v>2.5912000000000001E-2</v>
      </c>
      <c r="E2" s="5">
        <v>5.3664000000000003E-2</v>
      </c>
      <c r="F2" s="5">
        <v>1.601E-2</v>
      </c>
      <c r="G2" s="5">
        <v>5.078E-3</v>
      </c>
      <c r="H2" s="5">
        <v>6.3044000000000003E-2</v>
      </c>
      <c r="I2" s="5">
        <v>0.31691399999999997</v>
      </c>
      <c r="J2" s="5">
        <v>0.17749799999999999</v>
      </c>
      <c r="K2" s="5">
        <v>0</v>
      </c>
      <c r="L2" s="5">
        <v>4.3119999999999999E-3</v>
      </c>
      <c r="M2" s="5">
        <v>3.5286999999999999E-2</v>
      </c>
      <c r="N2" s="5">
        <v>1.2461E-2</v>
      </c>
      <c r="O2" s="5">
        <v>8.5396E-2</v>
      </c>
      <c r="P2" s="5">
        <v>0.19880999999999999</v>
      </c>
    </row>
    <row r="3" spans="1:16" x14ac:dyDescent="0.2">
      <c r="A3" s="8">
        <v>2035</v>
      </c>
      <c r="B3" s="5">
        <v>5.5999999999999999E-5</v>
      </c>
      <c r="C3" s="5">
        <v>1.918E-3</v>
      </c>
      <c r="D3" s="5">
        <v>9.1140000000000006E-3</v>
      </c>
      <c r="E3" s="5">
        <v>1.8874999999999999E-2</v>
      </c>
      <c r="F3" s="5">
        <v>7.1235999999999994E-2</v>
      </c>
      <c r="G3" s="5">
        <v>0</v>
      </c>
      <c r="H3" s="5">
        <v>2.2376E-2</v>
      </c>
      <c r="I3" s="5">
        <v>0.11248</v>
      </c>
      <c r="J3" s="5">
        <v>6.2997999999999998E-2</v>
      </c>
      <c r="K3" s="5">
        <v>0.36468</v>
      </c>
      <c r="L3" s="5">
        <v>1.5169999999999999E-3</v>
      </c>
      <c r="M3" s="5">
        <v>1.2411E-2</v>
      </c>
      <c r="N3" s="5">
        <v>4.3829999999999997E-3</v>
      </c>
      <c r="O3" s="5">
        <v>3.0036E-2</v>
      </c>
      <c r="P3" s="5">
        <v>0.28792099999999998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7504-A550-F149-8813-366C95B12C6F}">
  <dimension ref="A1:Q3"/>
  <sheetViews>
    <sheetView workbookViewId="0">
      <selection sqref="A1:XFD3"/>
    </sheetView>
  </sheetViews>
  <sheetFormatPr baseColWidth="10" defaultRowHeight="16" x14ac:dyDescent="0.2"/>
  <sheetData>
    <row r="1" spans="1:17" x14ac:dyDescent="0.2">
      <c r="A1" s="8" t="s">
        <v>210</v>
      </c>
      <c r="B1" s="8" t="s">
        <v>96</v>
      </c>
      <c r="C1" s="8" t="s">
        <v>211</v>
      </c>
      <c r="D1" s="8" t="s">
        <v>212</v>
      </c>
      <c r="E1" s="8" t="s">
        <v>213</v>
      </c>
      <c r="F1" s="8" t="s">
        <v>214</v>
      </c>
      <c r="G1" s="8" t="s">
        <v>215</v>
      </c>
      <c r="H1" s="8" t="s">
        <v>216</v>
      </c>
      <c r="I1" s="8" t="s">
        <v>217</v>
      </c>
      <c r="J1" s="8" t="s">
        <v>218</v>
      </c>
      <c r="K1" s="8" t="s">
        <v>219</v>
      </c>
      <c r="L1" s="8" t="s">
        <v>220</v>
      </c>
      <c r="M1" s="8" t="s">
        <v>221</v>
      </c>
      <c r="N1" s="8" t="s">
        <v>222</v>
      </c>
      <c r="O1" s="8" t="s">
        <v>223</v>
      </c>
      <c r="P1" s="8" t="s">
        <v>224</v>
      </c>
      <c r="Q1" s="8" t="s">
        <v>225</v>
      </c>
    </row>
    <row r="2" spans="1:17" x14ac:dyDescent="0.2">
      <c r="A2" s="8">
        <v>2015</v>
      </c>
      <c r="B2" s="5">
        <v>0.87454200000000004</v>
      </c>
      <c r="C2" s="5">
        <v>5.0000000000000002E-5</v>
      </c>
      <c r="D2" s="5">
        <v>7.7899999999999996E-4</v>
      </c>
      <c r="E2" s="5">
        <v>1.3810000000000001E-3</v>
      </c>
      <c r="F2" s="5">
        <v>2.9689999999999999E-3</v>
      </c>
      <c r="G2" s="5">
        <v>7.0299999999999996E-4</v>
      </c>
      <c r="H2" s="5">
        <v>1.1440000000000001E-3</v>
      </c>
      <c r="I2" s="5">
        <v>1.1292E-2</v>
      </c>
      <c r="J2" s="5">
        <v>4.9371999999999999E-2</v>
      </c>
      <c r="K2" s="5">
        <v>2.0039000000000001E-2</v>
      </c>
      <c r="L2" s="5">
        <v>0</v>
      </c>
      <c r="M2" s="5">
        <v>4.9200000000000003E-4</v>
      </c>
      <c r="N2" s="5">
        <v>5.7369999999999999E-3</v>
      </c>
      <c r="O2" s="5">
        <v>2.068E-3</v>
      </c>
      <c r="P2" s="5">
        <v>1.0954999999999999E-2</v>
      </c>
      <c r="Q2" s="5">
        <v>1.8478000000000001E-2</v>
      </c>
    </row>
    <row r="3" spans="1:17" x14ac:dyDescent="0.2">
      <c r="A3" s="8">
        <v>2035</v>
      </c>
      <c r="B3" s="5">
        <v>0.88058599999999998</v>
      </c>
      <c r="C3" s="5">
        <v>4.6999999999999997E-5</v>
      </c>
      <c r="D3" s="5">
        <v>7.3200000000000001E-4</v>
      </c>
      <c r="E3" s="5">
        <v>1.2979999999999999E-3</v>
      </c>
      <c r="F3" s="5">
        <v>2.807E-3</v>
      </c>
      <c r="G3" s="5">
        <v>6.6299999999999996E-4</v>
      </c>
      <c r="H3" s="5">
        <v>1.075E-3</v>
      </c>
      <c r="I3" s="5">
        <v>1.0722000000000001E-2</v>
      </c>
      <c r="J3" s="5">
        <v>4.7275999999999999E-2</v>
      </c>
      <c r="K3" s="5">
        <v>1.9205E-2</v>
      </c>
      <c r="L3" s="5">
        <v>0</v>
      </c>
      <c r="M3" s="5">
        <v>4.6299999999999998E-4</v>
      </c>
      <c r="N3" s="5">
        <v>5.3880000000000004E-3</v>
      </c>
      <c r="O3" s="5">
        <v>1.9430000000000001E-3</v>
      </c>
      <c r="P3" s="5">
        <v>1.0317E-2</v>
      </c>
      <c r="Q3" s="5">
        <v>1.7479000000000001E-2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35F5-5499-EF44-A494-B39849F4A95B}">
  <dimension ref="A1:W33"/>
  <sheetViews>
    <sheetView tabSelected="1" topLeftCell="A7" workbookViewId="0">
      <selection activeCell="B32" sqref="B32:F33"/>
    </sheetView>
  </sheetViews>
  <sheetFormatPr baseColWidth="10" defaultColWidth="11" defaultRowHeight="16" x14ac:dyDescent="0.2"/>
  <cols>
    <col min="1" max="1" width="25.6640625" bestFit="1" customWidth="1"/>
    <col min="2" max="2" width="17.33203125" bestFit="1" customWidth="1"/>
    <col min="3" max="4" width="21.5" bestFit="1" customWidth="1"/>
    <col min="5" max="5" width="25.5" bestFit="1" customWidth="1"/>
    <col min="6" max="6" width="22" bestFit="1" customWidth="1"/>
    <col min="7" max="7" width="33" bestFit="1" customWidth="1"/>
    <col min="8" max="8" width="14.6640625" customWidth="1"/>
  </cols>
  <sheetData>
    <row r="1" spans="1:23" x14ac:dyDescent="0.2">
      <c r="A1" t="s">
        <v>227</v>
      </c>
    </row>
    <row r="2" spans="1:23" x14ac:dyDescent="0.2"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</row>
    <row r="3" spans="1:23" x14ac:dyDescent="0.2">
      <c r="A3">
        <v>2015</v>
      </c>
      <c r="B3" s="4">
        <v>0.32396651776840835</v>
      </c>
      <c r="C3" s="4">
        <v>0.11331691559913222</v>
      </c>
      <c r="D3" s="4">
        <v>0.36792947453789621</v>
      </c>
      <c r="E3" s="4">
        <v>0.19478709209456066</v>
      </c>
      <c r="F3" s="4">
        <v>0</v>
      </c>
      <c r="G3" s="4">
        <v>0</v>
      </c>
      <c r="H3" s="4">
        <v>0</v>
      </c>
    </row>
    <row r="4" spans="1:23" x14ac:dyDescent="0.2">
      <c r="A4">
        <v>2035</v>
      </c>
      <c r="B4" s="4">
        <v>0.18114422108777256</v>
      </c>
      <c r="C4" s="4">
        <v>0.1006323074912327</v>
      </c>
      <c r="D4" s="4">
        <v>0.17865465895714402</v>
      </c>
      <c r="E4" s="4">
        <v>0.11827251616755188</v>
      </c>
      <c r="F4" s="4">
        <v>0</v>
      </c>
      <c r="G4" s="4">
        <v>0</v>
      </c>
      <c r="H4" s="4">
        <v>0.42129629629629489</v>
      </c>
    </row>
    <row r="6" spans="1:23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">
      <c r="A7" s="8" t="s">
        <v>235</v>
      </c>
      <c r="B7" s="8" t="s">
        <v>236</v>
      </c>
      <c r="C7" s="8" t="s">
        <v>237</v>
      </c>
      <c r="D7" s="8" t="s">
        <v>238</v>
      </c>
      <c r="E7" s="8" t="s">
        <v>239</v>
      </c>
      <c r="F7" s="8" t="s">
        <v>240</v>
      </c>
      <c r="G7" s="8" t="s">
        <v>241</v>
      </c>
      <c r="H7" s="8" t="s">
        <v>242</v>
      </c>
      <c r="I7" s="8" t="s">
        <v>243</v>
      </c>
      <c r="J7" s="8" t="s">
        <v>244</v>
      </c>
      <c r="K7" s="8" t="s">
        <v>245</v>
      </c>
      <c r="L7" s="8" t="s">
        <v>246</v>
      </c>
      <c r="M7" s="8" t="s">
        <v>247</v>
      </c>
      <c r="N7" s="8" t="s">
        <v>248</v>
      </c>
      <c r="O7" s="8" t="s">
        <v>249</v>
      </c>
      <c r="P7" s="8" t="s">
        <v>250</v>
      </c>
      <c r="Q7" s="8" t="s">
        <v>251</v>
      </c>
      <c r="R7" s="8" t="s">
        <v>252</v>
      </c>
      <c r="S7" s="8" t="s">
        <v>253</v>
      </c>
      <c r="T7" s="8" t="s">
        <v>254</v>
      </c>
      <c r="U7" s="8" t="s">
        <v>255</v>
      </c>
      <c r="V7" s="8" t="s">
        <v>256</v>
      </c>
      <c r="W7" s="8" t="s">
        <v>257</v>
      </c>
    </row>
    <row r="8" spans="1:23" x14ac:dyDescent="0.2">
      <c r="A8" s="8">
        <v>2015</v>
      </c>
      <c r="B8" s="5">
        <v>6.6247709999999998E-10</v>
      </c>
      <c r="C8" s="5">
        <v>2.6999999999999999E-5</v>
      </c>
      <c r="D8" s="5">
        <v>7.4799999999999997E-4</v>
      </c>
      <c r="E8" s="5">
        <v>3.3579999999999999E-3</v>
      </c>
      <c r="F8" s="5">
        <v>8.1370000000000001E-3</v>
      </c>
      <c r="G8" s="5">
        <v>1.4419E-2</v>
      </c>
      <c r="H8" s="5">
        <v>2.2068999999999998E-2</v>
      </c>
      <c r="I8" s="5">
        <v>3.1237000000000001E-2</v>
      </c>
      <c r="J8" s="5">
        <v>4.1304E-2</v>
      </c>
      <c r="K8" s="5">
        <v>5.1178000000000001E-2</v>
      </c>
      <c r="L8" s="5">
        <v>0.12596211762332712</v>
      </c>
      <c r="M8" s="5">
        <v>0.14064358180427788</v>
      </c>
      <c r="N8" s="5">
        <v>0.13450200000000001</v>
      </c>
      <c r="O8" s="5">
        <v>0.115012</v>
      </c>
      <c r="P8" s="5">
        <v>9.1052999999999995E-2</v>
      </c>
      <c r="Q8" s="5">
        <v>0.136463</v>
      </c>
      <c r="R8" s="5">
        <v>5.4934999999999998E-2</v>
      </c>
      <c r="S8" s="5">
        <v>1.9455E-2</v>
      </c>
      <c r="T8" s="5">
        <v>6.4159999999999998E-3</v>
      </c>
      <c r="U8" s="5">
        <v>2.0660000000000001E-3</v>
      </c>
      <c r="V8" s="5">
        <v>6.7100000000000005E-4</v>
      </c>
      <c r="W8" s="5">
        <v>3.4299999999999999E-4</v>
      </c>
    </row>
    <row r="9" spans="1:23" x14ac:dyDescent="0.2">
      <c r="A9" s="8">
        <v>2035</v>
      </c>
      <c r="B9" s="5">
        <v>4.5120349999999997E-9</v>
      </c>
      <c r="C9" s="5">
        <v>2.5900000000000001E-4</v>
      </c>
      <c r="D9" s="5">
        <v>6.0299999999999998E-3</v>
      </c>
      <c r="E9" s="5">
        <v>1.9671999999999999E-2</v>
      </c>
      <c r="F9" s="5">
        <v>3.5344E-2</v>
      </c>
      <c r="G9" s="5">
        <v>4.5608999999999997E-2</v>
      </c>
      <c r="H9" s="5">
        <v>4.8679E-2</v>
      </c>
      <c r="I9" s="5">
        <v>4.8855000000000003E-2</v>
      </c>
      <c r="J9" s="5">
        <v>4.9623E-2</v>
      </c>
      <c r="K9" s="5">
        <v>5.1826999999999998E-2</v>
      </c>
      <c r="L9" s="5">
        <v>0.11235228733999893</v>
      </c>
      <c r="M9" s="5">
        <v>0.11804034623615112</v>
      </c>
      <c r="N9" s="5">
        <v>0.111191</v>
      </c>
      <c r="O9" s="5">
        <v>9.4872999999999999E-2</v>
      </c>
      <c r="P9" s="5">
        <v>7.5201000000000004E-2</v>
      </c>
      <c r="Q9" s="5">
        <v>0.112981</v>
      </c>
      <c r="R9" s="5">
        <v>4.5538000000000002E-2</v>
      </c>
      <c r="S9" s="5">
        <v>1.6101000000000001E-2</v>
      </c>
      <c r="T9" s="5">
        <v>5.2940000000000001E-3</v>
      </c>
      <c r="U9" s="5">
        <v>1.699E-3</v>
      </c>
      <c r="V9" s="5">
        <v>5.5000000000000003E-4</v>
      </c>
      <c r="W9" s="5">
        <v>2.7999999999999998E-4</v>
      </c>
    </row>
    <row r="11" spans="1:23" s="7" customFormat="1" x14ac:dyDescent="0.2">
      <c r="A11" s="8" t="s">
        <v>258</v>
      </c>
      <c r="B11" s="8" t="s">
        <v>259</v>
      </c>
      <c r="C11" s="8" t="s">
        <v>260</v>
      </c>
      <c r="D11" s="8" t="s">
        <v>261</v>
      </c>
      <c r="E11" s="8" t="s">
        <v>262</v>
      </c>
      <c r="F11" s="8" t="s">
        <v>263</v>
      </c>
      <c r="G11" s="8" t="s">
        <v>96</v>
      </c>
    </row>
    <row r="12" spans="1:23" s="7" customFormat="1" x14ac:dyDescent="0.2">
      <c r="A12" s="8">
        <v>2015</v>
      </c>
      <c r="B12" s="5">
        <v>0.17286299999999999</v>
      </c>
      <c r="C12" s="5">
        <v>0</v>
      </c>
      <c r="D12" s="5">
        <v>2.395E-3</v>
      </c>
      <c r="E12" s="5">
        <v>1.446E-3</v>
      </c>
      <c r="F12" s="5">
        <v>2.3296000000000001E-2</v>
      </c>
      <c r="G12" s="5">
        <v>0.8</v>
      </c>
    </row>
    <row r="13" spans="1:23" s="7" customFormat="1" x14ac:dyDescent="0.2">
      <c r="A13" s="8">
        <v>2035</v>
      </c>
      <c r="B13" s="5">
        <v>0.123903</v>
      </c>
      <c r="C13" s="5">
        <v>0</v>
      </c>
      <c r="D13" s="5">
        <v>4.457E-3</v>
      </c>
      <c r="E13" s="5">
        <v>3.8530000000000001E-3</v>
      </c>
      <c r="F13" s="5">
        <v>6.7787E-2</v>
      </c>
      <c r="G13" s="5">
        <v>0.8</v>
      </c>
    </row>
    <row r="15" spans="1:23" x14ac:dyDescent="0.2">
      <c r="A15" s="8" t="s">
        <v>264</v>
      </c>
      <c r="B15" s="8" t="s">
        <v>265</v>
      </c>
      <c r="C15" s="8" t="s">
        <v>266</v>
      </c>
      <c r="D15" s="8" t="s">
        <v>267</v>
      </c>
      <c r="E15" s="8" t="s">
        <v>268</v>
      </c>
      <c r="F15" s="8" t="s">
        <v>96</v>
      </c>
    </row>
    <row r="16" spans="1:23" x14ac:dyDescent="0.2">
      <c r="A16" s="8">
        <v>2015</v>
      </c>
      <c r="B16" s="5">
        <v>1.3214999999999999E-2</v>
      </c>
      <c r="C16" s="5">
        <v>1.12E-4</v>
      </c>
      <c r="D16" s="5">
        <v>9.7199999999999999E-4</v>
      </c>
      <c r="E16" s="5">
        <v>3.0200000000000002E-4</v>
      </c>
      <c r="F16" s="5">
        <v>0.985398</v>
      </c>
    </row>
    <row r="17" spans="1:8" x14ac:dyDescent="0.2">
      <c r="A17" s="8">
        <v>2035</v>
      </c>
      <c r="B17" s="5">
        <v>1.0732E-2</v>
      </c>
      <c r="C17" s="5">
        <v>7.7999999999999999E-5</v>
      </c>
      <c r="D17" s="5">
        <v>1.7149999999999999E-3</v>
      </c>
      <c r="E17" s="5">
        <v>1.145E-3</v>
      </c>
      <c r="F17" s="5">
        <v>0.98632900000000001</v>
      </c>
    </row>
    <row r="19" spans="1:8" x14ac:dyDescent="0.2">
      <c r="A19" s="8" t="s">
        <v>269</v>
      </c>
      <c r="B19" s="8" t="s">
        <v>265</v>
      </c>
      <c r="C19" s="8" t="s">
        <v>270</v>
      </c>
      <c r="D19" s="8" t="s">
        <v>271</v>
      </c>
      <c r="E19" s="8" t="s">
        <v>272</v>
      </c>
      <c r="F19" s="8" t="s">
        <v>273</v>
      </c>
    </row>
    <row r="20" spans="1:8" x14ac:dyDescent="0.2">
      <c r="A20" s="8">
        <v>2015</v>
      </c>
      <c r="B20" s="8">
        <v>0.87244299999999997</v>
      </c>
      <c r="C20" s="8">
        <v>2.7035E-2</v>
      </c>
      <c r="D20" s="8">
        <v>0.100522</v>
      </c>
      <c r="E20" s="8">
        <v>0</v>
      </c>
      <c r="F20" s="8">
        <v>0</v>
      </c>
    </row>
    <row r="21" spans="1:8" x14ac:dyDescent="0.2">
      <c r="A21" s="8">
        <v>2035</v>
      </c>
      <c r="B21" s="8">
        <v>0.71529100000000001</v>
      </c>
      <c r="C21" s="8">
        <v>2.0055E-2</v>
      </c>
      <c r="D21" s="8">
        <v>0.264654</v>
      </c>
      <c r="E21" s="8">
        <v>0</v>
      </c>
      <c r="F21" s="8">
        <v>0</v>
      </c>
    </row>
    <row r="23" spans="1:8" x14ac:dyDescent="0.2">
      <c r="A23" s="8" t="s">
        <v>274</v>
      </c>
      <c r="B23" s="8" t="s">
        <v>259</v>
      </c>
      <c r="C23" s="8" t="s">
        <v>275</v>
      </c>
      <c r="D23" s="8" t="s">
        <v>262</v>
      </c>
      <c r="E23" s="8" t="s">
        <v>263</v>
      </c>
      <c r="F23" s="8" t="s">
        <v>276</v>
      </c>
      <c r="G23" s="8" t="s">
        <v>277</v>
      </c>
      <c r="H23" s="8" t="s">
        <v>278</v>
      </c>
    </row>
    <row r="24" spans="1:8" x14ac:dyDescent="0.2">
      <c r="A24" s="8">
        <v>2015</v>
      </c>
      <c r="B24" s="5">
        <v>0.111211</v>
      </c>
      <c r="C24" s="5">
        <v>0.13372000000000001</v>
      </c>
      <c r="D24" s="5">
        <v>0.24960299999999999</v>
      </c>
      <c r="E24" s="5">
        <v>0.15545999999999999</v>
      </c>
      <c r="F24" s="5">
        <v>0.27800200000000003</v>
      </c>
      <c r="G24" s="5">
        <v>6.9707000000000005E-2</v>
      </c>
      <c r="H24" s="5">
        <v>2.2989999999999998E-3</v>
      </c>
    </row>
    <row r="25" spans="1:8" x14ac:dyDescent="0.2">
      <c r="A25" s="8">
        <v>2035</v>
      </c>
      <c r="B25" s="5">
        <v>5.2663000000000001E-2</v>
      </c>
      <c r="C25" s="5">
        <v>6.3295000000000004E-2</v>
      </c>
      <c r="D25" s="5">
        <v>0.117715</v>
      </c>
      <c r="E25" s="5">
        <v>0.106089</v>
      </c>
      <c r="F25" s="5">
        <v>0.24213000000000001</v>
      </c>
      <c r="G25" s="5">
        <v>0.10599500000000001</v>
      </c>
      <c r="H25" s="5">
        <v>0.31211299999999997</v>
      </c>
    </row>
    <row r="26" spans="1:8" x14ac:dyDescent="0.2">
      <c r="B26" s="4"/>
      <c r="C26" s="4"/>
      <c r="D26" s="4"/>
      <c r="E26" s="4"/>
      <c r="F26" s="4"/>
      <c r="G26" s="4"/>
      <c r="H26" s="4"/>
    </row>
    <row r="27" spans="1:8" x14ac:dyDescent="0.2">
      <c r="A27" s="8" t="s">
        <v>279</v>
      </c>
      <c r="B27" s="8" t="s">
        <v>265</v>
      </c>
      <c r="C27" s="8" t="s">
        <v>280</v>
      </c>
      <c r="D27" s="8" t="s">
        <v>281</v>
      </c>
      <c r="E27" s="8" t="s">
        <v>96</v>
      </c>
    </row>
    <row r="28" spans="1:8" x14ac:dyDescent="0.2">
      <c r="A28" s="8">
        <v>2015</v>
      </c>
      <c r="B28" s="5">
        <v>9.2688000000000006E-2</v>
      </c>
      <c r="C28" s="5">
        <v>4.1479999999999998E-3</v>
      </c>
      <c r="D28" s="5">
        <v>8.4779999999999994E-3</v>
      </c>
      <c r="E28" s="5">
        <v>0.89460200000000001</v>
      </c>
    </row>
    <row r="29" spans="1:8" x14ac:dyDescent="0.2">
      <c r="A29" s="8">
        <v>2035</v>
      </c>
      <c r="B29" s="5">
        <v>4.9595E-2</v>
      </c>
      <c r="C29" s="5">
        <v>1.1051999999999999E-2</v>
      </c>
      <c r="D29" s="5">
        <v>4.5620000000000001E-2</v>
      </c>
      <c r="E29" s="5">
        <v>0.89367099999999999</v>
      </c>
    </row>
    <row r="31" spans="1:8" x14ac:dyDescent="0.2">
      <c r="A31" s="8" t="s">
        <v>282</v>
      </c>
      <c r="B31" s="8" t="s">
        <v>283</v>
      </c>
      <c r="C31" s="8" t="s">
        <v>284</v>
      </c>
      <c r="D31" s="8" t="s">
        <v>285</v>
      </c>
      <c r="E31" s="8" t="s">
        <v>286</v>
      </c>
      <c r="F31" s="8" t="s">
        <v>287</v>
      </c>
    </row>
    <row r="32" spans="1:8" x14ac:dyDescent="0.2">
      <c r="A32" s="8">
        <v>2015</v>
      </c>
      <c r="B32" s="5">
        <v>0.80199699999999996</v>
      </c>
      <c r="C32" s="5">
        <v>4.369E-2</v>
      </c>
      <c r="D32" s="5">
        <v>0.11411499999999999</v>
      </c>
      <c r="E32" s="5">
        <v>3.143E-3</v>
      </c>
      <c r="F32" s="5">
        <v>3.7055999999999999E-2</v>
      </c>
    </row>
    <row r="33" spans="1:6" x14ac:dyDescent="0.2">
      <c r="A33" s="8">
        <v>2035</v>
      </c>
      <c r="B33" s="5">
        <v>0.38165100000000002</v>
      </c>
      <c r="C33" s="5">
        <v>3.082E-2</v>
      </c>
      <c r="D33" s="5">
        <v>9.4225000000000003E-2</v>
      </c>
      <c r="E33" s="5">
        <v>3.3019999999999998E-3</v>
      </c>
      <c r="F33" s="5">
        <v>0.49000199999999999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392B-ECC1-7940-8F8F-E04F782A074B}">
  <dimension ref="A1:BS11"/>
  <sheetViews>
    <sheetView workbookViewId="0">
      <selection activeCell="M19" sqref="M19"/>
    </sheetView>
  </sheetViews>
  <sheetFormatPr baseColWidth="10" defaultColWidth="11" defaultRowHeight="16" x14ac:dyDescent="0.2"/>
  <sheetData>
    <row r="1" spans="1:71" x14ac:dyDescent="0.2">
      <c r="A1" s="8" t="s">
        <v>288</v>
      </c>
      <c r="B1" s="8" t="s">
        <v>289</v>
      </c>
      <c r="C1" s="8" t="s">
        <v>290</v>
      </c>
      <c r="D1" s="8" t="s">
        <v>291</v>
      </c>
      <c r="E1" s="8" t="s">
        <v>292</v>
      </c>
      <c r="F1" s="8" t="s">
        <v>293</v>
      </c>
      <c r="G1" s="8" t="s">
        <v>294</v>
      </c>
      <c r="H1" s="8" t="s">
        <v>295</v>
      </c>
      <c r="I1" s="8" t="s">
        <v>296</v>
      </c>
      <c r="J1" s="8" t="s">
        <v>297</v>
      </c>
      <c r="K1" s="8" t="s">
        <v>298</v>
      </c>
      <c r="L1" s="8" t="s">
        <v>299</v>
      </c>
      <c r="M1" s="8" t="s">
        <v>300</v>
      </c>
      <c r="N1" s="8" t="s">
        <v>301</v>
      </c>
      <c r="O1" s="8" t="s">
        <v>302</v>
      </c>
      <c r="P1" s="8" t="s">
        <v>303</v>
      </c>
      <c r="Q1" s="8" t="s">
        <v>304</v>
      </c>
      <c r="R1" s="8" t="s">
        <v>305</v>
      </c>
      <c r="S1" s="8" t="s">
        <v>306</v>
      </c>
      <c r="T1" s="8" t="s">
        <v>307</v>
      </c>
      <c r="U1" s="8" t="s">
        <v>308</v>
      </c>
      <c r="V1" s="8" t="s">
        <v>309</v>
      </c>
      <c r="W1" s="8" t="s">
        <v>310</v>
      </c>
      <c r="X1" s="8" t="s">
        <v>311</v>
      </c>
      <c r="Y1" s="8" t="s">
        <v>312</v>
      </c>
      <c r="Z1" s="8" t="s">
        <v>313</v>
      </c>
      <c r="AA1" s="8" t="s">
        <v>314</v>
      </c>
      <c r="AB1" s="8" t="s">
        <v>315</v>
      </c>
      <c r="AC1" s="8" t="s">
        <v>316</v>
      </c>
      <c r="AD1" s="8" t="s">
        <v>317</v>
      </c>
      <c r="AE1" s="8" t="s">
        <v>318</v>
      </c>
    </row>
    <row r="2" spans="1:71" x14ac:dyDescent="0.2">
      <c r="A2" s="8">
        <v>2015</v>
      </c>
      <c r="B2" s="5">
        <v>7.1999999999999998E-3</v>
      </c>
      <c r="C2" s="5">
        <v>2.8E-3</v>
      </c>
      <c r="D2" s="5">
        <v>1.0699999999999999E-2</v>
      </c>
      <c r="E2" s="5">
        <v>1.84E-2</v>
      </c>
      <c r="F2" s="5">
        <v>1.49E-2</v>
      </c>
      <c r="G2" s="5">
        <v>6.7000000000000002E-3</v>
      </c>
      <c r="H2" s="5">
        <v>1.8E-3</v>
      </c>
      <c r="I2" s="5">
        <v>2.9999999999999997E-4</v>
      </c>
      <c r="J2" s="5">
        <v>0</v>
      </c>
      <c r="K2" s="5">
        <v>0</v>
      </c>
      <c r="L2" s="5">
        <v>6.0600000000000001E-2</v>
      </c>
      <c r="M2" s="5">
        <v>2.3699999999999999E-2</v>
      </c>
      <c r="N2" s="5">
        <v>8.9399999999999993E-2</v>
      </c>
      <c r="O2" s="5">
        <v>0.154</v>
      </c>
      <c r="P2" s="5">
        <v>0.1249</v>
      </c>
      <c r="Q2" s="5">
        <v>5.5800000000000002E-2</v>
      </c>
      <c r="R2" s="5">
        <v>1.54E-2</v>
      </c>
      <c r="S2" s="5">
        <v>2.8999999999999998E-3</v>
      </c>
      <c r="T2" s="5">
        <v>4.0000000000000002E-4</v>
      </c>
      <c r="U2" s="5">
        <v>4.0000000000000002E-4</v>
      </c>
      <c r="V2" s="5">
        <v>4.7100000000000003E-2</v>
      </c>
      <c r="W2" s="5">
        <v>1.84E-2</v>
      </c>
      <c r="X2" s="5">
        <v>6.9599999999999995E-2</v>
      </c>
      <c r="Y2" s="5">
        <v>0.1198</v>
      </c>
      <c r="Z2" s="5">
        <v>9.7199999999999995E-2</v>
      </c>
      <c r="AA2" s="5">
        <v>4.3400000000000001E-2</v>
      </c>
      <c r="AB2" s="5">
        <v>1.2E-2</v>
      </c>
      <c r="AC2" s="5">
        <v>2.2000000000000001E-3</v>
      </c>
      <c r="AD2" s="5">
        <v>2.9999999999999997E-4</v>
      </c>
      <c r="AE2" s="5">
        <v>2.9999999999999997E-4</v>
      </c>
    </row>
    <row r="3" spans="1:71" x14ac:dyDescent="0.2">
      <c r="A3" s="8">
        <v>2035</v>
      </c>
      <c r="B3" s="5">
        <v>0.1140601</v>
      </c>
      <c r="C3" s="5">
        <v>4.4356720000000002E-2</v>
      </c>
      <c r="D3" s="5">
        <v>0.16950609999999999</v>
      </c>
      <c r="E3" s="5">
        <v>0.291487</v>
      </c>
      <c r="F3" s="5">
        <v>0.2360411</v>
      </c>
      <c r="G3" s="5">
        <v>0.10613930000000001</v>
      </c>
      <c r="H3" s="5">
        <v>2.8515039999999998E-2</v>
      </c>
      <c r="I3" s="5">
        <v>4.7525060000000001E-3</v>
      </c>
      <c r="J3" s="5">
        <v>0</v>
      </c>
      <c r="K3" s="5">
        <v>0</v>
      </c>
      <c r="L3" s="5">
        <v>5.1989560000000002E-4</v>
      </c>
      <c r="M3" s="5">
        <v>2.033255E-4</v>
      </c>
      <c r="N3" s="5">
        <v>7.6697460000000001E-4</v>
      </c>
      <c r="O3" s="5">
        <v>1.3211869999999999E-3</v>
      </c>
      <c r="P3" s="5">
        <v>1.0715340000000001E-3</v>
      </c>
      <c r="Q3" s="5">
        <v>4.7871570000000002E-4</v>
      </c>
      <c r="R3" s="5">
        <v>1.3211869999999999E-4</v>
      </c>
      <c r="S3" s="5">
        <v>2.4879490000000001E-5</v>
      </c>
      <c r="T3" s="5">
        <v>3.4316540000000001E-6</v>
      </c>
      <c r="U3" s="5">
        <v>3.4316540000000001E-6</v>
      </c>
      <c r="V3" s="5">
        <v>7.0776400000000002E-5</v>
      </c>
      <c r="W3" s="5">
        <v>2.7649379999999999E-5</v>
      </c>
      <c r="X3" s="5">
        <v>1.0458680000000001E-4</v>
      </c>
      <c r="Y3" s="5">
        <v>1.800215E-4</v>
      </c>
      <c r="Z3" s="5">
        <v>1.460609E-4</v>
      </c>
      <c r="AA3" s="5">
        <v>6.5216469999999999E-5</v>
      </c>
      <c r="AB3" s="5">
        <v>1.80322E-5</v>
      </c>
      <c r="AC3" s="5">
        <v>3.3059040000000001E-6</v>
      </c>
      <c r="AD3" s="5">
        <v>4.5080510000000001E-7</v>
      </c>
      <c r="AE3" s="5">
        <v>4.5080510000000001E-7</v>
      </c>
    </row>
    <row r="5" spans="1:71" x14ac:dyDescent="0.2">
      <c r="A5" s="8" t="s">
        <v>319</v>
      </c>
      <c r="B5" s="8" t="s">
        <v>96</v>
      </c>
      <c r="C5" s="8" t="s">
        <v>320</v>
      </c>
      <c r="D5" s="8" t="s">
        <v>321</v>
      </c>
      <c r="E5" s="8" t="s">
        <v>322</v>
      </c>
    </row>
    <row r="6" spans="1:71" x14ac:dyDescent="0.2">
      <c r="A6" s="8">
        <v>2015</v>
      </c>
      <c r="B6" s="5">
        <v>0.93318699999999999</v>
      </c>
      <c r="C6" s="5">
        <v>6.6810000000000003E-3</v>
      </c>
      <c r="D6" s="5">
        <v>4.8358999999999999E-2</v>
      </c>
      <c r="E6" s="5">
        <v>1.1771999999999999E-2</v>
      </c>
    </row>
    <row r="7" spans="1:71" x14ac:dyDescent="0.2">
      <c r="A7" s="8">
        <v>2035</v>
      </c>
      <c r="B7" s="5">
        <v>0.92955399999999999</v>
      </c>
      <c r="C7" s="5">
        <v>8.8099999999999995E-4</v>
      </c>
      <c r="D7" s="5">
        <v>6.3740000000000003E-3</v>
      </c>
      <c r="E7" s="5">
        <v>6.3191999999999998E-2</v>
      </c>
    </row>
    <row r="9" spans="1:71" x14ac:dyDescent="0.2">
      <c r="A9" t="s">
        <v>323</v>
      </c>
      <c r="B9" t="s">
        <v>324</v>
      </c>
      <c r="C9" t="s">
        <v>325</v>
      </c>
      <c r="D9" t="s">
        <v>326</v>
      </c>
      <c r="E9" t="s">
        <v>327</v>
      </c>
      <c r="F9" t="s">
        <v>328</v>
      </c>
      <c r="G9" t="s">
        <v>329</v>
      </c>
      <c r="H9" t="s">
        <v>330</v>
      </c>
      <c r="I9" t="s">
        <v>331</v>
      </c>
      <c r="J9" t="s">
        <v>332</v>
      </c>
      <c r="K9" t="s">
        <v>333</v>
      </c>
      <c r="L9" t="s">
        <v>334</v>
      </c>
      <c r="M9" t="s">
        <v>335</v>
      </c>
      <c r="N9" t="s">
        <v>336</v>
      </c>
      <c r="O9" t="s">
        <v>337</v>
      </c>
      <c r="P9" t="s">
        <v>338</v>
      </c>
      <c r="Q9" t="s">
        <v>339</v>
      </c>
      <c r="R9" t="s">
        <v>340</v>
      </c>
      <c r="S9" t="s">
        <v>341</v>
      </c>
      <c r="T9" t="s">
        <v>342</v>
      </c>
      <c r="U9" t="s">
        <v>343</v>
      </c>
      <c r="V9" t="s">
        <v>344</v>
      </c>
      <c r="W9" t="s">
        <v>345</v>
      </c>
      <c r="X9" t="s">
        <v>346</v>
      </c>
      <c r="Y9" t="s">
        <v>347</v>
      </c>
      <c r="Z9" t="s">
        <v>348</v>
      </c>
      <c r="AA9" t="s">
        <v>349</v>
      </c>
      <c r="AB9" t="s">
        <v>350</v>
      </c>
      <c r="AC9" t="s">
        <v>351</v>
      </c>
      <c r="AD9" t="s">
        <v>352</v>
      </c>
      <c r="AE9" t="s">
        <v>353</v>
      </c>
      <c r="AF9" t="s">
        <v>354</v>
      </c>
      <c r="AG9" t="s">
        <v>355</v>
      </c>
      <c r="AH9" t="s">
        <v>356</v>
      </c>
      <c r="AI9" t="s">
        <v>357</v>
      </c>
      <c r="AJ9" t="s">
        <v>358</v>
      </c>
      <c r="AK9" t="s">
        <v>359</v>
      </c>
      <c r="AL9" t="s">
        <v>360</v>
      </c>
      <c r="AM9" t="s">
        <v>361</v>
      </c>
      <c r="AN9" t="s">
        <v>362</v>
      </c>
      <c r="AO9" t="s">
        <v>363</v>
      </c>
      <c r="AP9" t="s">
        <v>364</v>
      </c>
      <c r="AQ9" t="s">
        <v>365</v>
      </c>
      <c r="AR9" t="s">
        <v>366</v>
      </c>
      <c r="AS9" t="s">
        <v>367</v>
      </c>
      <c r="AT9" t="s">
        <v>368</v>
      </c>
      <c r="AU9" t="s">
        <v>369</v>
      </c>
      <c r="AV9" t="s">
        <v>370</v>
      </c>
      <c r="AW9" t="s">
        <v>371</v>
      </c>
      <c r="AX9" t="s">
        <v>372</v>
      </c>
      <c r="AY9" t="s">
        <v>373</v>
      </c>
      <c r="AZ9" t="s">
        <v>374</v>
      </c>
      <c r="BA9" t="s">
        <v>375</v>
      </c>
      <c r="BB9" t="s">
        <v>376</v>
      </c>
      <c r="BC9" t="s">
        <v>377</v>
      </c>
      <c r="BD9" t="s">
        <v>378</v>
      </c>
      <c r="BE9" t="s">
        <v>379</v>
      </c>
      <c r="BF9" t="s">
        <v>380</v>
      </c>
      <c r="BG9" t="s">
        <v>381</v>
      </c>
      <c r="BH9" t="s">
        <v>382</v>
      </c>
      <c r="BI9" t="s">
        <v>383</v>
      </c>
      <c r="BJ9" t="s">
        <v>384</v>
      </c>
      <c r="BK9" t="s">
        <v>385</v>
      </c>
      <c r="BL9" t="s">
        <v>386</v>
      </c>
      <c r="BM9" t="s">
        <v>387</v>
      </c>
      <c r="BN9" t="s">
        <v>388</v>
      </c>
      <c r="BO9" t="s">
        <v>389</v>
      </c>
      <c r="BP9" t="s">
        <v>390</v>
      </c>
      <c r="BQ9" t="s">
        <v>391</v>
      </c>
      <c r="BR9" t="s">
        <v>392</v>
      </c>
      <c r="BS9" t="s">
        <v>393</v>
      </c>
    </row>
    <row r="10" spans="1:71" x14ac:dyDescent="0.2">
      <c r="A10">
        <v>2015</v>
      </c>
      <c r="B10" s="4">
        <v>0.38916932008027399</v>
      </c>
      <c r="C10" s="4">
        <v>3.3930236702544497E-2</v>
      </c>
      <c r="D10" s="4">
        <v>4.4287256808977103E-3</v>
      </c>
      <c r="E10" s="4">
        <v>1.0788470404855201E-3</v>
      </c>
      <c r="F10" s="4">
        <v>3.6619827717516398E-4</v>
      </c>
      <c r="G10" s="4">
        <v>1.52403819894458E-4</v>
      </c>
      <c r="H10" s="4">
        <v>7.2982086750541795E-5</v>
      </c>
      <c r="I10" s="4">
        <v>3.8637577863705301E-5</v>
      </c>
      <c r="J10" s="4">
        <v>2.1894626025162499E-5</v>
      </c>
      <c r="K10" s="4">
        <v>2.1894626025162499E-5</v>
      </c>
      <c r="L10" s="4">
        <v>1.1217079187005E-3</v>
      </c>
      <c r="M10" s="4">
        <v>2.2726995738552299E-2</v>
      </c>
      <c r="N10" s="4">
        <v>9.6509078820658595E-2</v>
      </c>
      <c r="O10" s="4">
        <v>0.14239777385944399</v>
      </c>
      <c r="P10" s="4">
        <v>9.8788892604416201E-2</v>
      </c>
      <c r="Q10" s="4">
        <v>3.9375591548556403E-2</v>
      </c>
      <c r="R10" s="4">
        <v>1.0359668689690699E-2</v>
      </c>
      <c r="S10" s="4">
        <v>1.9861511778195401E-3</v>
      </c>
      <c r="T10" s="4">
        <v>2.9821219403422598E-4</v>
      </c>
      <c r="U10" s="4">
        <v>2.9821219403422598E-4</v>
      </c>
      <c r="V10" s="4">
        <v>3.4139033144470199E-4</v>
      </c>
      <c r="W10" s="4">
        <v>6.91693129608573E-3</v>
      </c>
      <c r="X10" s="4">
        <v>2.93724113530167E-2</v>
      </c>
      <c r="Y10" s="4">
        <v>4.33385754031064E-2</v>
      </c>
      <c r="Z10" s="4">
        <v>3.0066269683062901E-2</v>
      </c>
      <c r="AA10" s="4">
        <v>1.19839095592424E-2</v>
      </c>
      <c r="AB10" s="4">
        <v>3.1529515559879902E-3</v>
      </c>
      <c r="AC10" s="4">
        <v>6.0448250171989603E-4</v>
      </c>
      <c r="AD10" s="4">
        <v>9.0760489486549104E-5</v>
      </c>
      <c r="AE10" s="4">
        <v>9.0760489486549104E-5</v>
      </c>
      <c r="AF10" s="4">
        <v>3.0535509825703198E-5</v>
      </c>
      <c r="AG10" s="4">
        <v>6.5389212334272698E-4</v>
      </c>
      <c r="AH10" s="4">
        <v>3.76378164629007E-3</v>
      </c>
      <c r="AI10" s="4">
        <v>7.8382099946052806E-3</v>
      </c>
      <c r="AJ10" s="4">
        <v>7.2706328698533204E-3</v>
      </c>
      <c r="AK10" s="4">
        <v>3.5105164710753402E-3</v>
      </c>
      <c r="AL10" s="4">
        <v>9.9628801068593099E-4</v>
      </c>
      <c r="AM10" s="4">
        <v>1.8301892626557001E-4</v>
      </c>
      <c r="AN10" s="4">
        <v>2.3520592779915501E-5</v>
      </c>
      <c r="AO10" s="4">
        <v>2.3520592779915501E-5</v>
      </c>
      <c r="AP10" s="4">
        <v>5.8709177930417804E-6</v>
      </c>
      <c r="AQ10" s="4">
        <v>1.25922493138284E-4</v>
      </c>
      <c r="AR10" s="4">
        <v>7.2013542120398901E-4</v>
      </c>
      <c r="AS10" s="4">
        <v>1.4854018084720999E-3</v>
      </c>
      <c r="AT10" s="4">
        <v>1.36462667355552E-3</v>
      </c>
      <c r="AU10" s="4">
        <v>6.5389296631765599E-4</v>
      </c>
      <c r="AV10" s="4">
        <v>1.8480569276941301E-4</v>
      </c>
      <c r="AW10" s="4">
        <v>3.3956988111040498E-5</v>
      </c>
      <c r="AX10" s="4">
        <v>4.38258033087958E-6</v>
      </c>
      <c r="AY10" s="4">
        <v>4.38258033087958E-6</v>
      </c>
      <c r="AZ10" s="4">
        <v>1.46526985004432E-6</v>
      </c>
      <c r="BA10" s="4">
        <v>3.1517728408190302E-5</v>
      </c>
      <c r="BB10" s="4">
        <v>1.75996959528401E-4</v>
      </c>
      <c r="BC10" s="4">
        <v>3.5129922550604598E-4</v>
      </c>
      <c r="BD10" s="4">
        <v>3.1270523906617298E-4</v>
      </c>
      <c r="BE10" s="4">
        <v>1.4630574277184799E-4</v>
      </c>
      <c r="BF10" s="4">
        <v>4.0846932761184699E-5</v>
      </c>
      <c r="BG10" s="4">
        <v>7.5176568225797698E-6</v>
      </c>
      <c r="BH10" s="4">
        <v>9.8753359480082197E-7</v>
      </c>
      <c r="BI10" s="4">
        <v>9.8753359480082197E-7</v>
      </c>
      <c r="BJ10" s="4">
        <v>1.11857732104765E-6</v>
      </c>
      <c r="BK10" s="4">
        <v>2.3899724796267101E-5</v>
      </c>
      <c r="BL10" s="4">
        <v>1.40936910991091E-4</v>
      </c>
      <c r="BM10" s="4">
        <v>3.0293576402913998E-4</v>
      </c>
      <c r="BN10" s="4">
        <v>2.8932751826671798E-4</v>
      </c>
      <c r="BO10" s="4">
        <v>1.4268747960932801E-4</v>
      </c>
      <c r="BP10" s="4">
        <v>4.0906468778694103E-5</v>
      </c>
      <c r="BQ10" s="4">
        <v>7.4974127969710799E-6</v>
      </c>
      <c r="BR10" s="4">
        <v>9.4846254917397495E-7</v>
      </c>
      <c r="BS10" s="4">
        <v>9.4846254917397495E-7</v>
      </c>
    </row>
    <row r="11" spans="1:71" x14ac:dyDescent="0.2">
      <c r="A11">
        <v>2035</v>
      </c>
      <c r="B11" s="4">
        <v>0.39059962847816598</v>
      </c>
      <c r="C11" s="4">
        <v>3.4054940012887898E-2</v>
      </c>
      <c r="D11" s="4">
        <v>4.4450025126172403E-3</v>
      </c>
      <c r="E11" s="4">
        <v>1.0828121114775701E-3</v>
      </c>
      <c r="F11" s="4">
        <v>3.6754416042986002E-4</v>
      </c>
      <c r="G11" s="4">
        <v>1.52963947459038E-4</v>
      </c>
      <c r="H11" s="4">
        <v>7.3250316763003894E-5</v>
      </c>
      <c r="I11" s="4">
        <v>3.8779581997230698E-5</v>
      </c>
      <c r="J11" s="4">
        <v>2.1975095028901102E-5</v>
      </c>
      <c r="K11" s="4">
        <v>2.1975095028901102E-5</v>
      </c>
      <c r="L11" s="4">
        <v>1.0692280665646999E-3</v>
      </c>
      <c r="M11" s="4">
        <v>2.1663698104679899E-2</v>
      </c>
      <c r="N11" s="4">
        <v>9.19938372842182E-2</v>
      </c>
      <c r="O11" s="4">
        <v>0.13573559915957301</v>
      </c>
      <c r="P11" s="4">
        <v>9.4166988461539494E-2</v>
      </c>
      <c r="Q11" s="4">
        <v>3.7533378270235299E-2</v>
      </c>
      <c r="R11" s="4">
        <v>9.8749846895628494E-3</v>
      </c>
      <c r="S11" s="4">
        <v>1.8932277720081E-3</v>
      </c>
      <c r="T11" s="4">
        <v>2.8426013789991598E-4</v>
      </c>
      <c r="U11" s="4">
        <v>2.8426013789991598E-4</v>
      </c>
      <c r="V11" s="4">
        <v>3.6106861341254302E-4</v>
      </c>
      <c r="W11" s="4">
        <v>7.3156342230859001E-3</v>
      </c>
      <c r="X11" s="4">
        <v>3.1065483884491402E-2</v>
      </c>
      <c r="Y11" s="4">
        <v>4.5836679855150601E-2</v>
      </c>
      <c r="Z11" s="4">
        <v>3.17993373128364E-2</v>
      </c>
      <c r="AA11" s="4">
        <v>1.2674681176546E-2</v>
      </c>
      <c r="AB11" s="4">
        <v>3.33469270104946E-3</v>
      </c>
      <c r="AC11" s="4">
        <v>6.3932583504785502E-4</v>
      </c>
      <c r="AD11" s="4">
        <v>9.5992068530095903E-5</v>
      </c>
      <c r="AE11" s="4">
        <v>9.5992068530095903E-5</v>
      </c>
      <c r="AF11" s="4">
        <v>3.9270641894252298E-5</v>
      </c>
      <c r="AG11" s="4">
        <v>8.4094759052129602E-4</v>
      </c>
      <c r="AH11" s="4">
        <v>4.84046678910209E-3</v>
      </c>
      <c r="AI11" s="4">
        <v>1.0080445342065101E-2</v>
      </c>
      <c r="AJ11" s="4">
        <v>9.3505044260388196E-3</v>
      </c>
      <c r="AK11" s="4">
        <v>4.5147513824521299E-3</v>
      </c>
      <c r="AL11" s="4">
        <v>1.28129086150875E-3</v>
      </c>
      <c r="AM11" s="4">
        <v>2.3537418416364199E-4</v>
      </c>
      <c r="AN11" s="4">
        <v>3.0249004567891798E-5</v>
      </c>
      <c r="AO11" s="4">
        <v>3.0249004567891798E-5</v>
      </c>
      <c r="AP11" s="4">
        <v>8.5962034025940202E-6</v>
      </c>
      <c r="AQ11" s="4">
        <v>1.8437583392180501E-4</v>
      </c>
      <c r="AR11" s="4">
        <v>1.0544229669540101E-3</v>
      </c>
      <c r="AS11" s="4">
        <v>2.1749267372370299E-3</v>
      </c>
      <c r="AT11" s="4">
        <v>1.9980876701069998E-3</v>
      </c>
      <c r="AU11" s="4">
        <v>9.5743070166203696E-4</v>
      </c>
      <c r="AV11" s="4">
        <v>2.7059267068702903E-4</v>
      </c>
      <c r="AW11" s="4">
        <v>4.9719854208814302E-5</v>
      </c>
      <c r="AX11" s="4">
        <v>6.4169782784387503E-6</v>
      </c>
      <c r="AY11" s="4">
        <v>6.4169782784387503E-6</v>
      </c>
      <c r="AZ11" s="4">
        <v>2.38032242281062E-6</v>
      </c>
      <c r="BA11" s="4">
        <v>5.1200368071315503E-5</v>
      </c>
      <c r="BB11" s="4">
        <v>2.8590604597458498E-4</v>
      </c>
      <c r="BC11" s="4">
        <v>5.7068356628149402E-4</v>
      </c>
      <c r="BD11" s="4">
        <v>5.07987857838643E-4</v>
      </c>
      <c r="BE11" s="4">
        <v>2.3767283554988801E-4</v>
      </c>
      <c r="BF11" s="4">
        <v>6.6355606751578502E-5</v>
      </c>
      <c r="BG11" s="4">
        <v>1.2212390162290199E-5</v>
      </c>
      <c r="BH11" s="4">
        <v>1.6042426307427701E-6</v>
      </c>
      <c r="BI11" s="4">
        <v>1.6042426307427701E-6</v>
      </c>
      <c r="BJ11" s="4">
        <v>2.0351505497084601E-6</v>
      </c>
      <c r="BK11" s="4">
        <v>4.3483393719665598E-5</v>
      </c>
      <c r="BL11" s="4">
        <v>2.56421998265699E-4</v>
      </c>
      <c r="BM11" s="4">
        <v>5.5116430048199805E-4</v>
      </c>
      <c r="BN11" s="4">
        <v>5.2640532466258596E-4</v>
      </c>
      <c r="BO11" s="4">
        <v>2.59606999980529E-4</v>
      </c>
      <c r="BP11" s="4">
        <v>7.4425630535418806E-5</v>
      </c>
      <c r="BQ11" s="4">
        <v>1.36408663827155E-5</v>
      </c>
      <c r="BR11" s="4">
        <v>1.72564206515596E-6</v>
      </c>
      <c r="BS11" s="4">
        <v>1.72564206515596E-6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4A306128C024094F84664E1C8ADC1" ma:contentTypeVersion="8" ma:contentTypeDescription="Create a new document." ma:contentTypeScope="" ma:versionID="91c539fb20f36500f0b051d17a178615">
  <xsd:schema xmlns:xsd="http://www.w3.org/2001/XMLSchema" xmlns:xs="http://www.w3.org/2001/XMLSchema" xmlns:p="http://schemas.microsoft.com/office/2006/metadata/properties" xmlns:ns2="c49e7efd-2dc0-462a-b2b3-27e25543be1b" xmlns:ns3="925884a3-b68b-4e10-bcde-8f664cfa5cdc" targetNamespace="http://schemas.microsoft.com/office/2006/metadata/properties" ma:root="true" ma:fieldsID="d28bede037396653c36b022cbdf93e53" ns2:_="" ns3:_="">
    <xsd:import namespace="c49e7efd-2dc0-462a-b2b3-27e25543be1b"/>
    <xsd:import namespace="925884a3-b68b-4e10-bcde-8f664cfa5c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e7efd-2dc0-462a-b2b3-27e25543b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884a3-b68b-4e10-bcde-8f664cfa5c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901385-E90A-48F0-8564-88DDCF6C36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DEB567-FCE1-4632-83BB-5861AA35A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9e7efd-2dc0-462a-b2b3-27e25543be1b"/>
    <ds:schemaRef ds:uri="925884a3-b68b-4e10-bcde-8f664cfa5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A5ADA1-EE7E-4929-B33D-E3C0F3E5E611}">
  <ds:schemaRefs>
    <ds:schemaRef ds:uri="http://schemas.microsoft.com/office/infopath/2007/PartnerControls"/>
    <ds:schemaRef ds:uri="http://purl.org/dc/elements/1.1/"/>
    <ds:schemaRef ds:uri="925884a3-b68b-4e10-bcde-8f664cfa5cdc"/>
    <ds:schemaRef ds:uri="http://schemas.microsoft.com/office/2006/documentManagement/types"/>
    <ds:schemaRef ds:uri="http://purl.org/dc/terms/"/>
    <ds:schemaRef ds:uri="c49e7efd-2dc0-462a-b2b3-27e25543be1b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Diff List</vt:lpstr>
      <vt:lpstr>Heating</vt:lpstr>
      <vt:lpstr>Cooling</vt:lpstr>
      <vt:lpstr>Water Heating</vt:lpstr>
      <vt:lpstr>Clothes Dryer</vt:lpstr>
      <vt:lpstr>Cooking Range</vt:lpstr>
      <vt:lpstr>Clothes Washer</vt:lpstr>
      <vt:lpstr>Dish Washer</vt:lpstr>
      <vt:lpstr>Refrigerator</vt:lpstr>
      <vt:lpstr>Misc Extra Refrigerator</vt:lpstr>
      <vt:lpstr>Envelope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Janet Reyna</dc:creator>
  <cp:keywords/>
  <dc:description/>
  <cp:lastModifiedBy>Sandoval, Noah</cp:lastModifiedBy>
  <cp:revision/>
  <dcterms:created xsi:type="dcterms:W3CDTF">2022-03-24T14:52:04Z</dcterms:created>
  <dcterms:modified xsi:type="dcterms:W3CDTF">2022-06-01T18:32:51Z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0x0101009F14A306128C024094F84664E1C8ADC1</vt:lpwstr>
  </property>
</Properties>
</file>