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<sst xmlns="http://schemas.openxmlformats.org/spreadsheetml/2006/main" uniqueCount="66">
  <si>
    <t>Table 1</t>
  </si>
  <si>
    <t>Ilość</t>
  </si>
  <si>
    <t>Waga (g)</t>
  </si>
  <si>
    <t>Waga jednostkowa (g)</t>
  </si>
  <si>
    <t>Plastik</t>
  </si>
  <si>
    <t>Butelki PET 1.5L</t>
  </si>
  <si>
    <t>Butelki PET 1L</t>
  </si>
  <si>
    <t>Butelki PET 0.7L</t>
  </si>
  <si>
    <t>Butelki PET 0.5L</t>
  </si>
  <si>
    <t>Butelki po chemii</t>
  </si>
  <si>
    <t>Butelki po nabiale</t>
  </si>
  <si>
    <t>Butelki po psich szamponach</t>
  </si>
  <si>
    <t>Tacki plastikowe</t>
  </si>
  <si>
    <t>Folie z opakowań (piwo)</t>
  </si>
  <si>
    <t>Folia z opakowań (zanęta)</t>
  </si>
  <si>
    <t>Folie z opakowań (chipsów)</t>
  </si>
  <si>
    <t>Folie żywność inne</t>
  </si>
  <si>
    <t>Siatki foliowe</t>
  </si>
  <si>
    <t>Kubki</t>
  </si>
  <si>
    <t>Kubek po lodzie</t>
  </si>
  <si>
    <t xml:space="preserve">Donica </t>
  </si>
  <si>
    <t>Krzesło</t>
  </si>
  <si>
    <t>Opakowanie po robakach duże</t>
  </si>
  <si>
    <t>Opakowanie po robakach male</t>
  </si>
  <si>
    <t>Wiaderka</t>
  </si>
  <si>
    <t>Inne odpady z tworzyw sztucznych i zmieszanych</t>
  </si>
  <si>
    <t>Tampony</t>
  </si>
  <si>
    <t xml:space="preserve">Maseczki </t>
  </si>
  <si>
    <t>Styropian</t>
  </si>
  <si>
    <t>Szkło</t>
  </si>
  <si>
    <t>Butelka 100ml</t>
  </si>
  <si>
    <t>Butelka 200ml</t>
  </si>
  <si>
    <t>Butelka 500ml</t>
  </si>
  <si>
    <t>Butelka 700ml</t>
  </si>
  <si>
    <t>Butelka 1l</t>
  </si>
  <si>
    <t>Butelka 1l sok</t>
  </si>
  <si>
    <t>Butelka typu tymbark</t>
  </si>
  <si>
    <t>Butelka typu piwo</t>
  </si>
  <si>
    <t>Majonez 500</t>
  </si>
  <si>
    <t>Sloik</t>
  </si>
  <si>
    <t>Metal</t>
  </si>
  <si>
    <t>Puszki</t>
  </si>
  <si>
    <t>Ślad węglowy łączny</t>
  </si>
  <si>
    <t>Ślad węglowy</t>
  </si>
  <si>
    <t>odległość</t>
  </si>
  <si>
    <t>CO2/km</t>
  </si>
  <si>
    <t>CO2kg</t>
  </si>
  <si>
    <t>1 wyjazd</t>
  </si>
  <si>
    <t>Gdy-Gda SKM</t>
  </si>
  <si>
    <t>21km</t>
  </si>
  <si>
    <t>40g/km</t>
  </si>
  <si>
    <t>Kg</t>
  </si>
  <si>
    <r>
      <rPr>
        <u val="single"/>
        <sz val="10"/>
        <color indexed="8"/>
        <rFont val="Helvetica Neue"/>
      </rPr>
      <t>https://www.climate-chance.org/wp-content/uploads/2019/03/new-greenhouse-gas-emissions-a-decisive-asset-for-rail.pdf</t>
    </r>
  </si>
  <si>
    <r>
      <rPr>
        <u val="single"/>
        <sz val="10"/>
        <color indexed="8"/>
        <rFont val="Helvetica Neue"/>
      </rPr>
      <t>https://uic.org/IMG/pdf/carbon_footprint_of_railway_infrastructure.pdf</t>
    </r>
  </si>
  <si>
    <t>Gda-Wisła Bus</t>
  </si>
  <si>
    <t>22km</t>
  </si>
  <si>
    <t>90g/km</t>
  </si>
  <si>
    <r>
      <rPr>
        <u val="single"/>
        <sz val="10"/>
        <color indexed="8"/>
        <rFont val="Helvetica Neue"/>
      </rPr>
      <t>https://www.carbonindependent.org/20.html</t>
    </r>
  </si>
  <si>
    <t>2 wyjazd</t>
  </si>
  <si>
    <t>Auto</t>
  </si>
  <si>
    <t>43km</t>
  </si>
  <si>
    <t>265g/km</t>
  </si>
  <si>
    <r>
      <rPr>
        <u val="single"/>
        <sz val="10"/>
        <color indexed="8"/>
        <rFont val="Helvetica Neue"/>
      </rPr>
      <t>https://calculator.carbonfootprint.com/calculator.aspx?lang=pl&amp;tab=4</t>
    </r>
  </si>
  <si>
    <r>
      <rPr>
        <u val="single"/>
        <sz val="10"/>
        <color indexed="8"/>
        <rFont val="Helvetica Neue"/>
      </rPr>
      <t>https://www.carbuyer.co.uk/volvo/xc90/mpg</t>
    </r>
  </si>
  <si>
    <t>Over a year, a mature tree can take up approximately 22kg of CO2 from the atmosphere. EEA, 2016.</t>
  </si>
  <si>
    <r>
      <rPr>
        <b val="1"/>
        <u val="single"/>
        <sz val="10"/>
        <color indexed="8"/>
        <rFont val="Helvetica Neue"/>
      </rPr>
      <t>https://twosides.info/UK/paper-fact-20-a-mature-tree-can-take-up-22kg-of-co2-from-the-atmosphere/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</si>
</sst>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b val="1"/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limate-chance.org/wp-content/uploads/2019/03/new-greenhouse-gas-emissions-a-decisive-asset-for-rail.pdf" TargetMode="External"/><Relationship Id="rId2" Type="http://schemas.openxmlformats.org/officeDocument/2006/relationships/hyperlink" Target="https://uic.org/IMG/pdf/carbon_footprint_of_railway_infrastructure.pdf" TargetMode="External"/><Relationship Id="rId3" Type="http://schemas.openxmlformats.org/officeDocument/2006/relationships/hyperlink" Target="https://www.carbonindependent.org/20.html" TargetMode="External"/><Relationship Id="rId4" Type="http://schemas.openxmlformats.org/officeDocument/2006/relationships/hyperlink" Target="https://calculator.carbonfootprint.com/calculator.aspx?lang=pl&amp;tab=4" TargetMode="External"/><Relationship Id="rId5" Type="http://schemas.openxmlformats.org/officeDocument/2006/relationships/hyperlink" Target="https://www.carbuyer.co.uk/volvo/xc90/mpg" TargetMode="External"/><Relationship Id="rId6" Type="http://schemas.openxmlformats.org/officeDocument/2006/relationships/hyperlink" Target="https://twosides.info/UK/paper-fact-20-a-mature-tree-can-take-up-22kg-of-co2-from-the-atmosphere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6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32.0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  <c r="H2" s="3"/>
    </row>
    <row r="3" ht="20.25" customHeight="1">
      <c r="A3" t="s" s="5">
        <v>4</v>
      </c>
      <c r="B3" s="6"/>
      <c r="C3" s="6"/>
      <c r="D3" s="6"/>
      <c r="E3" s="6"/>
      <c r="F3" s="6"/>
      <c r="G3" s="6"/>
      <c r="H3" s="6"/>
    </row>
    <row r="4" ht="20.25" customHeight="1">
      <c r="A4" t="s" s="7">
        <v>5</v>
      </c>
      <c r="B4" s="8">
        <v>22</v>
      </c>
      <c r="C4" s="9">
        <f>B4*D4</f>
        <v>1551</v>
      </c>
      <c r="D4" s="9">
        <f>(29+34+23+55)/2</f>
        <v>70.5</v>
      </c>
      <c r="E4" s="10"/>
      <c r="F4" s="10"/>
      <c r="G4" s="10"/>
      <c r="H4" s="10"/>
    </row>
    <row r="5" ht="20.05" customHeight="1">
      <c r="A5" t="s" s="11">
        <v>6</v>
      </c>
      <c r="B5" s="12">
        <v>8</v>
      </c>
      <c r="C5" s="13">
        <f>B5*D5</f>
        <v>408</v>
      </c>
      <c r="D5" s="13">
        <f>29+22</f>
        <v>51</v>
      </c>
      <c r="E5" s="14"/>
      <c r="F5" s="14"/>
      <c r="G5" s="14"/>
      <c r="H5" s="14"/>
    </row>
    <row r="6" ht="20.05" customHeight="1">
      <c r="A6" t="s" s="11">
        <v>7</v>
      </c>
      <c r="B6" s="12">
        <v>6</v>
      </c>
      <c r="C6" s="13">
        <f>B6*D6</f>
        <v>168</v>
      </c>
      <c r="D6" s="13">
        <v>28</v>
      </c>
      <c r="E6" s="14"/>
      <c r="F6" s="14"/>
      <c r="G6" s="14"/>
      <c r="H6" s="14"/>
    </row>
    <row r="7" ht="20.05" customHeight="1">
      <c r="A7" t="s" s="11">
        <v>8</v>
      </c>
      <c r="B7" s="12">
        <v>20</v>
      </c>
      <c r="C7" s="13">
        <f>B7*D7</f>
        <v>560</v>
      </c>
      <c r="D7" s="13">
        <v>28</v>
      </c>
      <c r="E7" s="14"/>
      <c r="F7" s="14"/>
      <c r="G7" s="14"/>
      <c r="H7" s="14"/>
    </row>
    <row r="8" ht="20.05" customHeight="1">
      <c r="A8" t="s" s="11">
        <v>9</v>
      </c>
      <c r="B8" s="12">
        <v>3</v>
      </c>
      <c r="C8" s="13">
        <f>B8*D8</f>
        <v>150</v>
      </c>
      <c r="D8" s="13">
        <v>50</v>
      </c>
      <c r="E8" s="14"/>
      <c r="F8" s="14"/>
      <c r="G8" s="14"/>
      <c r="H8" s="14"/>
    </row>
    <row r="9" ht="20.05" customHeight="1">
      <c r="A9" t="s" s="11">
        <v>10</v>
      </c>
      <c r="B9" s="12">
        <v>6</v>
      </c>
      <c r="C9" s="13">
        <f>B9*D9</f>
        <v>648</v>
      </c>
      <c r="D9" s="13">
        <f>24+84</f>
        <v>108</v>
      </c>
      <c r="E9" s="14"/>
      <c r="F9" s="14"/>
      <c r="G9" s="14"/>
      <c r="H9" s="14"/>
    </row>
    <row r="10" ht="32.05" customHeight="1">
      <c r="A10" t="s" s="11">
        <v>11</v>
      </c>
      <c r="B10" s="12">
        <v>2</v>
      </c>
      <c r="C10" s="13">
        <f>B10*D10</f>
        <v>70</v>
      </c>
      <c r="D10" s="13">
        <v>35</v>
      </c>
      <c r="E10" s="14"/>
      <c r="F10" s="14"/>
      <c r="G10" s="14"/>
      <c r="H10" s="14"/>
    </row>
    <row r="11" ht="20.05" customHeight="1">
      <c r="A11" t="s" s="11">
        <v>12</v>
      </c>
      <c r="B11" s="12">
        <v>2</v>
      </c>
      <c r="C11" s="13">
        <f>B11*D11</f>
        <v>80</v>
      </c>
      <c r="D11" s="13">
        <v>40</v>
      </c>
      <c r="E11" s="14"/>
      <c r="F11" s="14"/>
      <c r="G11" s="14"/>
      <c r="H11" s="14"/>
    </row>
    <row r="12" ht="32.05" customHeight="1">
      <c r="A12" t="s" s="11">
        <v>13</v>
      </c>
      <c r="B12" s="12">
        <v>3</v>
      </c>
      <c r="C12" s="13">
        <f>B12*D12</f>
        <v>24</v>
      </c>
      <c r="D12" s="13">
        <v>8</v>
      </c>
      <c r="E12" s="14"/>
      <c r="F12" s="14"/>
      <c r="G12" s="14"/>
      <c r="H12" s="14"/>
    </row>
    <row r="13" ht="32.05" customHeight="1">
      <c r="A13" t="s" s="11">
        <v>14</v>
      </c>
      <c r="B13" s="12">
        <v>3</v>
      </c>
      <c r="C13" s="13">
        <f>B13*D13</f>
        <v>105</v>
      </c>
      <c r="D13" s="13">
        <f>(20+50)/2</f>
        <v>35</v>
      </c>
      <c r="E13" s="14"/>
      <c r="F13" s="14"/>
      <c r="G13" s="14"/>
      <c r="H13" s="14"/>
    </row>
    <row r="14" ht="32.05" customHeight="1">
      <c r="A14" t="s" s="11">
        <v>15</v>
      </c>
      <c r="B14" s="12">
        <v>5</v>
      </c>
      <c r="C14" s="13">
        <f>B14*D14</f>
        <v>40</v>
      </c>
      <c r="D14" s="13">
        <v>8</v>
      </c>
      <c r="E14" s="14"/>
      <c r="F14" s="14"/>
      <c r="G14" s="14"/>
      <c r="H14" s="14"/>
    </row>
    <row r="15" ht="32.05" customHeight="1">
      <c r="A15" t="s" s="11">
        <v>16</v>
      </c>
      <c r="B15" s="12">
        <v>20</v>
      </c>
      <c r="C15" s="13">
        <f>B15*D15</f>
        <v>200</v>
      </c>
      <c r="D15" s="13">
        <v>10</v>
      </c>
      <c r="E15" s="14"/>
      <c r="F15" s="14"/>
      <c r="G15" s="14"/>
      <c r="H15" s="14"/>
    </row>
    <row r="16" ht="20.05" customHeight="1">
      <c r="A16" t="s" s="11">
        <v>17</v>
      </c>
      <c r="B16" s="12">
        <v>9</v>
      </c>
      <c r="C16" s="13">
        <f>B16*D16</f>
        <v>135</v>
      </c>
      <c r="D16" s="13">
        <v>15</v>
      </c>
      <c r="E16" s="14"/>
      <c r="F16" s="14"/>
      <c r="G16" s="14"/>
      <c r="H16" s="14"/>
    </row>
    <row r="17" ht="20.05" customHeight="1">
      <c r="A17" t="s" s="11">
        <v>18</v>
      </c>
      <c r="B17" s="12">
        <v>2</v>
      </c>
      <c r="C17" s="13">
        <f>B17*D17</f>
        <v>16</v>
      </c>
      <c r="D17" s="13">
        <v>8</v>
      </c>
      <c r="E17" s="14"/>
      <c r="F17" s="14"/>
      <c r="G17" s="14"/>
      <c r="H17" s="14"/>
    </row>
    <row r="18" ht="20.05" customHeight="1">
      <c r="A18" t="s" s="11">
        <v>19</v>
      </c>
      <c r="B18" s="12">
        <v>1</v>
      </c>
      <c r="C18" s="13">
        <f>B18*D18</f>
        <v>12</v>
      </c>
      <c r="D18" s="13">
        <v>12</v>
      </c>
      <c r="E18" s="14"/>
      <c r="F18" s="14"/>
      <c r="G18" s="14"/>
      <c r="H18" s="14"/>
    </row>
    <row r="19" ht="20.05" customHeight="1">
      <c r="A19" t="s" s="11">
        <v>20</v>
      </c>
      <c r="B19" s="12">
        <v>3</v>
      </c>
      <c r="C19" s="13">
        <f>B19*D19</f>
        <v>402</v>
      </c>
      <c r="D19" s="13">
        <v>134</v>
      </c>
      <c r="E19" s="14"/>
      <c r="F19" s="14"/>
      <c r="G19" s="14"/>
      <c r="H19" s="14"/>
    </row>
    <row r="20" ht="20.05" customHeight="1">
      <c r="A20" t="s" s="11">
        <v>21</v>
      </c>
      <c r="B20" s="12">
        <v>1</v>
      </c>
      <c r="C20" s="13">
        <f>B20*D20</f>
        <v>400</v>
      </c>
      <c r="D20" s="13">
        <v>400</v>
      </c>
      <c r="E20" s="14"/>
      <c r="F20" s="14"/>
      <c r="G20" s="14"/>
      <c r="H20" s="14"/>
    </row>
    <row r="21" ht="32.05" customHeight="1">
      <c r="A21" t="s" s="11">
        <v>22</v>
      </c>
      <c r="B21" s="12">
        <v>6</v>
      </c>
      <c r="C21" s="13">
        <f>B21*D21</f>
        <v>600</v>
      </c>
      <c r="D21" s="13">
        <v>100</v>
      </c>
      <c r="E21" s="14"/>
      <c r="F21" s="14"/>
      <c r="G21" s="14"/>
      <c r="H21" s="14"/>
    </row>
    <row r="22" ht="32.05" customHeight="1">
      <c r="A22" t="s" s="11">
        <v>23</v>
      </c>
      <c r="B22" s="12">
        <v>36</v>
      </c>
      <c r="C22" s="13">
        <f>B22*D22</f>
        <v>360</v>
      </c>
      <c r="D22" s="13">
        <v>10</v>
      </c>
      <c r="E22" s="14"/>
      <c r="F22" s="14"/>
      <c r="G22" s="14"/>
      <c r="H22" s="14"/>
    </row>
    <row r="23" ht="20.05" customHeight="1">
      <c r="A23" t="s" s="11">
        <v>24</v>
      </c>
      <c r="B23" s="12">
        <v>4</v>
      </c>
      <c r="C23" s="13">
        <f>B23*D23</f>
        <v>1200</v>
      </c>
      <c r="D23" s="13">
        <v>300</v>
      </c>
      <c r="E23" s="14"/>
      <c r="F23" s="14"/>
      <c r="G23" s="14"/>
      <c r="H23" s="14"/>
    </row>
    <row r="24" ht="20.05" customHeight="1">
      <c r="A24" s="15"/>
      <c r="B24" s="16"/>
      <c r="C24" s="13">
        <f>SUM(C4:C23)</f>
        <v>7129</v>
      </c>
      <c r="D24" s="14"/>
      <c r="E24" s="14"/>
      <c r="F24" s="14"/>
      <c r="G24" s="14"/>
      <c r="H24" s="14"/>
    </row>
    <row r="25" ht="20.05" customHeight="1">
      <c r="A25" s="15"/>
      <c r="B25" s="16"/>
      <c r="C25" s="14"/>
      <c r="D25" s="14"/>
      <c r="E25" s="14"/>
      <c r="F25" s="14"/>
      <c r="G25" s="14"/>
      <c r="H25" s="14"/>
    </row>
    <row r="26" ht="56.05" customHeight="1">
      <c r="A26" t="s" s="17">
        <v>25</v>
      </c>
      <c r="B26" s="18">
        <v>1</v>
      </c>
      <c r="C26" s="19">
        <v>2310</v>
      </c>
      <c r="D26" s="20"/>
      <c r="E26" s="20"/>
      <c r="F26" s="20"/>
      <c r="G26" s="20"/>
      <c r="H26" s="20"/>
    </row>
    <row r="27" ht="20.05" customHeight="1">
      <c r="A27" t="s" s="11">
        <v>26</v>
      </c>
      <c r="B27" s="12">
        <v>2</v>
      </c>
      <c r="C27" s="14"/>
      <c r="D27" s="14"/>
      <c r="E27" s="14"/>
      <c r="F27" s="14"/>
      <c r="G27" s="14"/>
      <c r="H27" s="14"/>
    </row>
    <row r="28" ht="20.05" customHeight="1">
      <c r="A28" t="s" s="11">
        <v>27</v>
      </c>
      <c r="B28" s="12">
        <v>3</v>
      </c>
      <c r="C28" s="14"/>
      <c r="D28" s="14"/>
      <c r="E28" s="14"/>
      <c r="F28" s="14"/>
      <c r="G28" s="14"/>
      <c r="H28" s="14"/>
    </row>
    <row r="29" ht="20.05" customHeight="1">
      <c r="A29" t="s" s="11">
        <v>28</v>
      </c>
      <c r="B29" s="12">
        <v>2</v>
      </c>
      <c r="C29" s="14"/>
      <c r="D29" s="14"/>
      <c r="E29" s="14"/>
      <c r="F29" s="14"/>
      <c r="G29" s="14"/>
      <c r="H29" s="14"/>
    </row>
    <row r="30" ht="20.05" customHeight="1">
      <c r="A30" s="15"/>
      <c r="B30" s="16"/>
      <c r="C30" s="14"/>
      <c r="D30" s="14"/>
      <c r="E30" s="14"/>
      <c r="F30" s="14"/>
      <c r="G30" s="14"/>
      <c r="H30" s="14"/>
    </row>
    <row r="31" ht="20.05" customHeight="1">
      <c r="A31" t="s" s="17">
        <v>29</v>
      </c>
      <c r="B31" s="21"/>
      <c r="C31" s="20"/>
      <c r="D31" s="20"/>
      <c r="E31" s="20"/>
      <c r="F31" s="20"/>
      <c r="G31" s="20"/>
      <c r="H31" s="20"/>
    </row>
    <row r="32" ht="20.05" customHeight="1">
      <c r="A32" t="s" s="11">
        <v>30</v>
      </c>
      <c r="B32" s="12">
        <v>13</v>
      </c>
      <c r="C32" s="13">
        <f>B32*D32</f>
        <v>1508</v>
      </c>
      <c r="D32" s="13">
        <v>116</v>
      </c>
      <c r="E32" s="14"/>
      <c r="F32" s="14"/>
      <c r="G32" s="14"/>
      <c r="H32" s="14"/>
    </row>
    <row r="33" ht="20.05" customHeight="1">
      <c r="A33" t="s" s="11">
        <v>31</v>
      </c>
      <c r="B33" s="12">
        <v>8</v>
      </c>
      <c r="C33" s="13">
        <f>B33*D33</f>
        <v>1480</v>
      </c>
      <c r="D33" s="13">
        <v>185</v>
      </c>
      <c r="E33" s="14"/>
      <c r="F33" s="14"/>
      <c r="G33" s="14"/>
      <c r="H33" s="14"/>
    </row>
    <row r="34" ht="20.05" customHeight="1">
      <c r="A34" t="s" s="11">
        <v>32</v>
      </c>
      <c r="B34" s="12">
        <v>1</v>
      </c>
      <c r="C34" s="13">
        <f>B34*D34</f>
        <v>440</v>
      </c>
      <c r="D34" s="13">
        <v>440</v>
      </c>
      <c r="E34" s="14"/>
      <c r="F34" s="14"/>
      <c r="G34" s="14"/>
      <c r="H34" s="14"/>
    </row>
    <row r="35" ht="20.05" customHeight="1">
      <c r="A35" t="s" s="11">
        <v>33</v>
      </c>
      <c r="B35" s="12">
        <v>1</v>
      </c>
      <c r="C35" s="13">
        <v>480</v>
      </c>
      <c r="D35" s="13">
        <v>480</v>
      </c>
      <c r="E35" s="14"/>
      <c r="F35" s="14"/>
      <c r="G35" s="14"/>
      <c r="H35" s="14"/>
    </row>
    <row r="36" ht="20.05" customHeight="1">
      <c r="A36" t="s" s="11">
        <v>34</v>
      </c>
      <c r="B36" s="12">
        <v>1</v>
      </c>
      <c r="C36" s="13">
        <v>584</v>
      </c>
      <c r="D36" s="13">
        <v>584</v>
      </c>
      <c r="E36" s="14"/>
      <c r="F36" s="14"/>
      <c r="G36" s="14"/>
      <c r="H36" s="14"/>
    </row>
    <row r="37" ht="20.05" customHeight="1">
      <c r="A37" t="s" s="11">
        <v>35</v>
      </c>
      <c r="B37" s="12">
        <v>1</v>
      </c>
      <c r="C37" s="13">
        <v>584</v>
      </c>
      <c r="D37" s="13">
        <v>350</v>
      </c>
      <c r="E37" s="14"/>
      <c r="F37" s="14"/>
      <c r="G37" s="14"/>
      <c r="H37" s="14"/>
    </row>
    <row r="38" ht="32.05" customHeight="1">
      <c r="A38" t="s" s="11">
        <v>36</v>
      </c>
      <c r="B38" s="12">
        <v>1</v>
      </c>
      <c r="C38" s="13">
        <v>584</v>
      </c>
      <c r="D38" s="13">
        <v>300</v>
      </c>
      <c r="E38" s="14"/>
      <c r="F38" s="14"/>
      <c r="G38" s="14"/>
      <c r="H38" s="14"/>
    </row>
    <row r="39" ht="20.05" customHeight="1">
      <c r="A39" t="s" s="11">
        <v>37</v>
      </c>
      <c r="B39" s="12">
        <v>6</v>
      </c>
      <c r="C39" s="13">
        <v>584</v>
      </c>
      <c r="D39" s="13">
        <v>314</v>
      </c>
      <c r="E39" s="14"/>
      <c r="F39" s="14"/>
      <c r="G39" s="14"/>
      <c r="H39" s="14"/>
    </row>
    <row r="40" ht="20.05" customHeight="1">
      <c r="A40" t="s" s="11">
        <v>38</v>
      </c>
      <c r="B40" s="12">
        <v>1</v>
      </c>
      <c r="C40" s="13">
        <v>300</v>
      </c>
      <c r="D40" s="13">
        <v>280</v>
      </c>
      <c r="E40" s="14"/>
      <c r="F40" s="14"/>
      <c r="G40" s="14"/>
      <c r="H40" s="14"/>
    </row>
    <row r="41" ht="20.05" customHeight="1">
      <c r="A41" t="s" s="11">
        <v>39</v>
      </c>
      <c r="B41" s="12">
        <v>3</v>
      </c>
      <c r="C41" s="13">
        <v>300</v>
      </c>
      <c r="D41" s="13">
        <v>200</v>
      </c>
      <c r="E41" s="14"/>
      <c r="F41" s="14"/>
      <c r="G41" s="14"/>
      <c r="H41" s="14"/>
    </row>
    <row r="42" ht="20.05" customHeight="1">
      <c r="A42" s="15"/>
      <c r="B42" s="16"/>
      <c r="C42" s="13">
        <f>SUM(C32:C41)</f>
        <v>6844</v>
      </c>
      <c r="D42" s="14"/>
      <c r="E42" s="14"/>
      <c r="F42" s="14"/>
      <c r="G42" s="14"/>
      <c r="H42" s="14"/>
    </row>
    <row r="43" ht="20.05" customHeight="1">
      <c r="A43" t="s" s="17">
        <v>40</v>
      </c>
      <c r="B43" s="21"/>
      <c r="C43" s="20"/>
      <c r="D43" s="20"/>
      <c r="E43" s="20"/>
      <c r="F43" s="20"/>
      <c r="G43" s="20"/>
      <c r="H43" s="20"/>
    </row>
    <row r="44" ht="20.05" customHeight="1">
      <c r="A44" t="s" s="11">
        <v>41</v>
      </c>
      <c r="B44" s="12">
        <v>13</v>
      </c>
      <c r="C44" s="13">
        <f>B44*D44</f>
        <v>195</v>
      </c>
      <c r="D44" s="13">
        <v>15</v>
      </c>
      <c r="E44" s="14"/>
      <c r="F44" s="14"/>
      <c r="G44" s="14"/>
      <c r="H44" s="14"/>
    </row>
    <row r="45" ht="20.05" customHeight="1">
      <c r="A45" s="15"/>
      <c r="B45" s="16"/>
      <c r="C45" s="14"/>
      <c r="D45" s="14"/>
      <c r="E45" s="14"/>
      <c r="F45" s="14"/>
      <c r="G45" s="14"/>
      <c r="H45" s="14"/>
    </row>
    <row r="46" ht="20.05" customHeight="1">
      <c r="A46" s="15"/>
      <c r="B46" s="16"/>
      <c r="C46" s="13">
        <f>C44+C24+C42+C26</f>
        <v>16478</v>
      </c>
      <c r="D46" s="14"/>
      <c r="E46" s="14"/>
      <c r="F46" s="14"/>
      <c r="G46" s="14"/>
      <c r="H46" s="14"/>
    </row>
    <row r="47" ht="32.05" customHeight="1">
      <c r="A47" t="s" s="11">
        <v>42</v>
      </c>
      <c r="B47" s="16"/>
      <c r="C47" s="14"/>
      <c r="D47" s="14"/>
      <c r="E47" s="14"/>
      <c r="F47" s="14"/>
      <c r="G47" s="14"/>
      <c r="H47" s="14"/>
    </row>
    <row r="48" ht="20.05" customHeight="1">
      <c r="A48" s="15"/>
      <c r="B48" s="16"/>
      <c r="C48" s="13">
        <f>(D54+D57)*1000</f>
        <v>28430</v>
      </c>
      <c r="D48" s="14"/>
      <c r="E48" s="14"/>
      <c r="F48" s="14"/>
      <c r="G48" s="14"/>
      <c r="H48" s="14"/>
    </row>
    <row r="49" ht="20.05" customHeight="1">
      <c r="A49" s="15"/>
      <c r="B49" s="16"/>
      <c r="C49" s="14"/>
      <c r="D49" s="14"/>
      <c r="E49" s="14"/>
      <c r="F49" s="14"/>
      <c r="G49" s="14"/>
      <c r="H49" s="14"/>
    </row>
    <row r="50" ht="20.05" customHeight="1">
      <c r="A50" t="s" s="11">
        <v>43</v>
      </c>
      <c r="B50" t="s" s="22">
        <v>44</v>
      </c>
      <c r="C50" t="s" s="23">
        <v>45</v>
      </c>
      <c r="D50" t="s" s="23">
        <v>46</v>
      </c>
      <c r="E50" s="14"/>
      <c r="F50" s="14"/>
      <c r="G50" s="14"/>
      <c r="H50" s="14"/>
    </row>
    <row r="51" ht="20.05" customHeight="1">
      <c r="A51" t="s" s="11">
        <v>47</v>
      </c>
      <c r="B51" s="16"/>
      <c r="C51" s="14"/>
      <c r="D51" s="14"/>
      <c r="E51" s="14"/>
      <c r="F51" s="14"/>
      <c r="G51" s="14"/>
      <c r="H51" s="14"/>
    </row>
    <row r="52" ht="116.05" customHeight="1">
      <c r="A52" t="s" s="11">
        <v>48</v>
      </c>
      <c r="B52" t="s" s="22">
        <v>49</v>
      </c>
      <c r="C52" t="s" s="23">
        <v>50</v>
      </c>
      <c r="D52" s="13">
        <f>21*0.04</f>
        <v>0.84</v>
      </c>
      <c r="E52" t="s" s="23">
        <v>51</v>
      </c>
      <c r="F52" t="s" s="23">
        <v>52</v>
      </c>
      <c r="G52" t="s" s="23">
        <v>53</v>
      </c>
      <c r="H52" s="14"/>
    </row>
    <row r="53" ht="44.05" customHeight="1">
      <c r="A53" t="s" s="11">
        <v>54</v>
      </c>
      <c r="B53" t="s" s="22">
        <v>55</v>
      </c>
      <c r="C53" t="s" s="23">
        <v>56</v>
      </c>
      <c r="D53" s="13">
        <f>22*0.09</f>
        <v>1.98</v>
      </c>
      <c r="E53" s="14"/>
      <c r="F53" t="s" s="23">
        <v>57</v>
      </c>
      <c r="G53" s="14"/>
      <c r="H53" s="14"/>
    </row>
    <row r="54" ht="20.05" customHeight="1">
      <c r="A54" s="15"/>
      <c r="B54" s="16"/>
      <c r="C54" s="14"/>
      <c r="D54" s="13">
        <f>2*SUM(D52:D53)</f>
        <v>5.64</v>
      </c>
      <c r="E54" t="s" s="23">
        <v>51</v>
      </c>
      <c r="F54" s="14"/>
      <c r="G54" s="14"/>
      <c r="H54" s="14"/>
    </row>
    <row r="55" ht="20.05" customHeight="1">
      <c r="A55" t="s" s="11">
        <v>58</v>
      </c>
      <c r="B55" s="16"/>
      <c r="C55" s="14"/>
      <c r="D55" s="14"/>
      <c r="E55" s="14"/>
      <c r="F55" s="14"/>
      <c r="G55" s="14"/>
      <c r="H55" s="14"/>
    </row>
    <row r="56" ht="68.05" customHeight="1">
      <c r="A56" t="s" s="11">
        <v>59</v>
      </c>
      <c r="B56" t="s" s="22">
        <v>60</v>
      </c>
      <c r="C56" t="s" s="23">
        <v>61</v>
      </c>
      <c r="D56" s="13">
        <f>43*0.265</f>
        <v>11.395</v>
      </c>
      <c r="E56" t="s" s="23">
        <v>51</v>
      </c>
      <c r="F56" t="s" s="23">
        <v>62</v>
      </c>
      <c r="G56" t="s" s="23">
        <v>63</v>
      </c>
      <c r="H56" s="14"/>
    </row>
    <row r="57" ht="20.05" customHeight="1">
      <c r="A57" s="15"/>
      <c r="B57" s="16"/>
      <c r="C57" s="14"/>
      <c r="D57" s="13">
        <f>2*D56</f>
        <v>22.79</v>
      </c>
      <c r="E57" t="s" s="23">
        <v>51</v>
      </c>
      <c r="F57" s="14"/>
      <c r="G57" s="14"/>
      <c r="H57" s="14"/>
    </row>
    <row r="58" ht="20.05" customHeight="1">
      <c r="A58" s="15"/>
      <c r="B58" s="16"/>
      <c r="C58" s="14"/>
      <c r="D58" s="14"/>
      <c r="E58" s="14"/>
      <c r="F58" s="14"/>
      <c r="G58" s="14"/>
      <c r="H58" s="14"/>
    </row>
    <row r="59" ht="92.05" customHeight="1">
      <c r="A59" s="15"/>
      <c r="B59" s="16"/>
      <c r="C59" s="14"/>
      <c r="D59" s="14"/>
      <c r="E59" t="s" s="23">
        <v>64</v>
      </c>
      <c r="F59" t="s" s="23">
        <v>65</v>
      </c>
      <c r="G59" s="14"/>
      <c r="H59" s="14"/>
    </row>
    <row r="60" ht="20.05" customHeight="1">
      <c r="A60" s="15"/>
      <c r="B60" s="16"/>
      <c r="C60" s="14"/>
      <c r="D60" s="14"/>
      <c r="E60" s="14"/>
      <c r="F60" s="14"/>
      <c r="G60" s="14"/>
      <c r="H60" s="14"/>
    </row>
    <row r="61" ht="20.05" customHeight="1">
      <c r="A61" s="15"/>
      <c r="B61" s="16"/>
      <c r="C61" s="14"/>
      <c r="D61" s="14"/>
      <c r="E61" s="14"/>
      <c r="F61" s="14"/>
      <c r="G61" s="14"/>
      <c r="H61" s="14"/>
    </row>
    <row r="62" ht="20.05" customHeight="1">
      <c r="A62" s="15"/>
      <c r="B62" s="16"/>
      <c r="C62" s="14"/>
      <c r="D62" s="14"/>
      <c r="E62" s="14"/>
      <c r="F62" s="14"/>
      <c r="G62" s="14"/>
      <c r="H62" s="14"/>
    </row>
    <row r="63" ht="20.05" customHeight="1">
      <c r="A63" s="15"/>
      <c r="B63" s="16"/>
      <c r="C63" s="14"/>
      <c r="D63" s="14"/>
      <c r="E63" s="14"/>
      <c r="F63" s="14"/>
      <c r="G63" s="14"/>
      <c r="H63" s="14"/>
    </row>
    <row r="64" ht="20.05" customHeight="1">
      <c r="A64" s="15"/>
      <c r="B64" s="16"/>
      <c r="C64" s="14"/>
      <c r="D64" s="14"/>
      <c r="E64" s="14"/>
      <c r="F64" s="14"/>
      <c r="G64" s="14"/>
      <c r="H64" s="14"/>
    </row>
  </sheetData>
  <mergeCells count="1">
    <mergeCell ref="A1:H1"/>
  </mergeCells>
  <hyperlinks>
    <hyperlink ref="F52" r:id="rId1" location="" tooltip="" display="https://www.climate-chance.org/wp-content/uploads/2019/03/new-greenhouse-gas-emissions-a-decisive-asset-for-rail.pdf"/>
    <hyperlink ref="G52" r:id="rId2" location="" tooltip="" display="https://uic.org/IMG/pdf/carbon_footprint_of_railway_infrastructure.pdf"/>
    <hyperlink ref="F53" r:id="rId3" location="" tooltip="" display="https://www.carbonindependent.org/20.html"/>
    <hyperlink ref="F56" r:id="rId4" location="" tooltip="" display="https://calculator.carbonfootprint.com/calculator.aspx?lang=pl&amp;tab=4"/>
    <hyperlink ref="G56" r:id="rId5" location="" tooltip="" display="https://www.carbuyer.co.uk/volvo/xc90/mpg"/>
    <hyperlink ref="F59" r:id="rId6" location="" tooltip="" display="https://twosides.info/UK/paper-fact-20-a-mature-tree-can-take-up-22kg-of-co2-from-the-atmosphere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