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mKonja\Stock\trade_recommendation\"/>
    </mc:Choice>
  </mc:AlternateContent>
  <xr:revisionPtr revIDLastSave="0" documentId="13_ncr:1_{9CE2CDE7-A9C7-4F8A-9DE0-2A249505EC65}" xr6:coauthVersionLast="47" xr6:coauthVersionMax="47" xr10:uidLastSave="{00000000-0000-0000-0000-000000000000}"/>
  <bookViews>
    <workbookView xWindow="-28920" yWindow="-120" windowWidth="29040" windowHeight="15720" xr2:uid="{D96A33C8-18E8-4BA8-9F72-EAFBC47C2E80}"/>
  </bookViews>
  <sheets>
    <sheet name="NVDA_Pn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70" i="1" l="1"/>
  <c r="J53" i="1"/>
  <c r="K53" i="1"/>
  <c r="Z2" i="1"/>
  <c r="AA2" i="1" s="1"/>
  <c r="Q2" i="1"/>
  <c r="G54" i="1"/>
  <c r="H54" i="1"/>
  <c r="I53" i="1"/>
  <c r="F4" i="1"/>
  <c r="H3" i="1"/>
  <c r="F3" i="1"/>
  <c r="M2" i="1"/>
  <c r="G4" i="1"/>
  <c r="H251" i="1"/>
  <c r="H250" i="1"/>
  <c r="F251" i="1"/>
  <c r="G25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" i="1"/>
  <c r="M52" i="1"/>
  <c r="M3" i="1"/>
  <c r="M4" i="1"/>
  <c r="M5" i="1"/>
  <c r="P5" i="1" s="1"/>
  <c r="Q5" i="1" s="1"/>
  <c r="M6" i="1"/>
  <c r="M7" i="1"/>
  <c r="P7" i="1" s="1"/>
  <c r="Q7" i="1" s="1"/>
  <c r="M8" i="1"/>
  <c r="P8" i="1" s="1"/>
  <c r="Q8" i="1" s="1"/>
  <c r="M9" i="1"/>
  <c r="P9" i="1" s="1"/>
  <c r="Q9" i="1" s="1"/>
  <c r="M10" i="1"/>
  <c r="M11" i="1"/>
  <c r="M12" i="1"/>
  <c r="M13" i="1"/>
  <c r="M14" i="1"/>
  <c r="P14" i="1" s="1"/>
  <c r="Q14" i="1" s="1"/>
  <c r="M15" i="1"/>
  <c r="P15" i="1" s="1"/>
  <c r="Q15" i="1" s="1"/>
  <c r="M16" i="1"/>
  <c r="P16" i="1" s="1"/>
  <c r="Q16" i="1" s="1"/>
  <c r="M17" i="1"/>
  <c r="M18" i="1"/>
  <c r="M19" i="1"/>
  <c r="P19" i="1" s="1"/>
  <c r="M20" i="1"/>
  <c r="M21" i="1"/>
  <c r="P21" i="1" s="1"/>
  <c r="Q21" i="1" s="1"/>
  <c r="M22" i="1"/>
  <c r="P22" i="1" s="1"/>
  <c r="Q22" i="1" s="1"/>
  <c r="M23" i="1"/>
  <c r="M24" i="1"/>
  <c r="M25" i="1"/>
  <c r="M26" i="1"/>
  <c r="M27" i="1"/>
  <c r="M28" i="1"/>
  <c r="P28" i="1" s="1"/>
  <c r="M29" i="1"/>
  <c r="P29" i="1" s="1"/>
  <c r="M30" i="1"/>
  <c r="M31" i="1"/>
  <c r="M32" i="1"/>
  <c r="M33" i="1"/>
  <c r="M34" i="1"/>
  <c r="M35" i="1"/>
  <c r="M36" i="1"/>
  <c r="P36" i="1" s="1"/>
  <c r="M37" i="1"/>
  <c r="P37" i="1" s="1"/>
  <c r="M38" i="1"/>
  <c r="M39" i="1"/>
  <c r="M40" i="1"/>
  <c r="M41" i="1"/>
  <c r="M42" i="1"/>
  <c r="P42" i="1" s="1"/>
  <c r="M43" i="1"/>
  <c r="P43" i="1" s="1"/>
  <c r="M44" i="1"/>
  <c r="M45" i="1"/>
  <c r="M46" i="1"/>
  <c r="M47" i="1"/>
  <c r="M48" i="1"/>
  <c r="M49" i="1"/>
  <c r="M50" i="1"/>
  <c r="P50" i="1" s="1"/>
  <c r="M51" i="1"/>
  <c r="P51" i="1" s="1"/>
  <c r="G49" i="1"/>
  <c r="F5" i="1"/>
  <c r="G5" i="1"/>
  <c r="G3" i="1"/>
  <c r="P40" i="1" l="1"/>
  <c r="P26" i="1"/>
  <c r="P12" i="1"/>
  <c r="Q12" i="1" s="1"/>
  <c r="P23" i="1"/>
  <c r="Q23" i="1" s="1"/>
  <c r="AB2" i="1"/>
  <c r="P25" i="1"/>
  <c r="Q25" i="1" s="1"/>
  <c r="P39" i="1"/>
  <c r="Q39" i="1" s="1"/>
  <c r="P17" i="1"/>
  <c r="Q17" i="1" s="1"/>
  <c r="P3" i="1"/>
  <c r="Q3" i="1" s="1"/>
  <c r="P41" i="1"/>
  <c r="P27" i="1"/>
  <c r="Q27" i="1" s="1"/>
  <c r="P13" i="1"/>
  <c r="Q13" i="1" s="1"/>
  <c r="P11" i="1"/>
  <c r="Q11" i="1" s="1"/>
  <c r="P48" i="1"/>
  <c r="Q48" i="1" s="1"/>
  <c r="P34" i="1"/>
  <c r="Q34" i="1" s="1"/>
  <c r="P20" i="1"/>
  <c r="Q20" i="1" s="1"/>
  <c r="P6" i="1"/>
  <c r="Q6" i="1" s="1"/>
  <c r="P18" i="1"/>
  <c r="Q18" i="1" s="1"/>
  <c r="P4" i="1"/>
  <c r="P52" i="1"/>
  <c r="Q52" i="1" s="1"/>
  <c r="P38" i="1"/>
  <c r="Q38" i="1" s="1"/>
  <c r="P24" i="1"/>
  <c r="Q24" i="1" s="1"/>
  <c r="P10" i="1"/>
  <c r="Q10" i="1" s="1"/>
  <c r="Q43" i="1"/>
  <c r="Q29" i="1"/>
  <c r="Q42" i="1"/>
  <c r="Q28" i="1"/>
  <c r="Q41" i="1"/>
  <c r="P47" i="1"/>
  <c r="Q47" i="1" s="1"/>
  <c r="P33" i="1"/>
  <c r="Q33" i="1" s="1"/>
  <c r="P35" i="1"/>
  <c r="Q35" i="1" s="1"/>
  <c r="P46" i="1"/>
  <c r="Q46" i="1" s="1"/>
  <c r="P32" i="1"/>
  <c r="Q32" i="1" s="1"/>
  <c r="P49" i="1"/>
  <c r="Q49" i="1" s="1"/>
  <c r="Q51" i="1"/>
  <c r="Q37" i="1"/>
  <c r="P45" i="1"/>
  <c r="Q45" i="1" s="1"/>
  <c r="P31" i="1"/>
  <c r="Q31" i="1" s="1"/>
  <c r="P44" i="1"/>
  <c r="Q44" i="1" s="1"/>
  <c r="P30" i="1"/>
  <c r="Q30" i="1" s="1"/>
  <c r="Q40" i="1"/>
  <c r="Q26" i="1"/>
  <c r="Q50" i="1"/>
  <c r="Q36" i="1"/>
  <c r="Q19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F53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Z3" i="1" l="1"/>
  <c r="Q4" i="1"/>
  <c r="AA3" i="1" l="1"/>
  <c r="AB3" i="1" s="1"/>
  <c r="Z4" i="1"/>
  <c r="Z5" i="1"/>
  <c r="L53" i="1"/>
  <c r="K54" i="1"/>
  <c r="Z6" i="1" l="1"/>
  <c r="AA4" i="1"/>
  <c r="AA5" i="1" s="1"/>
  <c r="AA6" i="1" s="1"/>
  <c r="M53" i="1"/>
  <c r="P53" i="1" s="1"/>
  <c r="L54" i="1"/>
  <c r="M54" i="1" s="1"/>
  <c r="K55" i="1"/>
  <c r="AB4" i="1" l="1"/>
  <c r="AB5" i="1"/>
  <c r="Z7" i="1"/>
  <c r="AB6" i="1"/>
  <c r="P54" i="1"/>
  <c r="Q54" i="1" s="1"/>
  <c r="Q53" i="1"/>
  <c r="L55" i="1"/>
  <c r="M55" i="1" s="1"/>
  <c r="K56" i="1"/>
  <c r="Z8" i="1" l="1"/>
  <c r="AA7" i="1"/>
  <c r="P55" i="1"/>
  <c r="Q55" i="1" s="1"/>
  <c r="K57" i="1"/>
  <c r="L56" i="1"/>
  <c r="M56" i="1" s="1"/>
  <c r="AA8" i="1" l="1"/>
  <c r="AB7" i="1"/>
  <c r="Z9" i="1"/>
  <c r="AB8" i="1"/>
  <c r="P56" i="1"/>
  <c r="Q56" i="1" s="1"/>
  <c r="L57" i="1"/>
  <c r="M57" i="1" s="1"/>
  <c r="K58" i="1"/>
  <c r="Z10" i="1" l="1"/>
  <c r="AA9" i="1"/>
  <c r="P57" i="1"/>
  <c r="Q57" i="1" s="1"/>
  <c r="K59" i="1"/>
  <c r="L58" i="1"/>
  <c r="M58" i="1" s="1"/>
  <c r="Z11" i="1" l="1"/>
  <c r="AB10" i="1"/>
  <c r="AA10" i="1"/>
  <c r="AB9" i="1"/>
  <c r="P58" i="1"/>
  <c r="Q58" i="1" s="1"/>
  <c r="L59" i="1"/>
  <c r="M59" i="1" s="1"/>
  <c r="K60" i="1"/>
  <c r="AA11" i="1" l="1"/>
  <c r="AB11" i="1" s="1"/>
  <c r="Z12" i="1"/>
  <c r="P59" i="1"/>
  <c r="Q59" i="1" s="1"/>
  <c r="L60" i="1"/>
  <c r="M60" i="1" s="1"/>
  <c r="K61" i="1"/>
  <c r="Z13" i="1" l="1"/>
  <c r="AA12" i="1"/>
  <c r="AA13" i="1" s="1"/>
  <c r="P60" i="1"/>
  <c r="Q60" i="1" s="1"/>
  <c r="K62" i="1"/>
  <c r="L61" i="1"/>
  <c r="M61" i="1" s="1"/>
  <c r="AB12" i="1" l="1"/>
  <c r="Z14" i="1"/>
  <c r="AB13" i="1"/>
  <c r="P61" i="1"/>
  <c r="Q61" i="1" s="1"/>
  <c r="L62" i="1"/>
  <c r="M62" i="1" s="1"/>
  <c r="K63" i="1"/>
  <c r="Z15" i="1" l="1"/>
  <c r="AA14" i="1"/>
  <c r="P62" i="1"/>
  <c r="Q62" i="1" s="1"/>
  <c r="L63" i="1"/>
  <c r="M63" i="1" s="1"/>
  <c r="K64" i="1"/>
  <c r="Z16" i="1" l="1"/>
  <c r="AA15" i="1"/>
  <c r="AA16" i="1" s="1"/>
  <c r="AB14" i="1"/>
  <c r="P63" i="1"/>
  <c r="Q63" i="1" s="1"/>
  <c r="K65" i="1"/>
  <c r="L64" i="1"/>
  <c r="M64" i="1" s="1"/>
  <c r="AB15" i="1" l="1"/>
  <c r="Z17" i="1"/>
  <c r="AB16" i="1"/>
  <c r="P64" i="1"/>
  <c r="Q64" i="1" s="1"/>
  <c r="L65" i="1"/>
  <c r="M65" i="1" s="1"/>
  <c r="K66" i="1"/>
  <c r="Z18" i="1" l="1"/>
  <c r="AA17" i="1"/>
  <c r="AA18" i="1" s="1"/>
  <c r="P65" i="1"/>
  <c r="Q65" i="1" s="1"/>
  <c r="K67" i="1"/>
  <c r="L66" i="1"/>
  <c r="M66" i="1" s="1"/>
  <c r="AB17" i="1" l="1"/>
  <c r="Z19" i="1"/>
  <c r="AB18" i="1"/>
  <c r="P66" i="1"/>
  <c r="Q66" i="1" s="1"/>
  <c r="K68" i="1"/>
  <c r="L67" i="1"/>
  <c r="M67" i="1" s="1"/>
  <c r="Z20" i="1" l="1"/>
  <c r="AA19" i="1"/>
  <c r="AA20" i="1" s="1"/>
  <c r="P67" i="1"/>
  <c r="Q67" i="1" s="1"/>
  <c r="L68" i="1"/>
  <c r="M68" i="1" s="1"/>
  <c r="K69" i="1"/>
  <c r="AB19" i="1" l="1"/>
  <c r="Z21" i="1"/>
  <c r="AB20" i="1"/>
  <c r="P68" i="1"/>
  <c r="Q68" i="1" s="1"/>
  <c r="K70" i="1"/>
  <c r="L69" i="1"/>
  <c r="M69" i="1" s="1"/>
  <c r="Z22" i="1" l="1"/>
  <c r="AA21" i="1"/>
  <c r="AA22" i="1" s="1"/>
  <c r="P69" i="1"/>
  <c r="Q69" i="1" s="1"/>
  <c r="K71" i="1"/>
  <c r="L70" i="1"/>
  <c r="M70" i="1" s="1"/>
  <c r="AB21" i="1" l="1"/>
  <c r="Z23" i="1"/>
  <c r="AB22" i="1"/>
  <c r="P70" i="1"/>
  <c r="Q70" i="1" s="1"/>
  <c r="K72" i="1"/>
  <c r="L71" i="1"/>
  <c r="M71" i="1" s="1"/>
  <c r="Z24" i="1" l="1"/>
  <c r="AA23" i="1"/>
  <c r="P71" i="1"/>
  <c r="Q71" i="1" s="1"/>
  <c r="L72" i="1"/>
  <c r="M72" i="1" s="1"/>
  <c r="K73" i="1"/>
  <c r="AA24" i="1" l="1"/>
  <c r="AB23" i="1"/>
  <c r="Z25" i="1"/>
  <c r="P72" i="1"/>
  <c r="Q72" i="1" s="1"/>
  <c r="K74" i="1"/>
  <c r="L73" i="1"/>
  <c r="M73" i="1" s="1"/>
  <c r="AA25" i="1" l="1"/>
  <c r="AB25" i="1" s="1"/>
  <c r="AA26" i="1"/>
  <c r="AB24" i="1"/>
  <c r="Z26" i="1"/>
  <c r="P73" i="1"/>
  <c r="Q73" i="1" s="1"/>
  <c r="L74" i="1"/>
  <c r="M74" i="1" s="1"/>
  <c r="K75" i="1"/>
  <c r="Z27" i="1" l="1"/>
  <c r="AB26" i="1"/>
  <c r="P74" i="1"/>
  <c r="Q74" i="1" s="1"/>
  <c r="K76" i="1"/>
  <c r="L75" i="1"/>
  <c r="M75" i="1" s="1"/>
  <c r="Z28" i="1" l="1"/>
  <c r="AA27" i="1"/>
  <c r="AA28" i="1" s="1"/>
  <c r="P75" i="1"/>
  <c r="Q75" i="1" s="1"/>
  <c r="L76" i="1"/>
  <c r="M76" i="1" s="1"/>
  <c r="K77" i="1"/>
  <c r="AB27" i="1" l="1"/>
  <c r="Z29" i="1"/>
  <c r="AB28" i="1"/>
  <c r="P76" i="1"/>
  <c r="Q76" i="1" s="1"/>
  <c r="K78" i="1"/>
  <c r="L77" i="1"/>
  <c r="M77" i="1" s="1"/>
  <c r="Z30" i="1" l="1"/>
  <c r="AA29" i="1"/>
  <c r="AA30" i="1" s="1"/>
  <c r="P77" i="1"/>
  <c r="Q77" i="1" s="1"/>
  <c r="K79" i="1"/>
  <c r="L78" i="1"/>
  <c r="M78" i="1" s="1"/>
  <c r="AB29" i="1" l="1"/>
  <c r="Z31" i="1"/>
  <c r="AB30" i="1"/>
  <c r="P78" i="1"/>
  <c r="Q78" i="1" s="1"/>
  <c r="L79" i="1"/>
  <c r="M79" i="1" s="1"/>
  <c r="K80" i="1"/>
  <c r="Z32" i="1" l="1"/>
  <c r="AA31" i="1"/>
  <c r="AA32" i="1" s="1"/>
  <c r="P79" i="1"/>
  <c r="Q79" i="1" s="1"/>
  <c r="L80" i="1"/>
  <c r="M80" i="1" s="1"/>
  <c r="K81" i="1"/>
  <c r="AB31" i="1" l="1"/>
  <c r="Z33" i="1"/>
  <c r="AB32" i="1"/>
  <c r="P80" i="1"/>
  <c r="Q80" i="1" s="1"/>
  <c r="L81" i="1"/>
  <c r="M81" i="1" s="1"/>
  <c r="K82" i="1"/>
  <c r="Z34" i="1" l="1"/>
  <c r="AA33" i="1"/>
  <c r="AA34" i="1" s="1"/>
  <c r="P81" i="1"/>
  <c r="Q81" i="1" s="1"/>
  <c r="L82" i="1"/>
  <c r="M82" i="1" s="1"/>
  <c r="K83" i="1"/>
  <c r="AB33" i="1" l="1"/>
  <c r="Z35" i="1"/>
  <c r="AA35" i="1" s="1"/>
  <c r="AB34" i="1"/>
  <c r="P82" i="1"/>
  <c r="Q82" i="1" s="1"/>
  <c r="L83" i="1"/>
  <c r="M83" i="1" s="1"/>
  <c r="K84" i="1"/>
  <c r="Z36" i="1" l="1"/>
  <c r="AA36" i="1" s="1"/>
  <c r="AB35" i="1"/>
  <c r="P83" i="1"/>
  <c r="Q83" i="1" s="1"/>
  <c r="L84" i="1"/>
  <c r="M84" i="1" s="1"/>
  <c r="K85" i="1"/>
  <c r="Z37" i="1" l="1"/>
  <c r="AB36" i="1"/>
  <c r="P84" i="1"/>
  <c r="Q84" i="1" s="1"/>
  <c r="L85" i="1"/>
  <c r="M85" i="1" s="1"/>
  <c r="K86" i="1"/>
  <c r="Z38" i="1" l="1"/>
  <c r="AA37" i="1"/>
  <c r="AA38" i="1" s="1"/>
  <c r="P85" i="1"/>
  <c r="Q85" i="1" s="1"/>
  <c r="L86" i="1"/>
  <c r="M86" i="1" s="1"/>
  <c r="K87" i="1"/>
  <c r="AB37" i="1" l="1"/>
  <c r="Z39" i="1"/>
  <c r="AB38" i="1"/>
  <c r="P86" i="1"/>
  <c r="Q86" i="1" s="1"/>
  <c r="L87" i="1"/>
  <c r="M87" i="1" s="1"/>
  <c r="K88" i="1"/>
  <c r="Z40" i="1" l="1"/>
  <c r="AA39" i="1"/>
  <c r="AA40" i="1" s="1"/>
  <c r="P87" i="1"/>
  <c r="Q87" i="1" s="1"/>
  <c r="L88" i="1"/>
  <c r="M88" i="1" s="1"/>
  <c r="K89" i="1"/>
  <c r="AB39" i="1" l="1"/>
  <c r="Z41" i="1"/>
  <c r="AB40" i="1"/>
  <c r="P88" i="1"/>
  <c r="Q88" i="1" s="1"/>
  <c r="L89" i="1"/>
  <c r="M89" i="1" s="1"/>
  <c r="K90" i="1"/>
  <c r="Z42" i="1" l="1"/>
  <c r="AA41" i="1"/>
  <c r="AA42" i="1" s="1"/>
  <c r="P89" i="1"/>
  <c r="Q89" i="1" s="1"/>
  <c r="L90" i="1"/>
  <c r="M90" i="1" s="1"/>
  <c r="K91" i="1"/>
  <c r="AB41" i="1" l="1"/>
  <c r="Z43" i="1"/>
  <c r="AB42" i="1"/>
  <c r="P90" i="1"/>
  <c r="Q90" i="1" s="1"/>
  <c r="L91" i="1"/>
  <c r="M91" i="1" s="1"/>
  <c r="K92" i="1"/>
  <c r="Z44" i="1" l="1"/>
  <c r="AA43" i="1"/>
  <c r="P91" i="1"/>
  <c r="Q91" i="1" s="1"/>
  <c r="K93" i="1"/>
  <c r="L92" i="1"/>
  <c r="M92" i="1" s="1"/>
  <c r="AA44" i="1" l="1"/>
  <c r="AB43" i="1"/>
  <c r="Z45" i="1"/>
  <c r="AB44" i="1"/>
  <c r="P92" i="1"/>
  <c r="Q92" i="1" s="1"/>
  <c r="L93" i="1"/>
  <c r="M93" i="1" s="1"/>
  <c r="K94" i="1"/>
  <c r="Z46" i="1" l="1"/>
  <c r="AA45" i="1"/>
  <c r="AA46" i="1" s="1"/>
  <c r="P93" i="1"/>
  <c r="Q93" i="1" s="1"/>
  <c r="L94" i="1"/>
  <c r="M94" i="1" s="1"/>
  <c r="K95" i="1"/>
  <c r="AB45" i="1" l="1"/>
  <c r="Z47" i="1"/>
  <c r="AB46" i="1"/>
  <c r="P94" i="1"/>
  <c r="Q94" i="1" s="1"/>
  <c r="L95" i="1"/>
  <c r="M95" i="1" s="1"/>
  <c r="K96" i="1"/>
  <c r="Z48" i="1" l="1"/>
  <c r="AA47" i="1"/>
  <c r="AA48" i="1" s="1"/>
  <c r="P95" i="1"/>
  <c r="Q95" i="1" s="1"/>
  <c r="K97" i="1"/>
  <c r="L96" i="1"/>
  <c r="M96" i="1" s="1"/>
  <c r="AB47" i="1" l="1"/>
  <c r="Z49" i="1"/>
  <c r="AB48" i="1"/>
  <c r="P96" i="1"/>
  <c r="Q96" i="1" s="1"/>
  <c r="K98" i="1"/>
  <c r="L97" i="1"/>
  <c r="M97" i="1" s="1"/>
  <c r="Z50" i="1" l="1"/>
  <c r="AA49" i="1"/>
  <c r="AA50" i="1" s="1"/>
  <c r="P97" i="1"/>
  <c r="Q97" i="1" s="1"/>
  <c r="K99" i="1"/>
  <c r="L98" i="1"/>
  <c r="M98" i="1" s="1"/>
  <c r="AB49" i="1" l="1"/>
  <c r="Z51" i="1"/>
  <c r="AB50" i="1"/>
  <c r="P98" i="1"/>
  <c r="Q98" i="1" s="1"/>
  <c r="L99" i="1"/>
  <c r="M99" i="1" s="1"/>
  <c r="K100" i="1"/>
  <c r="Z52" i="1" l="1"/>
  <c r="AA51" i="1"/>
  <c r="AA52" i="1" s="1"/>
  <c r="P99" i="1"/>
  <c r="Q99" i="1" s="1"/>
  <c r="K101" i="1"/>
  <c r="L100" i="1"/>
  <c r="M100" i="1" s="1"/>
  <c r="AB51" i="1" l="1"/>
  <c r="AB52" i="1"/>
  <c r="Z53" i="1"/>
  <c r="AA53" i="1" s="1"/>
  <c r="P100" i="1"/>
  <c r="Q100" i="1" s="1"/>
  <c r="L101" i="1"/>
  <c r="M101" i="1" s="1"/>
  <c r="K102" i="1"/>
  <c r="AB53" i="1" l="1"/>
  <c r="Z54" i="1"/>
  <c r="P101" i="1"/>
  <c r="Q101" i="1" s="1"/>
  <c r="L102" i="1"/>
  <c r="M102" i="1" s="1"/>
  <c r="K103" i="1"/>
  <c r="AA54" i="1" l="1"/>
  <c r="Z55" i="1"/>
  <c r="P102" i="1"/>
  <c r="Q102" i="1" s="1"/>
  <c r="K104" i="1"/>
  <c r="L103" i="1"/>
  <c r="M103" i="1" s="1"/>
  <c r="AA55" i="1" l="1"/>
  <c r="AB55" i="1"/>
  <c r="Z56" i="1"/>
  <c r="AB54" i="1"/>
  <c r="AA56" i="1"/>
  <c r="P103" i="1"/>
  <c r="Q103" i="1" s="1"/>
  <c r="L104" i="1"/>
  <c r="M104" i="1" s="1"/>
  <c r="K105" i="1"/>
  <c r="AB56" i="1" l="1"/>
  <c r="Z57" i="1"/>
  <c r="AA57" i="1" s="1"/>
  <c r="P104" i="1"/>
  <c r="Q104" i="1" s="1"/>
  <c r="L105" i="1"/>
  <c r="M105" i="1" s="1"/>
  <c r="K106" i="1"/>
  <c r="AB57" i="1" l="1"/>
  <c r="Z58" i="1"/>
  <c r="AA58" i="1"/>
  <c r="P105" i="1"/>
  <c r="Q105" i="1" s="1"/>
  <c r="L106" i="1"/>
  <c r="M106" i="1" s="1"/>
  <c r="K107" i="1"/>
  <c r="AB58" i="1" l="1"/>
  <c r="Z59" i="1"/>
  <c r="AA59" i="1" s="1"/>
  <c r="P106" i="1"/>
  <c r="Q106" i="1" s="1"/>
  <c r="L107" i="1"/>
  <c r="M107" i="1" s="1"/>
  <c r="K108" i="1"/>
  <c r="AB59" i="1" l="1"/>
  <c r="Z60" i="1"/>
  <c r="P107" i="1"/>
  <c r="Q107" i="1" s="1"/>
  <c r="L108" i="1"/>
  <c r="M108" i="1" s="1"/>
  <c r="K109" i="1"/>
  <c r="Z61" i="1" l="1"/>
  <c r="AA60" i="1"/>
  <c r="AA61" i="1" s="1"/>
  <c r="P108" i="1"/>
  <c r="Q108" i="1" s="1"/>
  <c r="L109" i="1"/>
  <c r="M109" i="1" s="1"/>
  <c r="K110" i="1"/>
  <c r="AB61" i="1" l="1"/>
  <c r="Z62" i="1"/>
  <c r="AB60" i="1"/>
  <c r="P109" i="1"/>
  <c r="Q109" i="1" s="1"/>
  <c r="K111" i="1"/>
  <c r="L110" i="1"/>
  <c r="M110" i="1" s="1"/>
  <c r="Z63" i="1" l="1"/>
  <c r="AA62" i="1"/>
  <c r="AA63" i="1" s="1"/>
  <c r="P110" i="1"/>
  <c r="Q110" i="1" s="1"/>
  <c r="L111" i="1"/>
  <c r="M111" i="1" s="1"/>
  <c r="K112" i="1"/>
  <c r="AB63" i="1" l="1"/>
  <c r="Z64" i="1"/>
  <c r="AA64" i="1" s="1"/>
  <c r="AB62" i="1"/>
  <c r="P111" i="1"/>
  <c r="Q111" i="1" s="1"/>
  <c r="L112" i="1"/>
  <c r="M112" i="1" s="1"/>
  <c r="K113" i="1"/>
  <c r="AB64" i="1" l="1"/>
  <c r="Z65" i="1"/>
  <c r="AA65" i="1"/>
  <c r="P112" i="1"/>
  <c r="Q112" i="1" s="1"/>
  <c r="L113" i="1"/>
  <c r="M113" i="1" s="1"/>
  <c r="K114" i="1"/>
  <c r="AB65" i="1" l="1"/>
  <c r="Z66" i="1"/>
  <c r="P113" i="1"/>
  <c r="Q113" i="1" s="1"/>
  <c r="L114" i="1"/>
  <c r="M114" i="1" s="1"/>
  <c r="K115" i="1"/>
  <c r="Z67" i="1" l="1"/>
  <c r="AA66" i="1"/>
  <c r="AA67" i="1" s="1"/>
  <c r="P114" i="1"/>
  <c r="Q114" i="1" s="1"/>
  <c r="L115" i="1"/>
  <c r="M115" i="1" s="1"/>
  <c r="K116" i="1"/>
  <c r="AB66" i="1" l="1"/>
  <c r="AB67" i="1"/>
  <c r="Z68" i="1"/>
  <c r="P115" i="1"/>
  <c r="Q115" i="1" s="1"/>
  <c r="L116" i="1"/>
  <c r="M116" i="1" s="1"/>
  <c r="K117" i="1"/>
  <c r="Z69" i="1" l="1"/>
  <c r="AA68" i="1"/>
  <c r="AA69" i="1" s="1"/>
  <c r="P116" i="1"/>
  <c r="Q116" i="1" s="1"/>
  <c r="K118" i="1"/>
  <c r="L117" i="1"/>
  <c r="M117" i="1" s="1"/>
  <c r="AB69" i="1" l="1"/>
  <c r="Z70" i="1"/>
  <c r="AB68" i="1"/>
  <c r="P117" i="1"/>
  <c r="Q117" i="1" s="1"/>
  <c r="L118" i="1"/>
  <c r="M118" i="1" s="1"/>
  <c r="K119" i="1"/>
  <c r="Z71" i="1" l="1"/>
  <c r="AA70" i="1"/>
  <c r="AA71" i="1" s="1"/>
  <c r="P118" i="1"/>
  <c r="Q118" i="1" s="1"/>
  <c r="L119" i="1"/>
  <c r="M119" i="1" s="1"/>
  <c r="K120" i="1"/>
  <c r="AA72" i="1" l="1"/>
  <c r="AB71" i="1"/>
  <c r="Z72" i="1"/>
  <c r="P119" i="1"/>
  <c r="Q119" i="1" s="1"/>
  <c r="L120" i="1"/>
  <c r="M120" i="1" s="1"/>
  <c r="K121" i="1"/>
  <c r="AB72" i="1" l="1"/>
  <c r="Z73" i="1"/>
  <c r="AA73" i="1" s="1"/>
  <c r="P120" i="1"/>
  <c r="Q120" i="1" s="1"/>
  <c r="K122" i="1"/>
  <c r="L121" i="1"/>
  <c r="M121" i="1" s="1"/>
  <c r="AB73" i="1" l="1"/>
  <c r="Z74" i="1"/>
  <c r="AA74" i="1" s="1"/>
  <c r="P121" i="1"/>
  <c r="Q121" i="1" s="1"/>
  <c r="L122" i="1"/>
  <c r="M122" i="1" s="1"/>
  <c r="K123" i="1"/>
  <c r="AB74" i="1" l="1"/>
  <c r="Z75" i="1"/>
  <c r="AA75" i="1"/>
  <c r="P122" i="1"/>
  <c r="Q122" i="1" s="1"/>
  <c r="L123" i="1"/>
  <c r="M123" i="1" s="1"/>
  <c r="K124" i="1"/>
  <c r="Z76" i="1" l="1"/>
  <c r="AB75" i="1"/>
  <c r="P123" i="1"/>
  <c r="Q123" i="1" s="1"/>
  <c r="K125" i="1"/>
  <c r="L124" i="1"/>
  <c r="M124" i="1" s="1"/>
  <c r="AB76" i="1" l="1"/>
  <c r="Z77" i="1"/>
  <c r="AA76" i="1"/>
  <c r="AA77" i="1" s="1"/>
  <c r="P124" i="1"/>
  <c r="Q124" i="1" s="1"/>
  <c r="L125" i="1"/>
  <c r="M125" i="1" s="1"/>
  <c r="K126" i="1"/>
  <c r="AB77" i="1" l="1"/>
  <c r="Z78" i="1"/>
  <c r="AA78" i="1" s="1"/>
  <c r="P125" i="1"/>
  <c r="Q125" i="1" s="1"/>
  <c r="L126" i="1"/>
  <c r="M126" i="1" s="1"/>
  <c r="K127" i="1"/>
  <c r="AB78" i="1" l="1"/>
  <c r="Z79" i="1"/>
  <c r="P126" i="1"/>
  <c r="Q126" i="1" s="1"/>
  <c r="L127" i="1"/>
  <c r="M127" i="1" s="1"/>
  <c r="K128" i="1"/>
  <c r="Z80" i="1" l="1"/>
  <c r="AA79" i="1"/>
  <c r="AA80" i="1" s="1"/>
  <c r="P127" i="1"/>
  <c r="Q127" i="1" s="1"/>
  <c r="L128" i="1"/>
  <c r="M128" i="1" s="1"/>
  <c r="K129" i="1"/>
  <c r="AB80" i="1" l="1"/>
  <c r="Z81" i="1"/>
  <c r="AB79" i="1"/>
  <c r="P128" i="1"/>
  <c r="Q128" i="1" s="1"/>
  <c r="L129" i="1"/>
  <c r="M129" i="1" s="1"/>
  <c r="K130" i="1"/>
  <c r="Z82" i="1" l="1"/>
  <c r="AA81" i="1"/>
  <c r="AA82" i="1" s="1"/>
  <c r="P129" i="1"/>
  <c r="Q129" i="1" s="1"/>
  <c r="L130" i="1"/>
  <c r="M130" i="1" s="1"/>
  <c r="K131" i="1"/>
  <c r="AB81" i="1" l="1"/>
  <c r="AB82" i="1"/>
  <c r="Z83" i="1"/>
  <c r="P130" i="1"/>
  <c r="Q130" i="1" s="1"/>
  <c r="K132" i="1"/>
  <c r="L131" i="1"/>
  <c r="M131" i="1" s="1"/>
  <c r="Z84" i="1" l="1"/>
  <c r="AA83" i="1"/>
  <c r="AA84" i="1" s="1"/>
  <c r="P131" i="1"/>
  <c r="Q131" i="1" s="1"/>
  <c r="L132" i="1"/>
  <c r="M132" i="1" s="1"/>
  <c r="K133" i="1"/>
  <c r="AB83" i="1" l="1"/>
  <c r="AB84" i="1"/>
  <c r="Z85" i="1"/>
  <c r="AA85" i="1" s="1"/>
  <c r="P132" i="1"/>
  <c r="Q132" i="1" s="1"/>
  <c r="L133" i="1"/>
  <c r="M133" i="1" s="1"/>
  <c r="K134" i="1"/>
  <c r="AB85" i="1" l="1"/>
  <c r="Z86" i="1"/>
  <c r="P133" i="1"/>
  <c r="Q133" i="1" s="1"/>
  <c r="K135" i="1"/>
  <c r="L134" i="1"/>
  <c r="M134" i="1" s="1"/>
  <c r="Z87" i="1" l="1"/>
  <c r="AA86" i="1"/>
  <c r="AA87" i="1" s="1"/>
  <c r="P134" i="1"/>
  <c r="Q134" i="1" s="1"/>
  <c r="K136" i="1"/>
  <c r="L135" i="1"/>
  <c r="M135" i="1" s="1"/>
  <c r="AB86" i="1" l="1"/>
  <c r="AB87" i="1"/>
  <c r="Z88" i="1"/>
  <c r="P135" i="1"/>
  <c r="Q135" i="1" s="1"/>
  <c r="L136" i="1"/>
  <c r="M136" i="1" s="1"/>
  <c r="K137" i="1"/>
  <c r="AB88" i="1" l="1"/>
  <c r="Z89" i="1"/>
  <c r="AA88" i="1"/>
  <c r="P136" i="1"/>
  <c r="Q136" i="1" s="1"/>
  <c r="L137" i="1"/>
  <c r="M137" i="1" s="1"/>
  <c r="K138" i="1"/>
  <c r="AA89" i="1" l="1"/>
  <c r="AB89" i="1"/>
  <c r="Z90" i="1"/>
  <c r="AA90" i="1" s="1"/>
  <c r="P137" i="1"/>
  <c r="Q137" i="1" s="1"/>
  <c r="L138" i="1"/>
  <c r="M138" i="1" s="1"/>
  <c r="K139" i="1"/>
  <c r="Z91" i="1" l="1"/>
  <c r="AB90" i="1"/>
  <c r="P138" i="1"/>
  <c r="Q138" i="1" s="1"/>
  <c r="K140" i="1"/>
  <c r="L139" i="1"/>
  <c r="M139" i="1" s="1"/>
  <c r="Z92" i="1" l="1"/>
  <c r="AA91" i="1"/>
  <c r="AA92" i="1" s="1"/>
  <c r="P139" i="1"/>
  <c r="Q139" i="1" s="1"/>
  <c r="K141" i="1"/>
  <c r="L140" i="1"/>
  <c r="M140" i="1" s="1"/>
  <c r="AB92" i="1" l="1"/>
  <c r="Z93" i="1"/>
  <c r="AB91" i="1"/>
  <c r="P140" i="1"/>
  <c r="Q140" i="1" s="1"/>
  <c r="L141" i="1"/>
  <c r="M141" i="1" s="1"/>
  <c r="K142" i="1"/>
  <c r="Z94" i="1" l="1"/>
  <c r="AA93" i="1"/>
  <c r="AA94" i="1" s="1"/>
  <c r="P141" i="1"/>
  <c r="Q141" i="1" s="1"/>
  <c r="L142" i="1"/>
  <c r="M142" i="1" s="1"/>
  <c r="K143" i="1"/>
  <c r="Z95" i="1" l="1"/>
  <c r="AB94" i="1"/>
  <c r="AB93" i="1"/>
  <c r="P142" i="1"/>
  <c r="Q142" i="1" s="1"/>
  <c r="L143" i="1"/>
  <c r="M143" i="1" s="1"/>
  <c r="K144" i="1"/>
  <c r="Z96" i="1" l="1"/>
  <c r="AA95" i="1"/>
  <c r="AA96" i="1" s="1"/>
  <c r="P143" i="1"/>
  <c r="Q143" i="1" s="1"/>
  <c r="L144" i="1"/>
  <c r="M144" i="1" s="1"/>
  <c r="K145" i="1"/>
  <c r="Z97" i="1" l="1"/>
  <c r="AB96" i="1"/>
  <c r="AB95" i="1"/>
  <c r="P144" i="1"/>
  <c r="Q144" i="1" s="1"/>
  <c r="K146" i="1"/>
  <c r="L145" i="1"/>
  <c r="M145" i="1" s="1"/>
  <c r="Z98" i="1" l="1"/>
  <c r="AA97" i="1"/>
  <c r="AA98" i="1" s="1"/>
  <c r="P145" i="1"/>
  <c r="Q145" i="1" s="1"/>
  <c r="L146" i="1"/>
  <c r="M146" i="1" s="1"/>
  <c r="K147" i="1"/>
  <c r="Z99" i="1" l="1"/>
  <c r="AB98" i="1"/>
  <c r="AB97" i="1"/>
  <c r="P146" i="1"/>
  <c r="Q146" i="1" s="1"/>
  <c r="L147" i="1"/>
  <c r="M147" i="1" s="1"/>
  <c r="K148" i="1"/>
  <c r="Z100" i="1" l="1"/>
  <c r="AA99" i="1"/>
  <c r="AA100" i="1" s="1"/>
  <c r="P147" i="1"/>
  <c r="Q147" i="1" s="1"/>
  <c r="L148" i="1"/>
  <c r="M148" i="1" s="1"/>
  <c r="K149" i="1"/>
  <c r="Z101" i="1" l="1"/>
  <c r="AB100" i="1"/>
  <c r="AA101" i="1"/>
  <c r="AB99" i="1"/>
  <c r="P148" i="1"/>
  <c r="Q148" i="1" s="1"/>
  <c r="L149" i="1"/>
  <c r="M149" i="1" s="1"/>
  <c r="K150" i="1"/>
  <c r="AB101" i="1" l="1"/>
  <c r="Z102" i="1"/>
  <c r="P149" i="1"/>
  <c r="Q149" i="1" s="1"/>
  <c r="L150" i="1"/>
  <c r="M150" i="1" s="1"/>
  <c r="K151" i="1"/>
  <c r="Z103" i="1" l="1"/>
  <c r="AA102" i="1"/>
  <c r="AA103" i="1" s="1"/>
  <c r="P150" i="1"/>
  <c r="Q150" i="1" s="1"/>
  <c r="K152" i="1"/>
  <c r="L151" i="1"/>
  <c r="M151" i="1" s="1"/>
  <c r="AB103" i="1" l="1"/>
  <c r="Z104" i="1"/>
  <c r="AA104" i="1" s="1"/>
  <c r="AB102" i="1"/>
  <c r="P151" i="1"/>
  <c r="Q151" i="1" s="1"/>
  <c r="L152" i="1"/>
  <c r="M152" i="1" s="1"/>
  <c r="K153" i="1"/>
  <c r="Z105" i="1" l="1"/>
  <c r="AB104" i="1"/>
  <c r="AA105" i="1"/>
  <c r="P152" i="1"/>
  <c r="Q152" i="1" s="1"/>
  <c r="K154" i="1"/>
  <c r="L153" i="1"/>
  <c r="M153" i="1" s="1"/>
  <c r="AB105" i="1" l="1"/>
  <c r="Z106" i="1"/>
  <c r="AA106" i="1" s="1"/>
  <c r="P153" i="1"/>
  <c r="Q153" i="1" s="1"/>
  <c r="L154" i="1"/>
  <c r="M154" i="1" s="1"/>
  <c r="K155" i="1"/>
  <c r="AB106" i="1" l="1"/>
  <c r="Z107" i="1"/>
  <c r="AA107" i="1"/>
  <c r="P154" i="1"/>
  <c r="Q154" i="1" s="1"/>
  <c r="L155" i="1"/>
  <c r="M155" i="1" s="1"/>
  <c r="K156" i="1"/>
  <c r="AB107" i="1" l="1"/>
  <c r="Z108" i="1"/>
  <c r="P155" i="1"/>
  <c r="Q155" i="1" s="1"/>
  <c r="L156" i="1"/>
  <c r="M156" i="1" s="1"/>
  <c r="K157" i="1"/>
  <c r="Z109" i="1" l="1"/>
  <c r="AA108" i="1"/>
  <c r="AA109" i="1" s="1"/>
  <c r="P156" i="1"/>
  <c r="Q156" i="1" s="1"/>
  <c r="L157" i="1"/>
  <c r="M157" i="1" s="1"/>
  <c r="K158" i="1"/>
  <c r="AB109" i="1" l="1"/>
  <c r="Z110" i="1"/>
  <c r="AB108" i="1"/>
  <c r="P157" i="1"/>
  <c r="Q157" i="1" s="1"/>
  <c r="K159" i="1"/>
  <c r="L158" i="1"/>
  <c r="M158" i="1" s="1"/>
  <c r="Z111" i="1" l="1"/>
  <c r="AA110" i="1"/>
  <c r="AA111" i="1" s="1"/>
  <c r="P158" i="1"/>
  <c r="Q158" i="1" s="1"/>
  <c r="L159" i="1"/>
  <c r="M159" i="1" s="1"/>
  <c r="K160" i="1"/>
  <c r="AB110" i="1" l="1"/>
  <c r="AB111" i="1"/>
  <c r="Z112" i="1"/>
  <c r="P159" i="1"/>
  <c r="Q159" i="1" s="1"/>
  <c r="L160" i="1"/>
  <c r="M160" i="1" s="1"/>
  <c r="K161" i="1"/>
  <c r="Z113" i="1" l="1"/>
  <c r="AA112" i="1"/>
  <c r="AA113" i="1" s="1"/>
  <c r="P160" i="1"/>
  <c r="Q160" i="1" s="1"/>
  <c r="L161" i="1"/>
  <c r="M161" i="1" s="1"/>
  <c r="K162" i="1"/>
  <c r="Z114" i="1" l="1"/>
  <c r="AB113" i="1"/>
  <c r="AB112" i="1"/>
  <c r="P161" i="1"/>
  <c r="Q161" i="1" s="1"/>
  <c r="L162" i="1"/>
  <c r="M162" i="1" s="1"/>
  <c r="K163" i="1"/>
  <c r="Z115" i="1" l="1"/>
  <c r="AA114" i="1"/>
  <c r="P162" i="1"/>
  <c r="Q162" i="1" s="1"/>
  <c r="K164" i="1"/>
  <c r="L163" i="1"/>
  <c r="M163" i="1" s="1"/>
  <c r="AA115" i="1" l="1"/>
  <c r="AB115" i="1" s="1"/>
  <c r="Z116" i="1"/>
  <c r="AB114" i="1"/>
  <c r="P163" i="1"/>
  <c r="Q163" i="1" s="1"/>
  <c r="L164" i="1"/>
  <c r="M164" i="1" s="1"/>
  <c r="K165" i="1"/>
  <c r="Z117" i="1" l="1"/>
  <c r="AA116" i="1"/>
  <c r="AA117" i="1" s="1"/>
  <c r="P164" i="1"/>
  <c r="Q164" i="1" s="1"/>
  <c r="K166" i="1"/>
  <c r="L165" i="1"/>
  <c r="M165" i="1" s="1"/>
  <c r="Z118" i="1" l="1"/>
  <c r="AB117" i="1"/>
  <c r="AB116" i="1"/>
  <c r="P165" i="1"/>
  <c r="Q165" i="1" s="1"/>
  <c r="L166" i="1"/>
  <c r="M166" i="1" s="1"/>
  <c r="K167" i="1"/>
  <c r="Z119" i="1" l="1"/>
  <c r="AA118" i="1"/>
  <c r="AA119" i="1" s="1"/>
  <c r="P166" i="1"/>
  <c r="Q166" i="1" s="1"/>
  <c r="K168" i="1"/>
  <c r="L167" i="1"/>
  <c r="M167" i="1" s="1"/>
  <c r="AB119" i="1" l="1"/>
  <c r="Z120" i="1"/>
  <c r="AB118" i="1"/>
  <c r="P167" i="1"/>
  <c r="Q167" i="1" s="1"/>
  <c r="L168" i="1"/>
  <c r="M168" i="1" s="1"/>
  <c r="K169" i="1"/>
  <c r="Z121" i="1" l="1"/>
  <c r="AA120" i="1"/>
  <c r="AA121" i="1" s="1"/>
  <c r="P168" i="1"/>
  <c r="Q168" i="1" s="1"/>
  <c r="L169" i="1"/>
  <c r="M169" i="1" s="1"/>
  <c r="K170" i="1"/>
  <c r="Z122" i="1" l="1"/>
  <c r="AB121" i="1"/>
  <c r="AB120" i="1"/>
  <c r="P169" i="1"/>
  <c r="Q169" i="1" s="1"/>
  <c r="L170" i="1"/>
  <c r="M170" i="1" s="1"/>
  <c r="K171" i="1"/>
  <c r="Z123" i="1" l="1"/>
  <c r="AA122" i="1"/>
  <c r="AA123" i="1" s="1"/>
  <c r="P170" i="1"/>
  <c r="Q170" i="1" s="1"/>
  <c r="L171" i="1"/>
  <c r="M171" i="1" s="1"/>
  <c r="K172" i="1"/>
  <c r="AB123" i="1" l="1"/>
  <c r="Z124" i="1"/>
  <c r="AB122" i="1"/>
  <c r="P171" i="1"/>
  <c r="Q171" i="1" s="1"/>
  <c r="L172" i="1"/>
  <c r="M172" i="1" s="1"/>
  <c r="K173" i="1"/>
  <c r="Z125" i="1" l="1"/>
  <c r="AA124" i="1"/>
  <c r="AA125" i="1" s="1"/>
  <c r="P172" i="1"/>
  <c r="Q172" i="1" s="1"/>
  <c r="L173" i="1"/>
  <c r="M173" i="1" s="1"/>
  <c r="K174" i="1"/>
  <c r="Z126" i="1" l="1"/>
  <c r="AA126" i="1" s="1"/>
  <c r="AB125" i="1"/>
  <c r="AB124" i="1"/>
  <c r="P173" i="1"/>
  <c r="Q173" i="1" s="1"/>
  <c r="K175" i="1"/>
  <c r="L174" i="1"/>
  <c r="M174" i="1" s="1"/>
  <c r="AB126" i="1" l="1"/>
  <c r="Z127" i="1"/>
  <c r="AA127" i="1"/>
  <c r="P174" i="1"/>
  <c r="Q174" i="1" s="1"/>
  <c r="L175" i="1"/>
  <c r="M175" i="1" s="1"/>
  <c r="K176" i="1"/>
  <c r="AB127" i="1" l="1"/>
  <c r="Z128" i="1"/>
  <c r="P175" i="1"/>
  <c r="Q175" i="1" s="1"/>
  <c r="L176" i="1"/>
  <c r="M176" i="1" s="1"/>
  <c r="K177" i="1"/>
  <c r="Z129" i="1" l="1"/>
  <c r="AA128" i="1"/>
  <c r="AA129" i="1" s="1"/>
  <c r="P176" i="1"/>
  <c r="Q176" i="1" s="1"/>
  <c r="L177" i="1"/>
  <c r="M177" i="1" s="1"/>
  <c r="K178" i="1"/>
  <c r="AB129" i="1" l="1"/>
  <c r="Z130" i="1"/>
  <c r="AB128" i="1"/>
  <c r="P177" i="1"/>
  <c r="Q177" i="1" s="1"/>
  <c r="K179" i="1"/>
  <c r="L178" i="1"/>
  <c r="M178" i="1" s="1"/>
  <c r="Z131" i="1" l="1"/>
  <c r="AA130" i="1"/>
  <c r="AA131" i="1" s="1"/>
  <c r="P178" i="1"/>
  <c r="Q178" i="1" s="1"/>
  <c r="L179" i="1"/>
  <c r="M179" i="1" s="1"/>
  <c r="K180" i="1"/>
  <c r="AB131" i="1" l="1"/>
  <c r="Z132" i="1"/>
  <c r="AB130" i="1"/>
  <c r="P179" i="1"/>
  <c r="Q179" i="1" s="1"/>
  <c r="L180" i="1"/>
  <c r="M180" i="1" s="1"/>
  <c r="K181" i="1"/>
  <c r="Z133" i="1" l="1"/>
  <c r="AA132" i="1"/>
  <c r="AA133" i="1" s="1"/>
  <c r="P180" i="1"/>
  <c r="Q180" i="1" s="1"/>
  <c r="L181" i="1"/>
  <c r="M181" i="1" s="1"/>
  <c r="K182" i="1"/>
  <c r="Z134" i="1" l="1"/>
  <c r="AB133" i="1"/>
  <c r="AB132" i="1"/>
  <c r="P181" i="1"/>
  <c r="Q181" i="1" s="1"/>
  <c r="K183" i="1"/>
  <c r="L182" i="1"/>
  <c r="M182" i="1" s="1"/>
  <c r="Z135" i="1" l="1"/>
  <c r="AA134" i="1"/>
  <c r="P182" i="1"/>
  <c r="Q182" i="1" s="1"/>
  <c r="K184" i="1"/>
  <c r="L183" i="1"/>
  <c r="M183" i="1" s="1"/>
  <c r="AA135" i="1" l="1"/>
  <c r="Z136" i="1"/>
  <c r="AB134" i="1"/>
  <c r="P183" i="1"/>
  <c r="Q183" i="1" s="1"/>
  <c r="L184" i="1"/>
  <c r="M184" i="1" s="1"/>
  <c r="K185" i="1"/>
  <c r="AA136" i="1" l="1"/>
  <c r="AB135" i="1"/>
  <c r="AB136" i="1"/>
  <c r="Z137" i="1"/>
  <c r="AA137" i="1"/>
  <c r="P184" i="1"/>
  <c r="Q184" i="1" s="1"/>
  <c r="L185" i="1"/>
  <c r="M185" i="1" s="1"/>
  <c r="K186" i="1"/>
  <c r="Z138" i="1" l="1"/>
  <c r="AB137" i="1"/>
  <c r="P185" i="1"/>
  <c r="Q185" i="1" s="1"/>
  <c r="L186" i="1"/>
  <c r="M186" i="1" s="1"/>
  <c r="K187" i="1"/>
  <c r="Z139" i="1" l="1"/>
  <c r="AA138" i="1"/>
  <c r="AB138" i="1" s="1"/>
  <c r="P186" i="1"/>
  <c r="Q186" i="1" s="1"/>
  <c r="K188" i="1"/>
  <c r="L187" i="1"/>
  <c r="M187" i="1" s="1"/>
  <c r="AA139" i="1" l="1"/>
  <c r="Z140" i="1"/>
  <c r="AB139" i="1"/>
  <c r="P187" i="1"/>
  <c r="Q187" i="1" s="1"/>
  <c r="L188" i="1"/>
  <c r="M188" i="1" s="1"/>
  <c r="K189" i="1"/>
  <c r="Z141" i="1" l="1"/>
  <c r="AA140" i="1"/>
  <c r="AA141" i="1" s="1"/>
  <c r="P188" i="1"/>
  <c r="Q188" i="1" s="1"/>
  <c r="L189" i="1"/>
  <c r="M189" i="1" s="1"/>
  <c r="K190" i="1"/>
  <c r="AB140" i="1" l="1"/>
  <c r="AB141" i="1"/>
  <c r="Z142" i="1"/>
  <c r="P189" i="1"/>
  <c r="Q189" i="1" s="1"/>
  <c r="L190" i="1"/>
  <c r="M190" i="1" s="1"/>
  <c r="K191" i="1"/>
  <c r="Z143" i="1" l="1"/>
  <c r="AA142" i="1"/>
  <c r="AA143" i="1" s="1"/>
  <c r="P190" i="1"/>
  <c r="Q190" i="1" s="1"/>
  <c r="L191" i="1"/>
  <c r="M191" i="1" s="1"/>
  <c r="K192" i="1"/>
  <c r="AB143" i="1" l="1"/>
  <c r="Z144" i="1"/>
  <c r="AA144" i="1" s="1"/>
  <c r="AB142" i="1"/>
  <c r="P191" i="1"/>
  <c r="Q191" i="1" s="1"/>
  <c r="L192" i="1"/>
  <c r="M192" i="1" s="1"/>
  <c r="K193" i="1"/>
  <c r="AB144" i="1" l="1"/>
  <c r="Z145" i="1"/>
  <c r="AA145" i="1"/>
  <c r="P192" i="1"/>
  <c r="Q192" i="1" s="1"/>
  <c r="L193" i="1"/>
  <c r="M193" i="1" s="1"/>
  <c r="K194" i="1"/>
  <c r="AB145" i="1" l="1"/>
  <c r="Z146" i="1"/>
  <c r="P193" i="1"/>
  <c r="Q193" i="1" s="1"/>
  <c r="L194" i="1"/>
  <c r="M194" i="1" s="1"/>
  <c r="K195" i="1"/>
  <c r="Z147" i="1" l="1"/>
  <c r="AA146" i="1"/>
  <c r="AA147" i="1" s="1"/>
  <c r="P194" i="1"/>
  <c r="Q194" i="1" s="1"/>
  <c r="L195" i="1"/>
  <c r="M195" i="1" s="1"/>
  <c r="K196" i="1"/>
  <c r="AB147" i="1" l="1"/>
  <c r="Z148" i="1"/>
  <c r="AA148" i="1" s="1"/>
  <c r="AB146" i="1"/>
  <c r="P195" i="1"/>
  <c r="Q195" i="1" s="1"/>
  <c r="L196" i="1"/>
  <c r="M196" i="1" s="1"/>
  <c r="K197" i="1"/>
  <c r="AB148" i="1" l="1"/>
  <c r="Z149" i="1"/>
  <c r="AA149" i="1" s="1"/>
  <c r="P196" i="1"/>
  <c r="Q196" i="1" s="1"/>
  <c r="L197" i="1"/>
  <c r="M197" i="1" s="1"/>
  <c r="K198" i="1"/>
  <c r="AB149" i="1" l="1"/>
  <c r="Z150" i="1"/>
  <c r="P197" i="1"/>
  <c r="Q197" i="1" s="1"/>
  <c r="L198" i="1"/>
  <c r="M198" i="1" s="1"/>
  <c r="K199" i="1"/>
  <c r="Z151" i="1" l="1"/>
  <c r="AA150" i="1"/>
  <c r="AA151" i="1" s="1"/>
  <c r="P198" i="1"/>
  <c r="Q198" i="1" s="1"/>
  <c r="L199" i="1"/>
  <c r="M199" i="1" s="1"/>
  <c r="K200" i="1"/>
  <c r="AB151" i="1" l="1"/>
  <c r="Z152" i="1"/>
  <c r="AA152" i="1" s="1"/>
  <c r="AB150" i="1"/>
  <c r="P199" i="1"/>
  <c r="Q199" i="1" s="1"/>
  <c r="L200" i="1"/>
  <c r="M200" i="1" s="1"/>
  <c r="K201" i="1"/>
  <c r="AB152" i="1" l="1"/>
  <c r="Z153" i="1"/>
  <c r="AA153" i="1"/>
  <c r="P200" i="1"/>
  <c r="Q200" i="1" s="1"/>
  <c r="L201" i="1"/>
  <c r="M201" i="1" s="1"/>
  <c r="K202" i="1"/>
  <c r="AB153" i="1" l="1"/>
  <c r="Z154" i="1"/>
  <c r="AA154" i="1" s="1"/>
  <c r="P201" i="1"/>
  <c r="Q201" i="1" s="1"/>
  <c r="L202" i="1"/>
  <c r="M202" i="1" s="1"/>
  <c r="K203" i="1"/>
  <c r="AB154" i="1" l="1"/>
  <c r="Z155" i="1"/>
  <c r="AA155" i="1"/>
  <c r="P202" i="1"/>
  <c r="Q202" i="1" s="1"/>
  <c r="L203" i="1"/>
  <c r="M203" i="1" s="1"/>
  <c r="K204" i="1"/>
  <c r="Z156" i="1" l="1"/>
  <c r="AB155" i="1"/>
  <c r="P203" i="1"/>
  <c r="Q203" i="1" s="1"/>
  <c r="K205" i="1"/>
  <c r="L204" i="1"/>
  <c r="M204" i="1" s="1"/>
  <c r="Z157" i="1" l="1"/>
  <c r="AA156" i="1"/>
  <c r="AA157" i="1" s="1"/>
  <c r="P204" i="1"/>
  <c r="Q204" i="1" s="1"/>
  <c r="K206" i="1"/>
  <c r="L205" i="1"/>
  <c r="M205" i="1" s="1"/>
  <c r="AB157" i="1" l="1"/>
  <c r="Z158" i="1"/>
  <c r="AB156" i="1"/>
  <c r="P205" i="1"/>
  <c r="Q205" i="1" s="1"/>
  <c r="K207" i="1"/>
  <c r="L206" i="1"/>
  <c r="M206" i="1" s="1"/>
  <c r="Z159" i="1" l="1"/>
  <c r="AA158" i="1"/>
  <c r="AA159" i="1" s="1"/>
  <c r="P206" i="1"/>
  <c r="Q206" i="1" s="1"/>
  <c r="L207" i="1"/>
  <c r="M207" i="1" s="1"/>
  <c r="K208" i="1"/>
  <c r="AB159" i="1" l="1"/>
  <c r="Z160" i="1"/>
  <c r="AB158" i="1"/>
  <c r="P207" i="1"/>
  <c r="Q207" i="1" s="1"/>
  <c r="L208" i="1"/>
  <c r="M208" i="1" s="1"/>
  <c r="K209" i="1"/>
  <c r="Z161" i="1" l="1"/>
  <c r="AA160" i="1"/>
  <c r="AA161" i="1" s="1"/>
  <c r="P208" i="1"/>
  <c r="Q208" i="1" s="1"/>
  <c r="L209" i="1"/>
  <c r="M209" i="1" s="1"/>
  <c r="K210" i="1"/>
  <c r="AB161" i="1" l="1"/>
  <c r="Z162" i="1"/>
  <c r="AA162" i="1"/>
  <c r="AB160" i="1"/>
  <c r="P209" i="1"/>
  <c r="Q209" i="1" s="1"/>
  <c r="K211" i="1"/>
  <c r="L210" i="1"/>
  <c r="M210" i="1" s="1"/>
  <c r="AB162" i="1" l="1"/>
  <c r="Z163" i="1"/>
  <c r="P210" i="1"/>
  <c r="Q210" i="1" s="1"/>
  <c r="K212" i="1"/>
  <c r="L211" i="1"/>
  <c r="M211" i="1" s="1"/>
  <c r="Z164" i="1" l="1"/>
  <c r="AA163" i="1"/>
  <c r="AA164" i="1" s="1"/>
  <c r="P211" i="1"/>
  <c r="Q211" i="1" s="1"/>
  <c r="K213" i="1"/>
  <c r="L212" i="1"/>
  <c r="M212" i="1" s="1"/>
  <c r="AB164" i="1" l="1"/>
  <c r="Z165" i="1"/>
  <c r="AB163" i="1"/>
  <c r="P212" i="1"/>
  <c r="Q212" i="1" s="1"/>
  <c r="L213" i="1"/>
  <c r="M213" i="1" s="1"/>
  <c r="K214" i="1"/>
  <c r="Z166" i="1" l="1"/>
  <c r="AA165" i="1"/>
  <c r="AA166" i="1" s="1"/>
  <c r="P213" i="1"/>
  <c r="Q213" i="1" s="1"/>
  <c r="L214" i="1"/>
  <c r="M214" i="1" s="1"/>
  <c r="K215" i="1"/>
  <c r="AB166" i="1" l="1"/>
  <c r="Z167" i="1"/>
  <c r="AB165" i="1"/>
  <c r="P214" i="1"/>
  <c r="Q214" i="1" s="1"/>
  <c r="K216" i="1"/>
  <c r="L215" i="1"/>
  <c r="M215" i="1" s="1"/>
  <c r="Z168" i="1" l="1"/>
  <c r="AA167" i="1"/>
  <c r="AA168" i="1" s="1"/>
  <c r="P215" i="1"/>
  <c r="Q215" i="1" s="1"/>
  <c r="L216" i="1"/>
  <c r="M216" i="1" s="1"/>
  <c r="K217" i="1"/>
  <c r="AB168" i="1" l="1"/>
  <c r="Z169" i="1"/>
  <c r="AB167" i="1"/>
  <c r="P216" i="1"/>
  <c r="Q216" i="1" s="1"/>
  <c r="L217" i="1"/>
  <c r="M217" i="1" s="1"/>
  <c r="K218" i="1"/>
  <c r="Z170" i="1" l="1"/>
  <c r="AA169" i="1"/>
  <c r="AA170" i="1" s="1"/>
  <c r="P217" i="1"/>
  <c r="Q217" i="1" s="1"/>
  <c r="K219" i="1"/>
  <c r="L218" i="1"/>
  <c r="M218" i="1" s="1"/>
  <c r="AB170" i="1" l="1"/>
  <c r="Z171" i="1"/>
  <c r="AB169" i="1"/>
  <c r="P218" i="1"/>
  <c r="Q218" i="1" s="1"/>
  <c r="L219" i="1"/>
  <c r="M219" i="1" s="1"/>
  <c r="K220" i="1"/>
  <c r="Z172" i="1" l="1"/>
  <c r="AA171" i="1"/>
  <c r="AA172" i="1" s="1"/>
  <c r="P219" i="1"/>
  <c r="Q219" i="1" s="1"/>
  <c r="K221" i="1"/>
  <c r="L220" i="1"/>
  <c r="M220" i="1" s="1"/>
  <c r="AB171" i="1" l="1"/>
  <c r="AB172" i="1"/>
  <c r="Z173" i="1"/>
  <c r="P220" i="1"/>
  <c r="Q220" i="1" s="1"/>
  <c r="L221" i="1"/>
  <c r="M221" i="1" s="1"/>
  <c r="K222" i="1"/>
  <c r="Z174" i="1" l="1"/>
  <c r="AA173" i="1"/>
  <c r="AA174" i="1" s="1"/>
  <c r="P221" i="1"/>
  <c r="Q221" i="1" s="1"/>
  <c r="L222" i="1"/>
  <c r="M222" i="1" s="1"/>
  <c r="K223" i="1"/>
  <c r="AB173" i="1" l="1"/>
  <c r="AB174" i="1"/>
  <c r="Z175" i="1"/>
  <c r="P222" i="1"/>
  <c r="Q222" i="1" s="1"/>
  <c r="K224" i="1"/>
  <c r="L223" i="1"/>
  <c r="M223" i="1" s="1"/>
  <c r="Z176" i="1" l="1"/>
  <c r="AA175" i="1"/>
  <c r="AA176" i="1" s="1"/>
  <c r="P223" i="1"/>
  <c r="Q223" i="1" s="1"/>
  <c r="L224" i="1"/>
  <c r="M224" i="1" s="1"/>
  <c r="K225" i="1"/>
  <c r="AB176" i="1" l="1"/>
  <c r="Z177" i="1"/>
  <c r="AB175" i="1"/>
  <c r="P224" i="1"/>
  <c r="Q224" i="1" s="1"/>
  <c r="K226" i="1"/>
  <c r="L225" i="1"/>
  <c r="M225" i="1" s="1"/>
  <c r="Z178" i="1" l="1"/>
  <c r="AA177" i="1"/>
  <c r="AA178" i="1" s="1"/>
  <c r="P225" i="1"/>
  <c r="Q225" i="1" s="1"/>
  <c r="K227" i="1"/>
  <c r="L226" i="1"/>
  <c r="M226" i="1" s="1"/>
  <c r="AB178" i="1" l="1"/>
  <c r="Z179" i="1"/>
  <c r="AB177" i="1"/>
  <c r="P226" i="1"/>
  <c r="Q226" i="1" s="1"/>
  <c r="K228" i="1"/>
  <c r="L227" i="1"/>
  <c r="M227" i="1" s="1"/>
  <c r="Z180" i="1" l="1"/>
  <c r="AA179" i="1"/>
  <c r="AA180" i="1" s="1"/>
  <c r="P227" i="1"/>
  <c r="Q227" i="1" s="1"/>
  <c r="L228" i="1"/>
  <c r="M228" i="1" s="1"/>
  <c r="K229" i="1"/>
  <c r="AB179" i="1" l="1"/>
  <c r="AB180" i="1"/>
  <c r="Z181" i="1"/>
  <c r="P228" i="1"/>
  <c r="Q228" i="1" s="1"/>
  <c r="K230" i="1"/>
  <c r="L229" i="1"/>
  <c r="M229" i="1" s="1"/>
  <c r="Z182" i="1" l="1"/>
  <c r="AA181" i="1"/>
  <c r="P229" i="1"/>
  <c r="Q229" i="1" s="1"/>
  <c r="K231" i="1"/>
  <c r="L230" i="1"/>
  <c r="M230" i="1" s="1"/>
  <c r="AA182" i="1" l="1"/>
  <c r="AB182" i="1"/>
  <c r="Z183" i="1"/>
  <c r="AB181" i="1"/>
  <c r="P230" i="1"/>
  <c r="Q230" i="1" s="1"/>
  <c r="K232" i="1"/>
  <c r="L231" i="1"/>
  <c r="M231" i="1" s="1"/>
  <c r="AA183" i="1" l="1"/>
  <c r="AB183" i="1"/>
  <c r="Z184" i="1"/>
  <c r="AA184" i="1"/>
  <c r="P231" i="1"/>
  <c r="Q231" i="1" s="1"/>
  <c r="L232" i="1"/>
  <c r="M232" i="1" s="1"/>
  <c r="K233" i="1"/>
  <c r="AB184" i="1" l="1"/>
  <c r="Z185" i="1"/>
  <c r="P232" i="1"/>
  <c r="Q232" i="1" s="1"/>
  <c r="K234" i="1"/>
  <c r="L233" i="1"/>
  <c r="M233" i="1" s="1"/>
  <c r="Z186" i="1" l="1"/>
  <c r="AA185" i="1"/>
  <c r="AA186" i="1" s="1"/>
  <c r="P233" i="1"/>
  <c r="Q233" i="1" s="1"/>
  <c r="L234" i="1"/>
  <c r="M234" i="1" s="1"/>
  <c r="K235" i="1"/>
  <c r="AB185" i="1" l="1"/>
  <c r="AB186" i="1"/>
  <c r="Z187" i="1"/>
  <c r="P234" i="1"/>
  <c r="Q234" i="1" s="1"/>
  <c r="K236" i="1"/>
  <c r="L235" i="1"/>
  <c r="M235" i="1" s="1"/>
  <c r="Z188" i="1" l="1"/>
  <c r="AA187" i="1"/>
  <c r="AA188" i="1" s="1"/>
  <c r="P235" i="1"/>
  <c r="Q235" i="1" s="1"/>
  <c r="L236" i="1"/>
  <c r="M236" i="1" s="1"/>
  <c r="K237" i="1"/>
  <c r="AB188" i="1" l="1"/>
  <c r="Z189" i="1"/>
  <c r="AA189" i="1" s="1"/>
  <c r="AB187" i="1"/>
  <c r="P236" i="1"/>
  <c r="Q236" i="1" s="1"/>
  <c r="K238" i="1"/>
  <c r="L237" i="1"/>
  <c r="M237" i="1" s="1"/>
  <c r="AB189" i="1" l="1"/>
  <c r="Z190" i="1"/>
  <c r="AA190" i="1" s="1"/>
  <c r="P237" i="1"/>
  <c r="Q237" i="1" s="1"/>
  <c r="L238" i="1"/>
  <c r="M238" i="1" s="1"/>
  <c r="K239" i="1"/>
  <c r="AB190" i="1" l="1"/>
  <c r="Z191" i="1"/>
  <c r="P238" i="1"/>
  <c r="Q238" i="1" s="1"/>
  <c r="L239" i="1"/>
  <c r="M239" i="1" s="1"/>
  <c r="K240" i="1"/>
  <c r="Z192" i="1" l="1"/>
  <c r="AA191" i="1"/>
  <c r="AA192" i="1" s="1"/>
  <c r="P239" i="1"/>
  <c r="Q239" i="1" s="1"/>
  <c r="L240" i="1"/>
  <c r="M240" i="1" s="1"/>
  <c r="K241" i="1"/>
  <c r="AB192" i="1" l="1"/>
  <c r="Z193" i="1"/>
  <c r="AB191" i="1"/>
  <c r="P240" i="1"/>
  <c r="Q240" i="1" s="1"/>
  <c r="K242" i="1"/>
  <c r="L241" i="1"/>
  <c r="M241" i="1" s="1"/>
  <c r="Z194" i="1" l="1"/>
  <c r="AA193" i="1"/>
  <c r="AB193" i="1" s="1"/>
  <c r="P241" i="1"/>
  <c r="Q241" i="1" s="1"/>
  <c r="L242" i="1"/>
  <c r="M242" i="1" s="1"/>
  <c r="K243" i="1"/>
  <c r="AA194" i="1" l="1"/>
  <c r="AB194" i="1"/>
  <c r="Z195" i="1"/>
  <c r="P242" i="1"/>
  <c r="Q242" i="1" s="1"/>
  <c r="K244" i="1"/>
  <c r="L243" i="1"/>
  <c r="M243" i="1" s="1"/>
  <c r="Z196" i="1" l="1"/>
  <c r="AA195" i="1"/>
  <c r="P243" i="1"/>
  <c r="Q243" i="1" s="1"/>
  <c r="L244" i="1"/>
  <c r="M244" i="1" s="1"/>
  <c r="K245" i="1"/>
  <c r="AA196" i="1" l="1"/>
  <c r="Z197" i="1"/>
  <c r="AB195" i="1"/>
  <c r="P244" i="1"/>
  <c r="Q244" i="1" s="1"/>
  <c r="L245" i="1"/>
  <c r="M245" i="1" s="1"/>
  <c r="K246" i="1"/>
  <c r="AA197" i="1" l="1"/>
  <c r="AB197" i="1"/>
  <c r="Z198" i="1"/>
  <c r="AA198" i="1" s="1"/>
  <c r="AB196" i="1"/>
  <c r="P245" i="1"/>
  <c r="Q245" i="1" s="1"/>
  <c r="L246" i="1"/>
  <c r="M246" i="1" s="1"/>
  <c r="K247" i="1"/>
  <c r="AB198" i="1" l="1"/>
  <c r="Z199" i="1"/>
  <c r="P246" i="1"/>
  <c r="Q246" i="1" s="1"/>
  <c r="L247" i="1"/>
  <c r="M247" i="1" s="1"/>
  <c r="K248" i="1"/>
  <c r="Z200" i="1" l="1"/>
  <c r="AA199" i="1"/>
  <c r="AB199" i="1" s="1"/>
  <c r="P247" i="1"/>
  <c r="Q247" i="1" s="1"/>
  <c r="L248" i="1"/>
  <c r="M248" i="1" s="1"/>
  <c r="K249" i="1"/>
  <c r="Z201" i="1" l="1"/>
  <c r="AA200" i="1"/>
  <c r="AA201" i="1" s="1"/>
  <c r="P248" i="1"/>
  <c r="Q248" i="1" s="1"/>
  <c r="K250" i="1"/>
  <c r="L249" i="1"/>
  <c r="M249" i="1" s="1"/>
  <c r="AB201" i="1" l="1"/>
  <c r="Z202" i="1"/>
  <c r="AA202" i="1" s="1"/>
  <c r="AB200" i="1"/>
  <c r="P249" i="1"/>
  <c r="Q249" i="1" s="1"/>
  <c r="L250" i="1"/>
  <c r="M250" i="1" s="1"/>
  <c r="K251" i="1"/>
  <c r="M251" i="1" s="1"/>
  <c r="P251" i="1" s="1"/>
  <c r="AB202" i="1" l="1"/>
  <c r="Z203" i="1"/>
  <c r="AA203" i="1" s="1"/>
  <c r="P250" i="1"/>
  <c r="Q250" i="1" s="1"/>
  <c r="N2" i="1"/>
  <c r="O2" i="1" s="1"/>
  <c r="Q251" i="1"/>
  <c r="AB203" i="1" l="1"/>
  <c r="Z204" i="1"/>
  <c r="AA204" i="1" s="1"/>
  <c r="R2" i="1"/>
  <c r="X2" i="1" s="1"/>
  <c r="S23" i="1" l="1"/>
  <c r="T23" i="1" s="1"/>
  <c r="S33" i="1"/>
  <c r="T33" i="1" s="1"/>
  <c r="S113" i="1"/>
  <c r="T113" i="1" s="1"/>
  <c r="S192" i="1"/>
  <c r="T192" i="1" s="1"/>
  <c r="S55" i="1"/>
  <c r="T55" i="1" s="1"/>
  <c r="S71" i="1"/>
  <c r="T71" i="1" s="1"/>
  <c r="S180" i="1"/>
  <c r="T180" i="1" s="1"/>
  <c r="S69" i="1"/>
  <c r="T69" i="1" s="1"/>
  <c r="S219" i="1"/>
  <c r="T219" i="1" s="1"/>
  <c r="S202" i="1"/>
  <c r="T202" i="1" s="1"/>
  <c r="S195" i="1"/>
  <c r="T195" i="1" s="1"/>
  <c r="S176" i="1"/>
  <c r="T176" i="1" s="1"/>
  <c r="S141" i="1"/>
  <c r="T141" i="1" s="1"/>
  <c r="S210" i="1"/>
  <c r="T210" i="1" s="1"/>
  <c r="S104" i="1"/>
  <c r="T104" i="1" s="1"/>
  <c r="S81" i="1"/>
  <c r="T81" i="1" s="1"/>
  <c r="S109" i="1"/>
  <c r="T109" i="1" s="1"/>
  <c r="S240" i="1"/>
  <c r="T240" i="1" s="1"/>
  <c r="S133" i="1"/>
  <c r="T133" i="1" s="1"/>
  <c r="S163" i="1"/>
  <c r="T163" i="1" s="1"/>
  <c r="S12" i="1"/>
  <c r="T12" i="1" s="1"/>
  <c r="S177" i="1"/>
  <c r="T177" i="1" s="1"/>
  <c r="S160" i="1"/>
  <c r="T160" i="1" s="1"/>
  <c r="S120" i="1"/>
  <c r="T120" i="1" s="1"/>
  <c r="S107" i="1"/>
  <c r="T107" i="1" s="1"/>
  <c r="S86" i="1"/>
  <c r="T86" i="1" s="1"/>
  <c r="S209" i="1"/>
  <c r="T209" i="1" s="1"/>
  <c r="S59" i="1"/>
  <c r="T59" i="1" s="1"/>
  <c r="S184" i="1"/>
  <c r="T184" i="1" s="1"/>
  <c r="S205" i="1"/>
  <c r="T205" i="1" s="1"/>
  <c r="S8" i="1"/>
  <c r="T8" i="1" s="1"/>
  <c r="S11" i="1"/>
  <c r="T11" i="1" s="1"/>
  <c r="S85" i="1"/>
  <c r="T85" i="1" s="1"/>
  <c r="S166" i="1"/>
  <c r="T166" i="1" s="1"/>
  <c r="S207" i="1"/>
  <c r="T207" i="1" s="1"/>
  <c r="S228" i="1"/>
  <c r="T228" i="1" s="1"/>
  <c r="S196" i="1"/>
  <c r="T196" i="1" s="1"/>
  <c r="S153" i="1"/>
  <c r="T153" i="1" s="1"/>
  <c r="S21" i="1"/>
  <c r="T21" i="1" s="1"/>
  <c r="S68" i="1"/>
  <c r="T68" i="1" s="1"/>
  <c r="S150" i="1"/>
  <c r="T150" i="1" s="1"/>
  <c r="S251" i="1"/>
  <c r="T251" i="1" s="1"/>
  <c r="S26" i="1"/>
  <c r="T26" i="1" s="1"/>
  <c r="S144" i="1"/>
  <c r="T144" i="1" s="1"/>
  <c r="S63" i="1"/>
  <c r="T63" i="1" s="1"/>
  <c r="S170" i="1"/>
  <c r="T170" i="1" s="1"/>
  <c r="S154" i="1"/>
  <c r="T154" i="1" s="1"/>
  <c r="S221" i="1"/>
  <c r="T221" i="1" s="1"/>
  <c r="S25" i="1"/>
  <c r="T25" i="1" s="1"/>
  <c r="S47" i="1"/>
  <c r="T47" i="1" s="1"/>
  <c r="S94" i="1"/>
  <c r="T94" i="1" s="1"/>
  <c r="S134" i="1"/>
  <c r="T134" i="1" s="1"/>
  <c r="S182" i="1"/>
  <c r="T182" i="1" s="1"/>
  <c r="S175" i="1"/>
  <c r="T175" i="1" s="1"/>
  <c r="S110" i="1"/>
  <c r="T110" i="1" s="1"/>
  <c r="S77" i="1"/>
  <c r="T77" i="1" s="1"/>
  <c r="S72" i="1"/>
  <c r="T72" i="1" s="1"/>
  <c r="S56" i="1"/>
  <c r="T56" i="1" s="1"/>
  <c r="S247" i="1"/>
  <c r="T247" i="1" s="1"/>
  <c r="S13" i="1"/>
  <c r="T13" i="1" s="1"/>
  <c r="S237" i="1"/>
  <c r="T237" i="1" s="1"/>
  <c r="S6" i="1"/>
  <c r="T6" i="1" s="1"/>
  <c r="S105" i="1"/>
  <c r="T105" i="1" s="1"/>
  <c r="S95" i="1"/>
  <c r="T95" i="1" s="1"/>
  <c r="S64" i="1"/>
  <c r="T64" i="1" s="1"/>
  <c r="S123" i="1"/>
  <c r="T123" i="1" s="1"/>
  <c r="S117" i="1"/>
  <c r="T117" i="1" s="1"/>
  <c r="S67" i="1"/>
  <c r="T67" i="1" s="1"/>
  <c r="S138" i="1"/>
  <c r="T138" i="1" s="1"/>
  <c r="S169" i="1"/>
  <c r="T169" i="1" s="1"/>
  <c r="S44" i="1"/>
  <c r="T44" i="1" s="1"/>
  <c r="S194" i="1"/>
  <c r="T194" i="1" s="1"/>
  <c r="S241" i="1"/>
  <c r="T241" i="1" s="1"/>
  <c r="S70" i="1"/>
  <c r="T70" i="1" s="1"/>
  <c r="S50" i="1"/>
  <c r="T50" i="1" s="1"/>
  <c r="S129" i="1"/>
  <c r="T129" i="1" s="1"/>
  <c r="S22" i="1"/>
  <c r="T22" i="1" s="1"/>
  <c r="S111" i="1"/>
  <c r="T111" i="1" s="1"/>
  <c r="S51" i="1"/>
  <c r="T51" i="1" s="1"/>
  <c r="S203" i="1"/>
  <c r="T203" i="1" s="1"/>
  <c r="S57" i="1"/>
  <c r="T57" i="1" s="1"/>
  <c r="S147" i="1"/>
  <c r="T147" i="1" s="1"/>
  <c r="S158" i="1"/>
  <c r="T158" i="1" s="1"/>
  <c r="S27" i="1"/>
  <c r="T27" i="1" s="1"/>
  <c r="S126" i="1"/>
  <c r="T126" i="1" s="1"/>
  <c r="S242" i="1"/>
  <c r="T242" i="1" s="1"/>
  <c r="S236" i="1"/>
  <c r="T236" i="1" s="1"/>
  <c r="S159" i="1"/>
  <c r="T159" i="1" s="1"/>
  <c r="S7" i="1"/>
  <c r="T7" i="1" s="1"/>
  <c r="S220" i="1"/>
  <c r="T220" i="1" s="1"/>
  <c r="S41" i="1"/>
  <c r="T41" i="1" s="1"/>
  <c r="S96" i="1"/>
  <c r="T96" i="1" s="1"/>
  <c r="S239" i="1"/>
  <c r="T239" i="1" s="1"/>
  <c r="S218" i="1"/>
  <c r="T218" i="1" s="1"/>
  <c r="S65" i="1"/>
  <c r="T65" i="1" s="1"/>
  <c r="AB204" i="1"/>
  <c r="Z205" i="1"/>
  <c r="S149" i="1"/>
  <c r="T149" i="1" s="1"/>
  <c r="S143" i="1"/>
  <c r="T143" i="1" s="1"/>
  <c r="S244" i="1"/>
  <c r="T244" i="1" s="1"/>
  <c r="S181" i="1"/>
  <c r="T181" i="1" s="1"/>
  <c r="S60" i="1"/>
  <c r="T60" i="1" s="1"/>
  <c r="S119" i="1"/>
  <c r="T119" i="1" s="1"/>
  <c r="S46" i="1"/>
  <c r="T46" i="1" s="1"/>
  <c r="S226" i="1"/>
  <c r="T226" i="1" s="1"/>
  <c r="S124" i="1"/>
  <c r="T124" i="1" s="1"/>
  <c r="S36" i="1"/>
  <c r="T36" i="1" s="1"/>
  <c r="S222" i="1"/>
  <c r="T222" i="1" s="1"/>
  <c r="S217" i="1"/>
  <c r="T217" i="1" s="1"/>
  <c r="S140" i="1"/>
  <c r="T140" i="1" s="1"/>
  <c r="S132" i="1"/>
  <c r="T132" i="1" s="1"/>
  <c r="S43" i="1"/>
  <c r="T43" i="1" s="1"/>
  <c r="S213" i="1"/>
  <c r="T213" i="1" s="1"/>
  <c r="S188" i="1"/>
  <c r="T188" i="1" s="1"/>
  <c r="S93" i="1"/>
  <c r="T93" i="1" s="1"/>
  <c r="S185" i="1"/>
  <c r="T185" i="1" s="1"/>
  <c r="S172" i="1"/>
  <c r="T172" i="1" s="1"/>
  <c r="S248" i="1"/>
  <c r="T248" i="1" s="1"/>
  <c r="S28" i="1"/>
  <c r="T28" i="1" s="1"/>
  <c r="S53" i="1"/>
  <c r="T53" i="1" s="1"/>
  <c r="S214" i="1"/>
  <c r="T214" i="1" s="1"/>
  <c r="S191" i="1"/>
  <c r="T191" i="1" s="1"/>
  <c r="S168" i="1"/>
  <c r="T168" i="1" s="1"/>
  <c r="S161" i="1"/>
  <c r="T161" i="1" s="1"/>
  <c r="S157" i="1"/>
  <c r="T157" i="1" s="1"/>
  <c r="S92" i="1"/>
  <c r="T92" i="1" s="1"/>
  <c r="S20" i="1"/>
  <c r="T20" i="1" s="1"/>
  <c r="S183" i="1"/>
  <c r="T183" i="1" s="1"/>
  <c r="S91" i="1"/>
  <c r="T91" i="1" s="1"/>
  <c r="S79" i="1"/>
  <c r="T79" i="1" s="1"/>
  <c r="S18" i="1"/>
  <c r="T18" i="1" s="1"/>
  <c r="S201" i="1"/>
  <c r="T201" i="1" s="1"/>
  <c r="S139" i="1"/>
  <c r="T139" i="1" s="1"/>
  <c r="S130" i="1"/>
  <c r="T130" i="1" s="1"/>
  <c r="S5" i="1"/>
  <c r="T5" i="1" s="1"/>
  <c r="S106" i="1"/>
  <c r="T106" i="1" s="1"/>
  <c r="S112" i="1"/>
  <c r="T112" i="1" s="1"/>
  <c r="S216" i="1"/>
  <c r="T216" i="1" s="1"/>
  <c r="S58" i="1"/>
  <c r="T58" i="1" s="1"/>
  <c r="S193" i="1"/>
  <c r="T193" i="1" s="1"/>
  <c r="S16" i="1"/>
  <c r="T16" i="1" s="1"/>
  <c r="S37" i="1"/>
  <c r="T37" i="1" s="1"/>
  <c r="S136" i="1"/>
  <c r="T136" i="1" s="1"/>
  <c r="S118" i="1"/>
  <c r="T118" i="1" s="1"/>
  <c r="S30" i="1"/>
  <c r="T30" i="1" s="1"/>
  <c r="S198" i="1"/>
  <c r="T198" i="1" s="1"/>
  <c r="S87" i="1"/>
  <c r="T87" i="1" s="1"/>
  <c r="S24" i="1"/>
  <c r="T24" i="1" s="1"/>
  <c r="S48" i="1"/>
  <c r="T48" i="1" s="1"/>
  <c r="S10" i="1"/>
  <c r="T10" i="1" s="1"/>
  <c r="S98" i="1"/>
  <c r="T98" i="1" s="1"/>
  <c r="S148" i="1"/>
  <c r="T148" i="1" s="1"/>
  <c r="S167" i="1"/>
  <c r="T167" i="1" s="1"/>
  <c r="S224" i="1"/>
  <c r="T224" i="1" s="1"/>
  <c r="S164" i="1"/>
  <c r="T164" i="1" s="1"/>
  <c r="S103" i="1"/>
  <c r="T103" i="1" s="1"/>
  <c r="S135" i="1"/>
  <c r="T135" i="1" s="1"/>
  <c r="S17" i="1"/>
  <c r="T17" i="1" s="1"/>
  <c r="S115" i="1"/>
  <c r="T115" i="1" s="1"/>
  <c r="S249" i="1"/>
  <c r="T249" i="1" s="1"/>
  <c r="S75" i="1"/>
  <c r="T75" i="1" s="1"/>
  <c r="S206" i="1"/>
  <c r="T206" i="1" s="1"/>
  <c r="S61" i="1"/>
  <c r="T61" i="1" s="1"/>
  <c r="S76" i="1"/>
  <c r="T76" i="1" s="1"/>
  <c r="S49" i="1"/>
  <c r="T49" i="1" s="1"/>
  <c r="S99" i="1"/>
  <c r="T99" i="1" s="1"/>
  <c r="S230" i="1"/>
  <c r="T230" i="1" s="1"/>
  <c r="S78" i="1"/>
  <c r="T78" i="1" s="1"/>
  <c r="S229" i="1"/>
  <c r="T229" i="1" s="1"/>
  <c r="S131" i="1"/>
  <c r="T131" i="1" s="1"/>
  <c r="S45" i="1"/>
  <c r="T45" i="1" s="1"/>
  <c r="S187" i="1"/>
  <c r="T187" i="1" s="1"/>
  <c r="S227" i="1"/>
  <c r="T227" i="1" s="1"/>
  <c r="S62" i="1"/>
  <c r="T62" i="1" s="1"/>
  <c r="S190" i="1"/>
  <c r="T190" i="1" s="1"/>
  <c r="S246" i="1"/>
  <c r="T246" i="1" s="1"/>
  <c r="S14" i="1"/>
  <c r="T14" i="1" s="1"/>
  <c r="S199" i="1"/>
  <c r="T199" i="1" s="1"/>
  <c r="S156" i="1"/>
  <c r="T156" i="1" s="1"/>
  <c r="S9" i="1"/>
  <c r="T9" i="1" s="1"/>
  <c r="S235" i="1"/>
  <c r="T235" i="1" s="1"/>
  <c r="S31" i="1"/>
  <c r="T31" i="1" s="1"/>
  <c r="S84" i="1"/>
  <c r="T84" i="1" s="1"/>
  <c r="S88" i="1"/>
  <c r="T88" i="1" s="1"/>
  <c r="S179" i="1"/>
  <c r="T179" i="1" s="1"/>
  <c r="S152" i="1"/>
  <c r="T152" i="1" s="1"/>
  <c r="S233" i="1"/>
  <c r="T233" i="1" s="1"/>
  <c r="S34" i="1"/>
  <c r="T34" i="1" s="1"/>
  <c r="S197" i="1"/>
  <c r="T197" i="1" s="1"/>
  <c r="S171" i="1"/>
  <c r="T171" i="1" s="1"/>
  <c r="S165" i="1"/>
  <c r="T165" i="1" s="1"/>
  <c r="S145" i="1"/>
  <c r="T145" i="1" s="1"/>
  <c r="S215" i="1"/>
  <c r="T215" i="1" s="1"/>
  <c r="S173" i="1"/>
  <c r="T173" i="1" s="1"/>
  <c r="S39" i="1"/>
  <c r="T39" i="1" s="1"/>
  <c r="S204" i="1"/>
  <c r="T204" i="1" s="1"/>
  <c r="S97" i="1"/>
  <c r="T97" i="1" s="1"/>
  <c r="S35" i="1"/>
  <c r="T35" i="1" s="1"/>
  <c r="S4" i="1"/>
  <c r="T4" i="1" s="1"/>
  <c r="S121" i="1"/>
  <c r="T121" i="1" s="1"/>
  <c r="S212" i="1"/>
  <c r="T212" i="1" s="1"/>
  <c r="S243" i="1"/>
  <c r="T243" i="1" s="1"/>
  <c r="S200" i="1"/>
  <c r="T200" i="1" s="1"/>
  <c r="S19" i="1"/>
  <c r="T19" i="1" s="1"/>
  <c r="S122" i="1"/>
  <c r="T122" i="1" s="1"/>
  <c r="S108" i="1"/>
  <c r="T108" i="1" s="1"/>
  <c r="S142" i="1"/>
  <c r="T142" i="1" s="1"/>
  <c r="S83" i="1"/>
  <c r="T83" i="1" s="1"/>
  <c r="S102" i="1"/>
  <c r="T102" i="1" s="1"/>
  <c r="S52" i="1"/>
  <c r="T52" i="1" s="1"/>
  <c r="S225" i="1"/>
  <c r="T225" i="1" s="1"/>
  <c r="S151" i="1"/>
  <c r="T151" i="1" s="1"/>
  <c r="S174" i="1"/>
  <c r="T174" i="1" s="1"/>
  <c r="S66" i="1"/>
  <c r="T66" i="1" s="1"/>
  <c r="S245" i="1"/>
  <c r="T245" i="1" s="1"/>
  <c r="S101" i="1"/>
  <c r="T101" i="1" s="1"/>
  <c r="S223" i="1"/>
  <c r="T223" i="1" s="1"/>
  <c r="S238" i="1"/>
  <c r="T238" i="1" s="1"/>
  <c r="S234" i="1"/>
  <c r="T234" i="1" s="1"/>
  <c r="S116" i="1"/>
  <c r="T116" i="1" s="1"/>
  <c r="S232" i="1"/>
  <c r="T232" i="1" s="1"/>
  <c r="S114" i="1"/>
  <c r="T114" i="1" s="1"/>
  <c r="S82" i="1"/>
  <c r="T82" i="1" s="1"/>
  <c r="S146" i="1"/>
  <c r="T146" i="1" s="1"/>
  <c r="S90" i="1"/>
  <c r="T90" i="1" s="1"/>
  <c r="S127" i="1"/>
  <c r="T127" i="1" s="1"/>
  <c r="S186" i="1"/>
  <c r="T186" i="1" s="1"/>
  <c r="S125" i="1"/>
  <c r="T125" i="1" s="1"/>
  <c r="S54" i="1"/>
  <c r="T54" i="1" s="1"/>
  <c r="S73" i="1"/>
  <c r="T73" i="1" s="1"/>
  <c r="S3" i="1"/>
  <c r="T3" i="1" s="1"/>
  <c r="S231" i="1"/>
  <c r="T231" i="1" s="1"/>
  <c r="S137" i="1"/>
  <c r="T137" i="1" s="1"/>
  <c r="S32" i="1"/>
  <c r="T32" i="1" s="1"/>
  <c r="S42" i="1"/>
  <c r="T42" i="1" s="1"/>
  <c r="S128" i="1"/>
  <c r="T128" i="1" s="1"/>
  <c r="S38" i="1"/>
  <c r="T38" i="1" s="1"/>
  <c r="S29" i="1"/>
  <c r="T29" i="1" s="1"/>
  <c r="S189" i="1"/>
  <c r="T189" i="1" s="1"/>
  <c r="S89" i="1"/>
  <c r="T89" i="1" s="1"/>
  <c r="S162" i="1"/>
  <c r="T162" i="1" s="1"/>
  <c r="S74" i="1"/>
  <c r="T74" i="1" s="1"/>
  <c r="S100" i="1"/>
  <c r="T100" i="1" s="1"/>
  <c r="S40" i="1"/>
  <c r="T40" i="1" s="1"/>
  <c r="S178" i="1"/>
  <c r="T178" i="1" s="1"/>
  <c r="S208" i="1"/>
  <c r="T208" i="1" s="1"/>
  <c r="S211" i="1"/>
  <c r="T211" i="1" s="1"/>
  <c r="S155" i="1"/>
  <c r="T155" i="1" s="1"/>
  <c r="S80" i="1"/>
  <c r="T80" i="1" s="1"/>
  <c r="S250" i="1"/>
  <c r="T250" i="1" s="1"/>
  <c r="S15" i="1"/>
  <c r="T15" i="1" s="1"/>
  <c r="U2" i="1" l="1"/>
  <c r="V2" i="1" s="1"/>
  <c r="Z206" i="1"/>
  <c r="AA205" i="1"/>
  <c r="AA206" i="1" s="1"/>
  <c r="W2" i="1" l="1"/>
  <c r="Y2" i="1" s="1"/>
  <c r="AB206" i="1"/>
  <c r="Z207" i="1"/>
  <c r="AA207" i="1" s="1"/>
  <c r="AB205" i="1"/>
  <c r="AB207" i="1" l="1"/>
  <c r="Z208" i="1"/>
  <c r="Z209" i="1" l="1"/>
  <c r="AA208" i="1"/>
  <c r="AA209" i="1" s="1"/>
  <c r="AB209" i="1" l="1"/>
  <c r="Z210" i="1"/>
  <c r="AB208" i="1"/>
  <c r="Z211" i="1" l="1"/>
  <c r="AA210" i="1"/>
  <c r="AA211" i="1" l="1"/>
  <c r="Z212" i="1"/>
  <c r="AB211" i="1"/>
  <c r="AB210" i="1"/>
  <c r="Z213" i="1" l="1"/>
  <c r="AA212" i="1"/>
  <c r="AA213" i="1" s="1"/>
  <c r="AB213" i="1" l="1"/>
  <c r="Z214" i="1"/>
  <c r="AA214" i="1" s="1"/>
  <c r="AB212" i="1"/>
  <c r="AB214" i="1" l="1"/>
  <c r="Z215" i="1"/>
  <c r="Z216" i="1" l="1"/>
  <c r="AA215" i="1"/>
  <c r="AA216" i="1" s="1"/>
  <c r="AB216" i="1" l="1"/>
  <c r="Z217" i="1"/>
  <c r="AB215" i="1"/>
  <c r="Z218" i="1" l="1"/>
  <c r="AA217" i="1"/>
  <c r="AA218" i="1" s="1"/>
  <c r="AB218" i="1" l="1"/>
  <c r="Z219" i="1"/>
  <c r="AB217" i="1"/>
  <c r="Z220" i="1" l="1"/>
  <c r="AA219" i="1"/>
  <c r="AA220" i="1" s="1"/>
  <c r="AB219" i="1" l="1"/>
  <c r="AB220" i="1"/>
  <c r="Z221" i="1"/>
  <c r="Z222" i="1" l="1"/>
  <c r="AA221" i="1"/>
  <c r="AA222" i="1" s="1"/>
  <c r="AB221" i="1" l="1"/>
  <c r="AB222" i="1"/>
  <c r="Z223" i="1"/>
  <c r="Z224" i="1" l="1"/>
  <c r="AA223" i="1"/>
  <c r="AA224" i="1" s="1"/>
  <c r="AB224" i="1" l="1"/>
  <c r="Z225" i="1"/>
  <c r="AB223" i="1"/>
  <c r="Z226" i="1" l="1"/>
  <c r="AA225" i="1"/>
  <c r="AA226" i="1" s="1"/>
  <c r="AB226" i="1" l="1"/>
  <c r="Z227" i="1"/>
  <c r="AB225" i="1"/>
  <c r="Z228" i="1" l="1"/>
  <c r="AA227" i="1"/>
  <c r="AB227" i="1" s="1"/>
  <c r="Z229" i="1" l="1"/>
  <c r="AA228" i="1"/>
  <c r="AA229" i="1" s="1"/>
  <c r="Z230" i="1" l="1"/>
  <c r="AB229" i="1"/>
  <c r="AB228" i="1"/>
  <c r="Z231" i="1" l="1"/>
  <c r="AA230" i="1"/>
  <c r="AA231" i="1" s="1"/>
  <c r="AB231" i="1" l="1"/>
  <c r="Z232" i="1"/>
  <c r="AB230" i="1"/>
  <c r="Z233" i="1" l="1"/>
  <c r="AA232" i="1"/>
  <c r="AA233" i="1" s="1"/>
  <c r="AB233" i="1" l="1"/>
  <c r="Z234" i="1"/>
  <c r="AB232" i="1"/>
  <c r="Z235" i="1" l="1"/>
  <c r="AA234" i="1"/>
  <c r="AA235" i="1" s="1"/>
  <c r="AB235" i="1" l="1"/>
  <c r="Z236" i="1"/>
  <c r="AB234" i="1"/>
  <c r="Z237" i="1" l="1"/>
  <c r="AA236" i="1"/>
  <c r="AA237" i="1" s="1"/>
  <c r="AB236" i="1" l="1"/>
  <c r="AB237" i="1"/>
  <c r="Z238" i="1"/>
  <c r="Z239" i="1" l="1"/>
  <c r="AA238" i="1"/>
  <c r="AA239" i="1" s="1"/>
  <c r="AB239" i="1" l="1"/>
  <c r="Z240" i="1"/>
  <c r="AA240" i="1"/>
  <c r="AB238" i="1"/>
  <c r="AB240" i="1" l="1"/>
  <c r="Z241" i="1"/>
  <c r="Z242" i="1" l="1"/>
  <c r="AA241" i="1"/>
  <c r="AA242" i="1" s="1"/>
  <c r="AB242" i="1" l="1"/>
  <c r="Z243" i="1"/>
  <c r="AB241" i="1"/>
  <c r="Z244" i="1" l="1"/>
  <c r="AA243" i="1"/>
  <c r="AA244" i="1" s="1"/>
  <c r="AB244" i="1" l="1"/>
  <c r="Z245" i="1"/>
  <c r="AB243" i="1"/>
  <c r="Z246" i="1" l="1"/>
  <c r="AA245" i="1"/>
  <c r="AA246" i="1" s="1"/>
  <c r="Z247" i="1" l="1"/>
  <c r="AB246" i="1"/>
  <c r="AB245" i="1"/>
  <c r="Z248" i="1" l="1"/>
  <c r="AA247" i="1"/>
  <c r="AA248" i="1" s="1"/>
  <c r="Z249" i="1" l="1"/>
  <c r="AB248" i="1"/>
  <c r="AB247" i="1"/>
  <c r="Z250" i="1" l="1"/>
  <c r="AA249" i="1"/>
  <c r="AA250" i="1" s="1"/>
  <c r="Z251" i="1" l="1"/>
  <c r="AB250" i="1"/>
  <c r="AB249" i="1"/>
  <c r="AA251" i="1" l="1"/>
  <c r="AB251" i="1" s="1"/>
  <c r="AC2" i="1" s="1"/>
</calcChain>
</file>

<file path=xl/sharedStrings.xml><?xml version="1.0" encoding="utf-8"?>
<sst xmlns="http://schemas.openxmlformats.org/spreadsheetml/2006/main" count="31" uniqueCount="29">
  <si>
    <t xml:space="preserve">Close
</t>
  </si>
  <si>
    <t xml:space="preserve">Date
</t>
  </si>
  <si>
    <t xml:space="preserve">Init Cash
</t>
  </si>
  <si>
    <t xml:space="preserve">Purached Stock
 </t>
  </si>
  <si>
    <t xml:space="preserve">Init investment (based on Init Cash)
</t>
  </si>
  <si>
    <t xml:space="preserve">Equity Final [$]
</t>
  </si>
  <si>
    <t xml:space="preserve">P&amp;L (Profit &amp; Loss)
</t>
  </si>
  <si>
    <t xml:space="preserve">Open
</t>
  </si>
  <si>
    <t>EntryDate</t>
  </si>
  <si>
    <t>ExitDate</t>
  </si>
  <si>
    <t xml:space="preserve">Daily_Return (Open)
</t>
  </si>
  <si>
    <t xml:space="preserve">Daily_Return (Close)
</t>
  </si>
  <si>
    <t xml:space="preserve">
P&amp;L (Profit &amp; Loss) -  Variance
</t>
  </si>
  <si>
    <t xml:space="preserve">Daily volatility - Standard Deviation
</t>
  </si>
  <si>
    <t xml:space="preserve">Equity [$] (Investment +budget)
</t>
  </si>
  <si>
    <t xml:space="preserve">Daily_Return (Close/Open)
</t>
  </si>
  <si>
    <t xml:space="preserve">Equity [$] (Based on Open)
</t>
  </si>
  <si>
    <t xml:space="preserve">Equity [$] (Based on Close/Open)
</t>
  </si>
  <si>
    <t>Commission</t>
  </si>
  <si>
    <t xml:space="preserve">P&amp;L (Profit &amp; Loss) - Geometric Mean
</t>
  </si>
  <si>
    <t xml:space="preserve">P&amp;L (Profit &amp; Loss) - LN
</t>
  </si>
  <si>
    <t xml:space="preserve">Sharpe ratio
</t>
  </si>
  <si>
    <t xml:space="preserve">Expected Return [%]
</t>
  </si>
  <si>
    <t xml:space="preserve">Annualized volatility [%]
</t>
  </si>
  <si>
    <t xml:space="preserve">Annualized return [%]
</t>
  </si>
  <si>
    <t xml:space="preserve">Max. Drawdown [%]
</t>
  </si>
  <si>
    <t xml:space="preserve">Cumulative returns
</t>
  </si>
  <si>
    <t xml:space="preserve">drawdown
</t>
  </si>
  <si>
    <t xml:space="preserve">peak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</si>
</sst>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%"/>
    <numFmt numFmtId="165" formatCode="0.0000000"/>
    <numFmt numFmtId="166" formatCode="0.00000000"/>
    <numFmt numFmtId="167" formatCode="0.00000"/>
    <numFmt numFmtId="168" formatCode="0.000000000"/>
    <numFmt numFmtId="169" formatCode="0.0000000000"/>
    <numFmt numFmtId="170" formatCode="0.000000000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 wrapText="1"/>
    </xf>
    <xf numFmtId="165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/>
    <xf numFmtId="1" fontId="0" fillId="0" borderId="0" xfId="1" applyNumberFormat="1" applyFont="1"/>
    <xf numFmtId="1" fontId="0" fillId="0" borderId="0" xfId="0" applyNumberFormat="1" applyAlignment="1">
      <alignment horizontal="center" wrapText="1"/>
    </xf>
    <xf numFmtId="1" fontId="0" fillId="0" borderId="0" xfId="0" applyNumberFormat="1"/>
    <xf numFmtId="0" fontId="8" fillId="4" borderId="0" xfId="9"/>
    <xf numFmtId="14" fontId="8" fillId="4" borderId="0" xfId="9" applyNumberFormat="1"/>
    <xf numFmtId="164" fontId="8" fillId="4" borderId="0" xfId="9" applyNumberFormat="1"/>
    <xf numFmtId="1" fontId="8" fillId="4" borderId="0" xfId="9" applyNumberFormat="1"/>
    <xf numFmtId="166" fontId="0" fillId="0" borderId="0" xfId="0" applyNumberFormat="1" applyAlignment="1">
      <alignment horizontal="center" wrapText="1"/>
    </xf>
    <xf numFmtId="166" fontId="0" fillId="0" borderId="0" xfId="0" applyNumberFormat="1"/>
    <xf numFmtId="166" fontId="0" fillId="0" borderId="0" xfId="1" applyNumberFormat="1" applyFont="1"/>
    <xf numFmtId="166" fontId="8" fillId="4" borderId="0" xfId="9" applyNumberFormat="1"/>
    <xf numFmtId="165" fontId="8" fillId="4" borderId="0" xfId="9" applyNumberFormat="1"/>
    <xf numFmtId="167" fontId="0" fillId="0" borderId="0" xfId="0" applyNumberFormat="1"/>
    <xf numFmtId="167" fontId="8" fillId="4" borderId="0" xfId="9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0" fillId="33" borderId="0" xfId="0" applyFill="1" applyAlignment="1">
      <alignment horizontal="center" wrapText="1"/>
    </xf>
    <xf numFmtId="165" fontId="0" fillId="33" borderId="0" xfId="0" applyNumberFormat="1" applyFill="1"/>
    <xf numFmtId="0" fontId="0" fillId="33" borderId="0" xfId="0" applyFill="1"/>
    <xf numFmtId="0" fontId="8" fillId="33" borderId="0" xfId="9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0</xdr:row>
      <xdr:rowOff>342900</xdr:rowOff>
    </xdr:from>
    <xdr:ext cx="141922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668654-9DBE-2C95-30DA-B1B3639CC65D}"/>
                </a:ext>
              </a:extLst>
            </xdr:cNvPr>
            <xdr:cNvSpPr txBox="1"/>
          </xdr:nvSpPr>
          <xdr:spPr>
            <a:xfrm>
              <a:off x="352425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668654-9DBE-2C95-30DA-B1B3639CC65D}"/>
                </a:ext>
              </a:extLst>
            </xdr:cNvPr>
            <xdr:cNvSpPr txBox="1"/>
          </xdr:nvSpPr>
          <xdr:spPr>
            <a:xfrm>
              <a:off x="352425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(〖</a:t>
              </a:r>
              <a:r>
                <a:rPr lang="en-US" sz="1100" b="0" i="0">
                  <a:latin typeface="Cambria Math" panose="02040503050406030204" pitchFamily="18" charset="0"/>
                </a:rPr>
                <a:t>𝑃𝑟𝑖𝑐𝑒〗_𝑡−〖𝑃𝑟𝑖𝑐𝑒〗_(𝑡−1))/〖𝑃𝑟𝑖𝑐𝑒〗_(𝑡−1)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10</xdr:col>
      <xdr:colOff>104775</xdr:colOff>
      <xdr:row>0</xdr:row>
      <xdr:rowOff>415925</xdr:rowOff>
    </xdr:from>
    <xdr:ext cx="2858475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DEC2D7-D4D4-7FD9-0D00-14CE4EEE15C5}"/>
                </a:ext>
              </a:extLst>
            </xdr:cNvPr>
            <xdr:cNvSpPr txBox="1"/>
          </xdr:nvSpPr>
          <xdr:spPr>
            <a:xfrm>
              <a:off x="12277725" y="415925"/>
              <a:ext cx="285847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𝐶𝑎𝑠h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𝐷𝑎𝑖𝑙𝑦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𝑅𝑒𝑡𝑢𝑟𝑛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𝑂𝑝𝑒𝑛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𝐶𝑎𝑠h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DEC2D7-D4D4-7FD9-0D00-14CE4EEE15C5}"/>
                </a:ext>
              </a:extLst>
            </xdr:cNvPr>
            <xdr:cNvSpPr txBox="1"/>
          </xdr:nvSpPr>
          <xdr:spPr>
            <a:xfrm>
              <a:off x="12277725" y="415925"/>
              <a:ext cx="285847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(〖𝐶𝑎𝑠ℎ〗_(𝑡−1)∗(𝐷𝑎𝑖𝑙𝑦 𝑅𝑒𝑡𝑢𝑟𝑛 (𝑂𝑝𝑒𝑛)))+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𝐶𝑎𝑠ℎ〗_(𝑡−1)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873125</xdr:colOff>
      <xdr:row>0</xdr:row>
      <xdr:rowOff>339725</xdr:rowOff>
    </xdr:from>
    <xdr:ext cx="1266372" cy="345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7B9F6E-A088-46DF-8D26-B3BC234545D4}"/>
                </a:ext>
              </a:extLst>
            </xdr:cNvPr>
            <xdr:cNvSpPr txBox="1"/>
          </xdr:nvSpPr>
          <xdr:spPr>
            <a:xfrm>
              <a:off x="31543625" y="339725"/>
              <a:ext cx="1266372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𝐸𝑞𝑢𝑖𝑡𝑦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𝐸𝑞𝑢𝑖𝑡𝑦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𝐸𝑞𝑢𝑖𝑡𝑦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7B9F6E-A088-46DF-8D26-B3BC234545D4}"/>
                </a:ext>
              </a:extLst>
            </xdr:cNvPr>
            <xdr:cNvSpPr txBox="1"/>
          </xdr:nvSpPr>
          <xdr:spPr>
            <a:xfrm>
              <a:off x="31543625" y="339725"/>
              <a:ext cx="1266372" cy="345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〗_(𝑡−1)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171450</xdr:colOff>
      <xdr:row>0</xdr:row>
      <xdr:rowOff>342900</xdr:rowOff>
    </xdr:from>
    <xdr:ext cx="141922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65FF92E-4486-4671-B735-0055EE6E67D3}"/>
                </a:ext>
              </a:extLst>
            </xdr:cNvPr>
            <xdr:cNvSpPr txBox="1"/>
          </xdr:nvSpPr>
          <xdr:spPr>
            <a:xfrm>
              <a:off x="388620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E65FF92E-4486-4671-B735-0055EE6E67D3}"/>
                </a:ext>
              </a:extLst>
            </xdr:cNvPr>
            <xdr:cNvSpPr txBox="1"/>
          </xdr:nvSpPr>
          <xdr:spPr>
            <a:xfrm>
              <a:off x="388620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(〖</a:t>
              </a:r>
              <a:r>
                <a:rPr lang="en-US" sz="1100" b="0" i="0">
                  <a:latin typeface="Cambria Math" panose="02040503050406030204" pitchFamily="18" charset="0"/>
                </a:rPr>
                <a:t>𝑃𝑟𝑖𝑐𝑒〗_𝑡−〖𝑃𝑟𝑖𝑐𝑒〗_(𝑡−1))/〖𝑃𝑟𝑖𝑐𝑒〗_(𝑡−1)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18</xdr:col>
      <xdr:colOff>666750</xdr:colOff>
      <xdr:row>0</xdr:row>
      <xdr:rowOff>415925</xdr:rowOff>
    </xdr:from>
    <xdr:ext cx="490712" cy="1737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31F85A-4CB5-461D-8DC0-5A1AB2E8C21A}"/>
                </a:ext>
              </a:extLst>
            </xdr:cNvPr>
            <xdr:cNvSpPr txBox="1"/>
          </xdr:nvSpPr>
          <xdr:spPr>
            <a:xfrm>
              <a:off x="21221700" y="415925"/>
              <a:ext cx="4907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𝑎𝑣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2C31F85A-4CB5-461D-8DC0-5A1AB2E8C21A}"/>
                </a:ext>
              </a:extLst>
            </xdr:cNvPr>
            <xdr:cNvSpPr txBox="1"/>
          </xdr:nvSpPr>
          <xdr:spPr>
            <a:xfrm>
              <a:off x="21221700" y="415925"/>
              <a:ext cx="49071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𝑃_𝑎𝑣−𝑃_𝑖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19</xdr:col>
      <xdr:colOff>771525</xdr:colOff>
      <xdr:row>0</xdr:row>
      <xdr:rowOff>396875</xdr:rowOff>
    </xdr:from>
    <xdr:ext cx="685637" cy="177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A345A72-070B-402E-ADEF-9050725DB129}"/>
                </a:ext>
              </a:extLst>
            </xdr:cNvPr>
            <xdr:cNvSpPr txBox="1"/>
          </xdr:nvSpPr>
          <xdr:spPr>
            <a:xfrm>
              <a:off x="23079075" y="396875"/>
              <a:ext cx="68563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𝑎𝑣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𝑃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A345A72-070B-402E-ADEF-9050725DB129}"/>
                </a:ext>
              </a:extLst>
            </xdr:cNvPr>
            <xdr:cNvSpPr txBox="1"/>
          </xdr:nvSpPr>
          <xdr:spPr>
            <a:xfrm>
              <a:off x="23079075" y="396875"/>
              <a:ext cx="685637" cy="177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𝑃_𝑎𝑣−𝑃_𝑖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20</xdr:col>
      <xdr:colOff>762000</xdr:colOff>
      <xdr:row>0</xdr:row>
      <xdr:rowOff>330200</xdr:rowOff>
    </xdr:from>
    <xdr:ext cx="1125565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0027A42-242D-4A65-91BE-BDBC68590B43}"/>
                </a:ext>
              </a:extLst>
            </xdr:cNvPr>
            <xdr:cNvSpPr txBox="1"/>
          </xdr:nvSpPr>
          <xdr:spPr>
            <a:xfrm>
              <a:off x="33918525" y="330200"/>
              <a:ext cx="1125565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𝜎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𝑎𝑣</m:t>
                                        </m:r>
                                      </m:sub>
                                    </m:s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80027A42-242D-4A65-91BE-BDBC68590B43}"/>
                </a:ext>
              </a:extLst>
            </xdr:cNvPr>
            <xdr:cNvSpPr txBox="1"/>
          </xdr:nvSpPr>
          <xdr:spPr>
            <a:xfrm>
              <a:off x="33918525" y="330200"/>
              <a:ext cx="1125565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(∑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▒(𝑃_𝑎𝑣−𝑃_𝑖 )^2 )/𝑁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466725</xdr:colOff>
      <xdr:row>0</xdr:row>
      <xdr:rowOff>301625</xdr:rowOff>
    </xdr:from>
    <xdr:ext cx="212211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E3FFE3C-3890-4CF8-8A51-40468D326247}"/>
                </a:ext>
              </a:extLst>
            </xdr:cNvPr>
            <xdr:cNvSpPr txBox="1"/>
          </xdr:nvSpPr>
          <xdr:spPr>
            <a:xfrm>
              <a:off x="37099875" y="301625"/>
              <a:ext cx="212211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𝑎𝑣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𝐸𝑋𝑃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𝑆𝑈𝑀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100" b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PnL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𝐿𝑁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𝐶𝑂𝑈𝑁𝑇𝐴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n-US" sz="1100" b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PnL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𝐿𝑁</m:t>
                                    </m:r>
                                  </m:sub>
                                </m:sSub>
                              </m:e>
                            </m:d>
                          </m:den>
                        </m:f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E3FFE3C-3890-4CF8-8A51-40468D326247}"/>
                </a:ext>
              </a:extLst>
            </xdr:cNvPr>
            <xdr:cNvSpPr txBox="1"/>
          </xdr:nvSpPr>
          <xdr:spPr>
            <a:xfrm>
              <a:off x="37099875" y="301625"/>
              <a:ext cx="212211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𝑃_𝑎𝑣=𝐸𝑋𝑃(𝑆𝑈𝑀(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〖"PnL" 〗_𝐿𝑁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)/𝐶𝑂𝑈𝑁𝑇𝐴(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〖"PnL" 〗_𝐿𝑁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)−1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21</xdr:col>
      <xdr:colOff>723900</xdr:colOff>
      <xdr:row>0</xdr:row>
      <xdr:rowOff>263525</xdr:rowOff>
    </xdr:from>
    <xdr:ext cx="116320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7A48082-7337-44D0-A422-5C38D6E96528}"/>
                </a:ext>
              </a:extLst>
            </xdr:cNvPr>
            <xdr:cNvSpPr txBox="1"/>
          </xdr:nvSpPr>
          <xdr:spPr>
            <a:xfrm>
              <a:off x="46281975" y="263525"/>
              <a:ext cx="116320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𝜎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𝑃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𝑎𝑣</m:t>
                                            </m:r>
                                          </m:sub>
                                        </m:s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−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𝑃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𝑁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67A48082-7337-44D0-A422-5C38D6E96528}"/>
                </a:ext>
              </a:extLst>
            </xdr:cNvPr>
            <xdr:cNvSpPr txBox="1"/>
          </xdr:nvSpPr>
          <xdr:spPr>
            <a:xfrm>
              <a:off x="46281975" y="263525"/>
              <a:ext cx="116320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𝜎=√((∑▒(𝑃_𝑎𝑣−𝑃_𝑖 )^2 )/𝑁)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171450</xdr:colOff>
      <xdr:row>0</xdr:row>
      <xdr:rowOff>342900</xdr:rowOff>
    </xdr:from>
    <xdr:ext cx="1419225" cy="3445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B2DB7A0-6749-41C4-827B-2665247F5126}"/>
                </a:ext>
              </a:extLst>
            </xdr:cNvPr>
            <xdr:cNvSpPr txBox="1"/>
          </xdr:nvSpPr>
          <xdr:spPr>
            <a:xfrm>
              <a:off x="558165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𝑃𝑟𝑖𝑐𝑒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7B2DB7A0-6749-41C4-827B-2665247F5126}"/>
                </a:ext>
              </a:extLst>
            </xdr:cNvPr>
            <xdr:cNvSpPr txBox="1"/>
          </xdr:nvSpPr>
          <xdr:spPr>
            <a:xfrm>
              <a:off x="5581650" y="342900"/>
              <a:ext cx="1419225" cy="3445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(〖</a:t>
              </a:r>
              <a:r>
                <a:rPr lang="en-US" sz="1100" b="0" i="0">
                  <a:latin typeface="Cambria Math" panose="02040503050406030204" pitchFamily="18" charset="0"/>
                </a:rPr>
                <a:t>𝑃𝑟𝑖𝑐𝑒〗_𝑡−〖𝑃𝑟𝑖𝑐𝑒〗_(𝑡−1))/〖𝑃𝑟𝑖𝑐𝑒〗_(𝑡−1)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11</xdr:col>
      <xdr:colOff>104775</xdr:colOff>
      <xdr:row>0</xdr:row>
      <xdr:rowOff>415925</xdr:rowOff>
    </xdr:from>
    <xdr:ext cx="3269741" cy="191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F0BB429-A90D-4B06-88EB-999F5BCF689D}"/>
                </a:ext>
              </a:extLst>
            </xdr:cNvPr>
            <xdr:cNvSpPr txBox="1"/>
          </xdr:nvSpPr>
          <xdr:spPr>
            <a:xfrm>
              <a:off x="15344775" y="415925"/>
              <a:ext cx="326974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𝐶𝑎𝑠h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𝐷𝑎𝑖𝑙𝑦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𝑅𝑒𝑡𝑢𝑟𝑛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𝐶𝑙𝑜𝑠𝑒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𝑂𝑝𝑒𝑛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𝐶𝑎𝑠h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CF0BB429-A90D-4B06-88EB-999F5BCF689D}"/>
                </a:ext>
              </a:extLst>
            </xdr:cNvPr>
            <xdr:cNvSpPr txBox="1"/>
          </xdr:nvSpPr>
          <xdr:spPr>
            <a:xfrm>
              <a:off x="15344775" y="415925"/>
              <a:ext cx="3269741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(〖𝐶𝑎𝑠ℎ〗_(𝑡−1)∗(𝐷𝑎𝑖𝑙𝑦 𝑅𝑒𝑡𝑢𝑟𝑛 (𝐶𝑙𝑜𝑠𝑒/𝑂𝑝𝑒𝑛)))+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𝐶𝑎𝑠ℎ〗_(𝑡−1)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292100</xdr:colOff>
      <xdr:row>0</xdr:row>
      <xdr:rowOff>292100</xdr:rowOff>
    </xdr:from>
    <xdr:ext cx="2415148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03C1BEF-BC87-421B-B3CD-07D955538D7C}"/>
                </a:ext>
              </a:extLst>
            </xdr:cNvPr>
            <xdr:cNvSpPr txBox="1"/>
          </xdr:nvSpPr>
          <xdr:spPr>
            <a:xfrm>
              <a:off x="33943925" y="292100"/>
              <a:ext cx="241514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n-US" sz="1100" b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PnL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𝐿𝑁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𝐿𝑁</m:t>
                    </m:r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𝐸𝑞𝑢𝑖𝑡𝑦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𝐸𝑞𝑢𝑖𝑡𝑦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𝐸𝑞𝑢𝑖𝑡𝑦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03C1BEF-BC87-421B-B3CD-07D955538D7C}"/>
                </a:ext>
              </a:extLst>
            </xdr:cNvPr>
            <xdr:cNvSpPr txBox="1"/>
          </xdr:nvSpPr>
          <xdr:spPr>
            <a:xfrm>
              <a:off x="33943925" y="292100"/>
              <a:ext cx="2415148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"PnL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〗_</a:t>
              </a:r>
              <a:r>
                <a:rPr lang="en-US" sz="1100" b="0" i="0">
                  <a:latin typeface="Cambria Math" panose="02040503050406030204" pitchFamily="18" charset="0"/>
                </a:rPr>
                <a:t>𝐿𝑁=𝐿𝑁</a:t>
              </a:r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〗_𝑡−〖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〗_(𝑡−1))/〖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〗_(𝑡−1)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22</xdr:col>
      <xdr:colOff>390525</xdr:colOff>
      <xdr:row>0</xdr:row>
      <xdr:rowOff>292100</xdr:rowOff>
    </xdr:from>
    <xdr:ext cx="2860591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1369F3-B388-41C7-BE55-4B96B3236DA0}"/>
                </a:ext>
              </a:extLst>
            </xdr:cNvPr>
            <xdr:cNvSpPr txBox="1"/>
          </xdr:nvSpPr>
          <xdr:spPr>
            <a:xfrm>
              <a:off x="51730275" y="292100"/>
              <a:ext cx="286059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(1+</m:t>
                                        </m:r>
                                        <m:sSub>
                                          <m:sSubPr>
                                            <m:ctrlPr>
                                              <a:rPr lang="en-US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𝑃</m:t>
                                            </m:r>
                                          </m:e>
                                          <m:sub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𝑎𝑣</m:t>
                                            </m:r>
                                          </m:sub>
                                        </m:s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)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252</m:t>
                                </m:r>
                              </m:sup>
                            </m:s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𝑃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𝑎𝑣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2∗252</m:t>
                                </m:r>
                              </m:sup>
                            </m:sSup>
                          </m:e>
                        </m:d>
                      </m:e>
                    </m:rad>
                    <m:r>
                      <a:rPr lang="en-US" sz="1100" b="0" i="1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1369F3-B388-41C7-BE55-4B96B3236DA0}"/>
                </a:ext>
              </a:extLst>
            </xdr:cNvPr>
            <xdr:cNvSpPr txBox="1"/>
          </xdr:nvSpPr>
          <xdr:spPr>
            <a:xfrm>
              <a:off x="51730275" y="292100"/>
              <a:ext cx="2860591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√(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(𝜎^2+〖(1+𝑃_𝑎𝑣)〗^2 )^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−(1+𝑃_𝑎𝑣 )^(2∗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∗100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23</xdr:col>
      <xdr:colOff>685800</xdr:colOff>
      <xdr:row>0</xdr:row>
      <xdr:rowOff>368300</xdr:rowOff>
    </xdr:from>
    <xdr:ext cx="1498359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3E7F37-960A-4AEB-8AF3-9366BF1F78DA}"/>
                </a:ext>
              </a:extLst>
            </xdr:cNvPr>
            <xdr:cNvSpPr txBox="1"/>
          </xdr:nvSpPr>
          <xdr:spPr>
            <a:xfrm>
              <a:off x="53054250" y="368300"/>
              <a:ext cx="1498359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1+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𝑎𝑣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252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∗100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BF3E7F37-960A-4AEB-8AF3-9366BF1F78DA}"/>
                </a:ext>
              </a:extLst>
            </xdr:cNvPr>
            <xdr:cNvSpPr txBox="1"/>
          </xdr:nvSpPr>
          <xdr:spPr>
            <a:xfrm>
              <a:off x="53054250" y="368300"/>
              <a:ext cx="1498359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(〖1+𝑃〗_𝑎𝑣 )^252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−1)∗100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24</xdr:col>
      <xdr:colOff>342900</xdr:colOff>
      <xdr:row>0</xdr:row>
      <xdr:rowOff>330200</xdr:rowOff>
    </xdr:from>
    <xdr:ext cx="13833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F41FE01-3B9A-4DA3-9076-D1A201155FA6}"/>
                </a:ext>
              </a:extLst>
            </xdr:cNvPr>
            <xdr:cNvSpPr txBox="1"/>
          </xdr:nvSpPr>
          <xdr:spPr>
            <a:xfrm>
              <a:off x="55483125" y="330200"/>
              <a:ext cx="13833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𝐴𝑛𝑛𝑢𝑎𝑙𝑖𝑧𝑒𝑑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𝑟𝑒𝑡𝑢𝑟𝑛</m:t>
                        </m:r>
                      </m:num>
                      <m:den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𝐴𝑛𝑛𝑢𝑎𝑙𝑖𝑧𝑒𝑑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𝑣𝑜𝑙𝑎𝑡𝑖𝑙𝑖𝑡𝑦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2F41FE01-3B9A-4DA3-9076-D1A201155FA6}"/>
                </a:ext>
              </a:extLst>
            </xdr:cNvPr>
            <xdr:cNvSpPr txBox="1"/>
          </xdr:nvSpPr>
          <xdr:spPr>
            <a:xfrm>
              <a:off x="55483125" y="330200"/>
              <a:ext cx="13833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(𝐴𝑛𝑛𝑢𝑎𝑙𝑖𝑧𝑒𝑑 𝑟𝑒𝑡𝑢𝑟𝑛)/(𝐴𝑛𝑛𝑢𝑎𝑙𝑖𝑧𝑒𝑑 𝑣𝑜𝑙𝑎𝑡𝑖𝑙𝑖𝑡𝑦)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234950</xdr:colOff>
      <xdr:row>0</xdr:row>
      <xdr:rowOff>311150</xdr:rowOff>
    </xdr:from>
    <xdr:ext cx="2297617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9C239E5-905B-41CE-8752-B34E9452820E}"/>
                </a:ext>
              </a:extLst>
            </xdr:cNvPr>
            <xdr:cNvSpPr txBox="1"/>
          </xdr:nvSpPr>
          <xdr:spPr>
            <a:xfrm>
              <a:off x="30905450" y="311150"/>
              <a:ext cx="22976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𝐸𝑞𝑢𝑖𝑡𝑦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𝐹𝑖𝑛𝑎𝑙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[$]−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𝐼𝑛𝑖𝑡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𝐶𝑎𝑠h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𝐼𝑛𝑖𝑡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𝐶𝑎𝑠h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∗100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A9C239E5-905B-41CE-8752-B34E9452820E}"/>
                </a:ext>
              </a:extLst>
            </xdr:cNvPr>
            <xdr:cNvSpPr txBox="1"/>
          </xdr:nvSpPr>
          <xdr:spPr>
            <a:xfrm>
              <a:off x="30905450" y="311150"/>
              <a:ext cx="2297617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𝐸𝑞𝑢𝑖𝑡𝑦 𝐹𝑖𝑛𝑎𝑙 [$]−𝐼𝑛𝑖𝑡 𝐶𝑎𝑠ℎ)/(𝐼𝑛𝑖𝑡 𝐶𝑎𝑠ℎ)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∗100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25</xdr:col>
      <xdr:colOff>171450</xdr:colOff>
      <xdr:row>0</xdr:row>
      <xdr:rowOff>396874</xdr:rowOff>
    </xdr:from>
    <xdr:ext cx="3781425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58CB50D-F7E5-4FF7-8FB7-E81C22C47871}"/>
                </a:ext>
              </a:extLst>
            </xdr:cNvPr>
            <xdr:cNvSpPr txBox="1"/>
          </xdr:nvSpPr>
          <xdr:spPr>
            <a:xfrm>
              <a:off x="53806725" y="396874"/>
              <a:ext cx="37814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&amp;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𝑃𝑟𝑜𝑓𝑖𝑡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&amp;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𝐿𝑜𝑠𝑠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&amp;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(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𝑃𝑟𝑜𝑓𝑖𝑡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&amp;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𝐿𝑜𝑠𝑠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358CB50D-F7E5-4FF7-8FB7-E81C22C47871}"/>
                </a:ext>
              </a:extLst>
            </xdr:cNvPr>
            <xdr:cNvSpPr txBox="1"/>
          </xdr:nvSpPr>
          <xdr:spPr>
            <a:xfrm>
              <a:off x="53806725" y="396874"/>
              <a:ext cx="3781425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(1+𝑃&amp;𝐿 (𝑃𝑟𝑜𝑓𝑖𝑡 &amp; 𝐿𝑜𝑠𝑠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(1+𝑃&amp;𝐿 (𝑃𝑟𝑜𝑓𝑖𝑡 &amp; 𝐿𝑜𝑠𝑠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)_𝑡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26</xdr:col>
      <xdr:colOff>200026</xdr:colOff>
      <xdr:row>0</xdr:row>
      <xdr:rowOff>406399</xdr:rowOff>
    </xdr:from>
    <xdr:ext cx="340995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C21997A-5DC8-4154-B590-A0B2BA8B76A9}"/>
                </a:ext>
              </a:extLst>
            </xdr:cNvPr>
            <xdr:cNvSpPr txBox="1"/>
          </xdr:nvSpPr>
          <xdr:spPr>
            <a:xfrm>
              <a:off x="57835801" y="406399"/>
              <a:ext cx="34099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MAX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𝐶𝑢𝑚𝑢𝑙𝑎𝑡𝑖𝑣𝑒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𝑟𝑒𝑡𝑢𝑟𝑛𝑠</m:t>
                          </m:r>
                        </m:e>
                      </m:d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𝐶𝑢𝑚𝑢𝑙𝑎𝑡𝑖𝑣𝑒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 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𝑟𝑒𝑡𝑢𝑟𝑛𝑠</m:t>
                          </m:r>
                        </m:e>
                      </m:d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AC21997A-5DC8-4154-B590-A0B2BA8B76A9}"/>
                </a:ext>
              </a:extLst>
            </xdr:cNvPr>
            <xdr:cNvSpPr txBox="1"/>
          </xdr:nvSpPr>
          <xdr:spPr>
            <a:xfrm>
              <a:off x="57835801" y="406399"/>
              <a:ext cx="34099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MAX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𝐶𝑢𝑚𝑢𝑙𝑎𝑡𝑖𝑣𝑒 𝑟𝑒𝑡𝑢𝑟𝑛𝑠)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_(𝑡−1),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(𝐶𝑢𝑚𝑢𝑙𝑎𝑡𝑖𝑣𝑒 𝑟𝑒𝑡𝑢𝑟𝑛𝑠)_𝑡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27</xdr:col>
      <xdr:colOff>466725</xdr:colOff>
      <xdr:row>0</xdr:row>
      <xdr:rowOff>330200</xdr:rowOff>
    </xdr:from>
    <xdr:ext cx="1761893" cy="350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A770CB7-D6E8-4F2B-B45B-997838979ACB}"/>
                </a:ext>
              </a:extLst>
            </xdr:cNvPr>
            <xdr:cNvSpPr txBox="1"/>
          </xdr:nvSpPr>
          <xdr:spPr>
            <a:xfrm>
              <a:off x="61874400" y="330200"/>
              <a:ext cx="1761893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𝐶𝑢𝑚𝑢𝑙𝑎𝑡𝑖𝑣𝑒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𝑟𝑒𝑡𝑢𝑟𝑛𝑠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𝑝𝑒𝑎𝑘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𝑝𝑒𝑎𝑘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FA770CB7-D6E8-4F2B-B45B-997838979ACB}"/>
                </a:ext>
              </a:extLst>
            </xdr:cNvPr>
            <xdr:cNvSpPr txBox="1"/>
          </xdr:nvSpPr>
          <xdr:spPr>
            <a:xfrm>
              <a:off x="61874400" y="330200"/>
              <a:ext cx="1761893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(𝐶𝑢𝑚𝑢𝑙𝑎𝑡𝑖𝑣𝑒 𝑟𝑒𝑡𝑢𝑟𝑛𝑠</a:t>
              </a:r>
              <a:r>
                <a:rPr lang="en-US" sz="1100" b="0" i="0">
                  <a:latin typeface="Cambria Math" panose="02040503050406030204" pitchFamily="18" charset="0"/>
                </a:rPr>
                <a:t>−𝑝𝑒𝑎𝑘)/𝑝𝑒𝑎𝑘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28</xdr:col>
      <xdr:colOff>228600</xdr:colOff>
      <xdr:row>0</xdr:row>
      <xdr:rowOff>396875</xdr:rowOff>
    </xdr:from>
    <xdr:ext cx="1182953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CA871B10-0433-4528-8742-3629C0813200}"/>
            </a:ext>
          </a:extLst>
        </xdr:cNvPr>
        <xdr:cNvSpPr txBox="1"/>
      </xdr:nvSpPr>
      <xdr:spPr>
        <a:xfrm>
          <a:off x="64312800" y="396875"/>
          <a:ext cx="1182953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pPr/>
          <a:r>
            <a:rPr lang="en-US" sz="1100"/>
            <a:t>MIN(drawdown)*100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E4925-3B4A-4EEB-8258-E7B6FE708138}">
  <dimension ref="A1:AD252"/>
  <sheetViews>
    <sheetView tabSelected="1" zoomScaleNormal="100" workbookViewId="0">
      <pane ySplit="1" topLeftCell="A41" activePane="bottomLeft" state="frozen"/>
      <selection activeCell="C1" sqref="C1"/>
      <selection pane="bottomLeft" activeCell="H53" sqref="H53"/>
    </sheetView>
  </sheetViews>
  <sheetFormatPr defaultRowHeight="15" x14ac:dyDescent="0.25"/>
  <cols>
    <col min="1" max="1" width="12.7109375" customWidth="1"/>
    <col min="2" max="2" width="12.5703125" bestFit="1" customWidth="1"/>
    <col min="3" max="3" width="11.140625" bestFit="1" customWidth="1"/>
    <col min="4" max="5" width="11.7109375" style="6" bestFit="1" customWidth="1"/>
    <col min="6" max="6" width="25.42578125" style="8" bestFit="1" customWidth="1"/>
    <col min="7" max="8" width="25.42578125" style="8" customWidth="1"/>
    <col min="9" max="9" width="25.28515625" style="11" customWidth="1"/>
    <col min="10" max="10" width="25.28515625" style="17" customWidth="1"/>
    <col min="11" max="11" width="46" customWidth="1"/>
    <col min="12" max="12" width="51.85546875" customWidth="1"/>
    <col min="13" max="13" width="46" customWidth="1"/>
    <col min="14" max="14" width="36.28515625" customWidth="1"/>
    <col min="15" max="15" width="41" style="28" customWidth="1"/>
    <col min="16" max="17" width="44.7109375" customWidth="1"/>
    <col min="18" max="18" width="44.85546875" customWidth="1"/>
    <col min="19" max="19" width="26.28515625" customWidth="1"/>
    <col min="20" max="20" width="32.5703125" customWidth="1"/>
    <col min="21" max="21" width="38.7109375" bestFit="1" customWidth="1"/>
    <col min="22" max="22" width="42.5703125" customWidth="1"/>
    <col min="23" max="23" width="51" customWidth="1"/>
    <col min="24" max="24" width="41.5703125" customWidth="1"/>
    <col min="25" max="25" width="29.5703125" style="28" customWidth="1"/>
    <col min="26" max="26" width="60" customWidth="1"/>
    <col min="27" max="27" width="56.5703125" customWidth="1"/>
    <col min="28" max="28" width="40.140625" customWidth="1"/>
    <col min="29" max="29" width="24.42578125" style="28" customWidth="1"/>
    <col min="30" max="30" width="12" bestFit="1" customWidth="1"/>
  </cols>
  <sheetData>
    <row r="1" spans="1:30" s="3" customFormat="1" ht="63.95" customHeight="1" x14ac:dyDescent="0.25">
      <c r="A1" s="2" t="s">
        <v>2</v>
      </c>
      <c r="B1" s="3" t="s">
        <v>18</v>
      </c>
      <c r="C1" s="2" t="s">
        <v>1</v>
      </c>
      <c r="D1" s="5" t="s">
        <v>7</v>
      </c>
      <c r="E1" s="5" t="s">
        <v>0</v>
      </c>
      <c r="F1" s="7" t="s">
        <v>10</v>
      </c>
      <c r="G1" s="7" t="s">
        <v>11</v>
      </c>
      <c r="H1" s="7" t="s">
        <v>15</v>
      </c>
      <c r="I1" s="10" t="s">
        <v>3</v>
      </c>
      <c r="J1" s="16" t="s">
        <v>4</v>
      </c>
      <c r="K1" s="2" t="s">
        <v>16</v>
      </c>
      <c r="L1" s="2" t="s">
        <v>17</v>
      </c>
      <c r="M1" s="2" t="s">
        <v>14</v>
      </c>
      <c r="N1" s="2" t="s">
        <v>5</v>
      </c>
      <c r="O1" s="26" t="s">
        <v>22</v>
      </c>
      <c r="P1" s="2" t="s">
        <v>6</v>
      </c>
      <c r="Q1" s="2" t="s">
        <v>20</v>
      </c>
      <c r="R1" s="2" t="s">
        <v>19</v>
      </c>
      <c r="S1" s="2" t="s">
        <v>6</v>
      </c>
      <c r="T1" s="2" t="s">
        <v>6</v>
      </c>
      <c r="U1" s="2" t="s">
        <v>12</v>
      </c>
      <c r="V1" s="2" t="s">
        <v>13</v>
      </c>
      <c r="W1" s="2" t="s">
        <v>23</v>
      </c>
      <c r="X1" s="2" t="s">
        <v>24</v>
      </c>
      <c r="Y1" s="26" t="s">
        <v>21</v>
      </c>
      <c r="Z1" s="2" t="s">
        <v>26</v>
      </c>
      <c r="AA1" s="2" t="s">
        <v>28</v>
      </c>
      <c r="AB1" s="2" t="s">
        <v>27</v>
      </c>
      <c r="AC1" s="26" t="s">
        <v>25</v>
      </c>
      <c r="AD1" s="2"/>
    </row>
    <row r="2" spans="1:30" x14ac:dyDescent="0.25">
      <c r="A2">
        <v>100</v>
      </c>
      <c r="B2">
        <v>0</v>
      </c>
      <c r="C2" s="1">
        <v>45222</v>
      </c>
      <c r="D2">
        <v>41.229000091552699</v>
      </c>
      <c r="E2">
        <v>42.974998474121001</v>
      </c>
      <c r="H2" s="4">
        <f>(E2-D2)/D2</f>
        <v>4.2348792808245564E-2</v>
      </c>
      <c r="K2" s="6">
        <v>0</v>
      </c>
      <c r="L2" s="6">
        <v>0</v>
      </c>
      <c r="M2" s="6">
        <f>$A$2</f>
        <v>100</v>
      </c>
      <c r="N2">
        <f>M251</f>
        <v>280.41599273681578</v>
      </c>
      <c r="O2" s="28">
        <f>(($N$2-$A$2)/$A$2)*100</f>
        <v>180.41599273681578</v>
      </c>
      <c r="P2" s="6">
        <v>0</v>
      </c>
      <c r="Q2" s="6">
        <f>LN(P2+1)</f>
        <v>0</v>
      </c>
      <c r="R2" s="23">
        <f>EXP(SUM(Q2:Q251) / COUNTA(Q2:Q251)) - 1</f>
        <v>4.1329331209967179E-3</v>
      </c>
      <c r="S2" s="6"/>
      <c r="T2" s="21"/>
      <c r="U2" s="24">
        <f>SUM(T2:T251)/COUNT(T2:T251)</f>
        <v>9.6252937835477389E-4</v>
      </c>
      <c r="V2">
        <f>SQRT(U2)</f>
        <v>3.1024657586422671E-2</v>
      </c>
      <c r="W2" s="21">
        <f>SQRT((U2+(1+R2)^2)^252-(1+R2)^(2*252))*100</f>
        <v>147.41003316816938</v>
      </c>
      <c r="X2" s="25">
        <f>((1+R2)^252-1)*100</f>
        <v>182.73866364865364</v>
      </c>
      <c r="Y2" s="28">
        <f>X2/W2</f>
        <v>1.2396623195938121</v>
      </c>
      <c r="Z2" s="6">
        <f>(1+P2)</f>
        <v>1</v>
      </c>
      <c r="AA2" s="6">
        <f>Z2</f>
        <v>1</v>
      </c>
      <c r="AB2" s="6">
        <f>(Z2-AA2)/AA2</f>
        <v>0</v>
      </c>
      <c r="AC2" s="27">
        <f>MIN(AB2:AB251)*100</f>
        <v>-26.743387564567378</v>
      </c>
    </row>
    <row r="3" spans="1:30" x14ac:dyDescent="0.25">
      <c r="C3" s="1">
        <v>45223</v>
      </c>
      <c r="D3">
        <v>43.076999664306598</v>
      </c>
      <c r="E3">
        <v>43.662998199462798</v>
      </c>
      <c r="F3" s="4">
        <f t="shared" ref="F3:G5" si="0">(D3-D2)/D2</f>
        <v>4.4822808427326638E-2</v>
      </c>
      <c r="G3" s="4">
        <f t="shared" si="0"/>
        <v>1.6009301914370087E-2</v>
      </c>
      <c r="H3" s="4">
        <f>(E3-D3)/D3</f>
        <v>1.3603513237291592E-2</v>
      </c>
      <c r="I3" s="9"/>
      <c r="J3" s="18"/>
      <c r="K3" s="6">
        <v>0</v>
      </c>
      <c r="L3" s="6">
        <v>0</v>
      </c>
      <c r="M3" s="6">
        <f t="shared" ref="M3:M52" si="1">$A$2</f>
        <v>100</v>
      </c>
      <c r="P3" s="6">
        <f>(M3-M2)/M2</f>
        <v>0</v>
      </c>
      <c r="Q3" s="6">
        <f t="shared" ref="Q3:Q66" si="2">LN(P3+1)</f>
        <v>0</v>
      </c>
      <c r="S3" s="6">
        <f>$R$2-P3</f>
        <v>4.1329331209967179E-3</v>
      </c>
      <c r="T3" s="21">
        <f>S3^2</f>
        <v>1.7081136182631671E-5</v>
      </c>
      <c r="U3" s="24"/>
      <c r="Z3" s="6">
        <f>Z2*(1+P3)</f>
        <v>1</v>
      </c>
      <c r="AA3" s="6">
        <f>MAX(AA2,Z3)</f>
        <v>1</v>
      </c>
      <c r="AB3" s="6">
        <f t="shared" ref="AB3:AB66" si="3">(Z3-AA3)/AA3</f>
        <v>0</v>
      </c>
    </row>
    <row r="4" spans="1:30" x14ac:dyDescent="0.25">
      <c r="C4" s="1">
        <v>45224</v>
      </c>
      <c r="D4">
        <v>43.397998809814403</v>
      </c>
      <c r="E4">
        <v>41.778999328613203</v>
      </c>
      <c r="F4" s="4">
        <f t="shared" si="0"/>
        <v>7.451752629229277E-3</v>
      </c>
      <c r="G4" s="4">
        <f t="shared" si="0"/>
        <v>-4.3148637256723583E-2</v>
      </c>
      <c r="H4" s="4">
        <f t="shared" ref="H4:H66" si="4">(E4-D4)/D4</f>
        <v>-3.7305855698467498E-2</v>
      </c>
      <c r="I4" s="9"/>
      <c r="J4" s="18"/>
      <c r="K4" s="6">
        <v>0</v>
      </c>
      <c r="L4" s="6">
        <v>0</v>
      </c>
      <c r="M4" s="6">
        <f t="shared" si="1"/>
        <v>100</v>
      </c>
      <c r="P4" s="6">
        <f t="shared" ref="P4:P67" si="5">(M4-M3)/M3</f>
        <v>0</v>
      </c>
      <c r="Q4" s="6">
        <f t="shared" si="2"/>
        <v>0</v>
      </c>
      <c r="R4" s="23"/>
      <c r="S4" s="6">
        <f t="shared" ref="S4:S67" si="6">$R$2-P4</f>
        <v>4.1329331209967179E-3</v>
      </c>
      <c r="T4" s="21">
        <f t="shared" ref="T4:T67" si="7">S4^2</f>
        <v>1.7081136182631671E-5</v>
      </c>
      <c r="Z4" s="6">
        <f t="shared" ref="Z4:Z67" si="8">Z3*(1+P4)</f>
        <v>1</v>
      </c>
      <c r="AA4" s="6">
        <f t="shared" ref="AA4:AA67" si="9">MAX(AA3,Z4)</f>
        <v>1</v>
      </c>
      <c r="AB4" s="6">
        <f t="shared" si="3"/>
        <v>0</v>
      </c>
    </row>
    <row r="5" spans="1:30" x14ac:dyDescent="0.25">
      <c r="C5" s="1">
        <v>45225</v>
      </c>
      <c r="D5">
        <v>41.853000640869098</v>
      </c>
      <c r="E5">
        <v>40.326000213622997</v>
      </c>
      <c r="F5" s="4">
        <f t="shared" si="0"/>
        <v>-3.5600677711339679E-2</v>
      </c>
      <c r="G5" s="4">
        <f t="shared" si="0"/>
        <v>-3.4778217246459749E-2</v>
      </c>
      <c r="H5" s="4">
        <f t="shared" si="4"/>
        <v>-3.6484849446015537E-2</v>
      </c>
      <c r="I5" s="9"/>
      <c r="J5" s="18"/>
      <c r="K5" s="6">
        <v>0</v>
      </c>
      <c r="L5" s="6">
        <v>0</v>
      </c>
      <c r="M5" s="6">
        <f t="shared" si="1"/>
        <v>100</v>
      </c>
      <c r="N5" s="6"/>
      <c r="O5" s="27"/>
      <c r="P5" s="6">
        <f t="shared" si="5"/>
        <v>0</v>
      </c>
      <c r="Q5" s="6">
        <f t="shared" si="2"/>
        <v>0</v>
      </c>
      <c r="S5" s="6">
        <f t="shared" si="6"/>
        <v>4.1329331209967179E-3</v>
      </c>
      <c r="T5" s="21">
        <f t="shared" si="7"/>
        <v>1.7081136182631671E-5</v>
      </c>
      <c r="Z5" s="6">
        <f t="shared" si="8"/>
        <v>1</v>
      </c>
      <c r="AA5" s="6">
        <f t="shared" si="9"/>
        <v>1</v>
      </c>
      <c r="AB5" s="6">
        <f t="shared" si="3"/>
        <v>0</v>
      </c>
    </row>
    <row r="6" spans="1:30" x14ac:dyDescent="0.25">
      <c r="C6" s="1">
        <v>45226</v>
      </c>
      <c r="D6">
        <v>41.130001068115199</v>
      </c>
      <c r="E6">
        <v>40.5</v>
      </c>
      <c r="F6" s="4">
        <f t="shared" ref="F6:F67" si="10">(D6-D5)/D5</f>
        <v>-1.7274736857168044E-2</v>
      </c>
      <c r="G6" s="4">
        <f t="shared" ref="G6:G67" si="11">(E6-E5)/E5</f>
        <v>4.3148287818096567E-3</v>
      </c>
      <c r="H6" s="4">
        <f t="shared" si="4"/>
        <v>-1.5317312223548379E-2</v>
      </c>
      <c r="I6" s="9"/>
      <c r="J6" s="18"/>
      <c r="K6" s="6">
        <v>0</v>
      </c>
      <c r="L6" s="6">
        <v>0</v>
      </c>
      <c r="M6" s="6">
        <f t="shared" si="1"/>
        <v>100</v>
      </c>
      <c r="N6" s="6"/>
      <c r="O6" s="27"/>
      <c r="P6" s="6">
        <f t="shared" si="5"/>
        <v>0</v>
      </c>
      <c r="Q6" s="6">
        <f t="shared" si="2"/>
        <v>0</v>
      </c>
      <c r="S6" s="6">
        <f t="shared" si="6"/>
        <v>4.1329331209967179E-3</v>
      </c>
      <c r="T6" s="21">
        <f t="shared" si="7"/>
        <v>1.7081136182631671E-5</v>
      </c>
      <c r="Z6" s="6">
        <f t="shared" si="8"/>
        <v>1</v>
      </c>
      <c r="AA6" s="6">
        <f t="shared" si="9"/>
        <v>1</v>
      </c>
      <c r="AB6" s="6">
        <f t="shared" si="3"/>
        <v>0</v>
      </c>
    </row>
    <row r="7" spans="1:30" x14ac:dyDescent="0.25">
      <c r="C7" s="1">
        <v>45229</v>
      </c>
      <c r="D7">
        <v>41.087001800537102</v>
      </c>
      <c r="E7">
        <v>41.160999298095703</v>
      </c>
      <c r="F7" s="4">
        <f t="shared" si="10"/>
        <v>-1.0454477622523202E-3</v>
      </c>
      <c r="G7" s="4">
        <f t="shared" si="11"/>
        <v>1.6320970323350694E-2</v>
      </c>
      <c r="H7" s="4">
        <f t="shared" si="4"/>
        <v>1.8009953103376244E-3</v>
      </c>
      <c r="I7" s="9"/>
      <c r="J7" s="18"/>
      <c r="K7" s="6">
        <v>0</v>
      </c>
      <c r="L7" s="6">
        <v>0</v>
      </c>
      <c r="M7" s="6">
        <f t="shared" si="1"/>
        <v>100</v>
      </c>
      <c r="P7" s="6">
        <f t="shared" si="5"/>
        <v>0</v>
      </c>
      <c r="Q7" s="6">
        <f t="shared" si="2"/>
        <v>0</v>
      </c>
      <c r="S7" s="6">
        <f t="shared" si="6"/>
        <v>4.1329331209967179E-3</v>
      </c>
      <c r="T7" s="21">
        <f t="shared" si="7"/>
        <v>1.7081136182631671E-5</v>
      </c>
      <c r="Z7" s="6">
        <f t="shared" si="8"/>
        <v>1</v>
      </c>
      <c r="AA7" s="6">
        <f>MAX(AA6,Z7)</f>
        <v>1</v>
      </c>
      <c r="AB7" s="6">
        <f t="shared" si="3"/>
        <v>0</v>
      </c>
    </row>
    <row r="8" spans="1:30" x14ac:dyDescent="0.25">
      <c r="C8" s="1">
        <v>45230</v>
      </c>
      <c r="D8">
        <v>40.450000762939403</v>
      </c>
      <c r="E8">
        <v>40.779998779296797</v>
      </c>
      <c r="F8" s="4">
        <f t="shared" si="10"/>
        <v>-1.5503711871947098E-2</v>
      </c>
      <c r="G8" s="4">
        <f t="shared" si="11"/>
        <v>-9.2563476420878133E-3</v>
      </c>
      <c r="H8" s="4">
        <f t="shared" si="4"/>
        <v>8.1581708314759811E-3</v>
      </c>
      <c r="I8" s="9"/>
      <c r="J8" s="18"/>
      <c r="K8" s="6">
        <v>0</v>
      </c>
      <c r="L8" s="6">
        <v>0</v>
      </c>
      <c r="M8" s="6">
        <f t="shared" si="1"/>
        <v>100</v>
      </c>
      <c r="P8" s="6">
        <f t="shared" si="5"/>
        <v>0</v>
      </c>
      <c r="Q8" s="6">
        <f t="shared" si="2"/>
        <v>0</v>
      </c>
      <c r="S8" s="6">
        <f t="shared" si="6"/>
        <v>4.1329331209967179E-3</v>
      </c>
      <c r="T8" s="21">
        <f t="shared" si="7"/>
        <v>1.7081136182631671E-5</v>
      </c>
      <c r="Z8" s="6">
        <f t="shared" si="8"/>
        <v>1</v>
      </c>
      <c r="AA8" s="6">
        <f t="shared" si="9"/>
        <v>1</v>
      </c>
      <c r="AB8" s="6">
        <f t="shared" si="3"/>
        <v>0</v>
      </c>
    </row>
    <row r="9" spans="1:30" x14ac:dyDescent="0.25">
      <c r="C9" s="1">
        <v>45231</v>
      </c>
      <c r="D9">
        <v>40.883998870849602</v>
      </c>
      <c r="E9">
        <v>42.325000762939403</v>
      </c>
      <c r="F9" s="4">
        <f t="shared" si="10"/>
        <v>1.0729248448070024E-2</v>
      </c>
      <c r="G9" s="4">
        <f t="shared" si="11"/>
        <v>3.7886268511292197E-2</v>
      </c>
      <c r="H9" s="4">
        <f t="shared" si="4"/>
        <v>3.5246109282065341E-2</v>
      </c>
      <c r="I9" s="9"/>
      <c r="J9" s="18"/>
      <c r="K9" s="6">
        <v>0</v>
      </c>
      <c r="L9" s="6">
        <v>0</v>
      </c>
      <c r="M9" s="6">
        <f t="shared" si="1"/>
        <v>100</v>
      </c>
      <c r="P9" s="6">
        <f t="shared" si="5"/>
        <v>0</v>
      </c>
      <c r="Q9" s="6">
        <f t="shared" si="2"/>
        <v>0</v>
      </c>
      <c r="S9" s="6">
        <f t="shared" si="6"/>
        <v>4.1329331209967179E-3</v>
      </c>
      <c r="T9" s="21">
        <f t="shared" si="7"/>
        <v>1.7081136182631671E-5</v>
      </c>
      <c r="Z9" s="6">
        <f t="shared" si="8"/>
        <v>1</v>
      </c>
      <c r="AA9" s="6">
        <f t="shared" si="9"/>
        <v>1</v>
      </c>
      <c r="AB9" s="6">
        <f t="shared" si="3"/>
        <v>0</v>
      </c>
    </row>
    <row r="10" spans="1:30" x14ac:dyDescent="0.25">
      <c r="C10" s="1">
        <v>45232</v>
      </c>
      <c r="D10">
        <v>43.327999114990199</v>
      </c>
      <c r="E10">
        <v>43.5060005187988</v>
      </c>
      <c r="F10" s="4">
        <f t="shared" si="10"/>
        <v>5.9778894228548055E-2</v>
      </c>
      <c r="G10" s="4">
        <f t="shared" si="11"/>
        <v>2.7903124266296594E-2</v>
      </c>
      <c r="H10" s="4">
        <f t="shared" si="4"/>
        <v>4.108230415537875E-3</v>
      </c>
      <c r="I10" s="9"/>
      <c r="J10" s="18"/>
      <c r="K10" s="6">
        <v>0</v>
      </c>
      <c r="L10" s="6">
        <v>0</v>
      </c>
      <c r="M10" s="6">
        <f t="shared" si="1"/>
        <v>100</v>
      </c>
      <c r="P10" s="6">
        <f t="shared" si="5"/>
        <v>0</v>
      </c>
      <c r="Q10" s="6">
        <f t="shared" si="2"/>
        <v>0</v>
      </c>
      <c r="S10" s="6">
        <f t="shared" si="6"/>
        <v>4.1329331209967179E-3</v>
      </c>
      <c r="T10" s="21">
        <f t="shared" si="7"/>
        <v>1.7081136182631671E-5</v>
      </c>
      <c r="Z10" s="6">
        <f t="shared" si="8"/>
        <v>1</v>
      </c>
      <c r="AA10" s="6">
        <f t="shared" si="9"/>
        <v>1</v>
      </c>
      <c r="AB10" s="6">
        <f t="shared" si="3"/>
        <v>0</v>
      </c>
    </row>
    <row r="11" spans="1:30" x14ac:dyDescent="0.25">
      <c r="C11" s="1">
        <v>45233</v>
      </c>
      <c r="D11">
        <v>44.020000457763601</v>
      </c>
      <c r="E11">
        <v>45.005001068115199</v>
      </c>
      <c r="F11" s="4">
        <f t="shared" si="10"/>
        <v>1.597122777206645E-2</v>
      </c>
      <c r="G11" s="4">
        <f t="shared" si="11"/>
        <v>3.4455029914061762E-2</v>
      </c>
      <c r="H11" s="4">
        <f t="shared" si="4"/>
        <v>2.2376206272344053E-2</v>
      </c>
      <c r="I11" s="9"/>
      <c r="J11" s="18"/>
      <c r="K11" s="6">
        <v>0</v>
      </c>
      <c r="L11" s="6">
        <v>0</v>
      </c>
      <c r="M11" s="6">
        <f t="shared" si="1"/>
        <v>100</v>
      </c>
      <c r="P11" s="6">
        <f t="shared" si="5"/>
        <v>0</v>
      </c>
      <c r="Q11" s="6">
        <f t="shared" si="2"/>
        <v>0</v>
      </c>
      <c r="S11" s="6">
        <f t="shared" si="6"/>
        <v>4.1329331209967179E-3</v>
      </c>
      <c r="T11" s="21">
        <f t="shared" si="7"/>
        <v>1.7081136182631671E-5</v>
      </c>
      <c r="Z11" s="6">
        <f t="shared" si="8"/>
        <v>1</v>
      </c>
      <c r="AA11" s="6">
        <f t="shared" si="9"/>
        <v>1</v>
      </c>
      <c r="AB11" s="6">
        <f t="shared" si="3"/>
        <v>0</v>
      </c>
    </row>
    <row r="12" spans="1:30" x14ac:dyDescent="0.25">
      <c r="C12" s="1">
        <v>45236</v>
      </c>
      <c r="D12">
        <v>45.284999847412102</v>
      </c>
      <c r="E12">
        <v>45.750999450683501</v>
      </c>
      <c r="F12" s="4">
        <f t="shared" si="10"/>
        <v>2.8736923591408083E-2</v>
      </c>
      <c r="G12" s="4">
        <f t="shared" si="11"/>
        <v>1.6575899674776851E-2</v>
      </c>
      <c r="H12" s="4">
        <f t="shared" si="4"/>
        <v>1.0290374403038219E-2</v>
      </c>
      <c r="I12" s="9"/>
      <c r="J12" s="18"/>
      <c r="K12" s="6">
        <v>0</v>
      </c>
      <c r="L12" s="6">
        <v>0</v>
      </c>
      <c r="M12" s="6">
        <f t="shared" si="1"/>
        <v>100</v>
      </c>
      <c r="P12" s="6">
        <f t="shared" si="5"/>
        <v>0</v>
      </c>
      <c r="Q12" s="6">
        <f t="shared" si="2"/>
        <v>0</v>
      </c>
      <c r="S12" s="6">
        <f t="shared" si="6"/>
        <v>4.1329331209967179E-3</v>
      </c>
      <c r="T12" s="21">
        <f t="shared" si="7"/>
        <v>1.7081136182631671E-5</v>
      </c>
      <c r="Z12" s="6">
        <f t="shared" si="8"/>
        <v>1</v>
      </c>
      <c r="AA12" s="6">
        <f t="shared" si="9"/>
        <v>1</v>
      </c>
      <c r="AB12" s="6">
        <f t="shared" si="3"/>
        <v>0</v>
      </c>
    </row>
    <row r="13" spans="1:30" x14ac:dyDescent="0.25">
      <c r="C13" s="1">
        <v>45237</v>
      </c>
      <c r="D13">
        <v>45.719001770019503</v>
      </c>
      <c r="E13">
        <v>45.955001831054602</v>
      </c>
      <c r="F13" s="4">
        <f t="shared" si="10"/>
        <v>9.5837898657341481E-3</v>
      </c>
      <c r="G13" s="4">
        <f t="shared" si="11"/>
        <v>4.4589710131032589E-3</v>
      </c>
      <c r="H13" s="4">
        <f t="shared" si="4"/>
        <v>5.1619688072423705E-3</v>
      </c>
      <c r="I13" s="9"/>
      <c r="J13" s="18"/>
      <c r="K13" s="6">
        <v>0</v>
      </c>
      <c r="L13" s="6">
        <v>0</v>
      </c>
      <c r="M13" s="6">
        <f t="shared" si="1"/>
        <v>100</v>
      </c>
      <c r="P13" s="6">
        <f t="shared" si="5"/>
        <v>0</v>
      </c>
      <c r="Q13" s="6">
        <f t="shared" si="2"/>
        <v>0</v>
      </c>
      <c r="S13" s="6">
        <f t="shared" si="6"/>
        <v>4.1329331209967179E-3</v>
      </c>
      <c r="T13" s="21">
        <f t="shared" si="7"/>
        <v>1.7081136182631671E-5</v>
      </c>
      <c r="Z13" s="6">
        <f t="shared" si="8"/>
        <v>1</v>
      </c>
      <c r="AA13" s="6">
        <f t="shared" si="9"/>
        <v>1</v>
      </c>
      <c r="AB13" s="6">
        <f t="shared" si="3"/>
        <v>0</v>
      </c>
    </row>
    <row r="14" spans="1:30" x14ac:dyDescent="0.25">
      <c r="C14" s="1">
        <v>45238</v>
      </c>
      <c r="D14">
        <v>46.099998474121001</v>
      </c>
      <c r="E14">
        <v>46.574001312255803</v>
      </c>
      <c r="F14" s="4">
        <f t="shared" si="10"/>
        <v>8.33344319322692E-3</v>
      </c>
      <c r="G14" s="4">
        <f t="shared" si="11"/>
        <v>1.3469686792241722E-2</v>
      </c>
      <c r="H14" s="4">
        <f t="shared" si="4"/>
        <v>1.0282057566680627E-2</v>
      </c>
      <c r="I14" s="9"/>
      <c r="J14" s="18"/>
      <c r="K14" s="6">
        <v>0</v>
      </c>
      <c r="L14" s="6">
        <v>0</v>
      </c>
      <c r="M14" s="6">
        <f t="shared" si="1"/>
        <v>100</v>
      </c>
      <c r="P14" s="6">
        <f t="shared" si="5"/>
        <v>0</v>
      </c>
      <c r="Q14" s="6">
        <f t="shared" si="2"/>
        <v>0</v>
      </c>
      <c r="S14" s="6">
        <f t="shared" si="6"/>
        <v>4.1329331209967179E-3</v>
      </c>
      <c r="T14" s="21">
        <f t="shared" si="7"/>
        <v>1.7081136182631671E-5</v>
      </c>
      <c r="Z14" s="6">
        <f t="shared" si="8"/>
        <v>1</v>
      </c>
      <c r="AA14" s="6">
        <f t="shared" si="9"/>
        <v>1</v>
      </c>
      <c r="AB14" s="6">
        <f t="shared" si="3"/>
        <v>0</v>
      </c>
    </row>
    <row r="15" spans="1:30" x14ac:dyDescent="0.25">
      <c r="C15" s="1">
        <v>45239</v>
      </c>
      <c r="D15">
        <v>47.466999053955</v>
      </c>
      <c r="E15">
        <v>46.950000762939403</v>
      </c>
      <c r="F15" s="4">
        <f t="shared" si="10"/>
        <v>2.9652941975722342E-2</v>
      </c>
      <c r="G15" s="4">
        <f t="shared" si="11"/>
        <v>8.0731618518818955E-3</v>
      </c>
      <c r="H15" s="4">
        <f t="shared" si="4"/>
        <v>-1.0891741658829805E-2</v>
      </c>
      <c r="I15" s="9"/>
      <c r="J15" s="18"/>
      <c r="K15" s="6">
        <v>0</v>
      </c>
      <c r="L15" s="6">
        <v>0</v>
      </c>
      <c r="M15" s="6">
        <f t="shared" si="1"/>
        <v>100</v>
      </c>
      <c r="P15" s="6">
        <f t="shared" si="5"/>
        <v>0</v>
      </c>
      <c r="Q15" s="6">
        <f t="shared" si="2"/>
        <v>0</v>
      </c>
      <c r="S15" s="6">
        <f t="shared" si="6"/>
        <v>4.1329331209967179E-3</v>
      </c>
      <c r="T15" s="21">
        <f t="shared" si="7"/>
        <v>1.7081136182631671E-5</v>
      </c>
      <c r="Z15" s="6">
        <f t="shared" si="8"/>
        <v>1</v>
      </c>
      <c r="AA15" s="6">
        <f t="shared" si="9"/>
        <v>1</v>
      </c>
      <c r="AB15" s="6">
        <f t="shared" si="3"/>
        <v>0</v>
      </c>
    </row>
    <row r="16" spans="1:30" x14ac:dyDescent="0.25">
      <c r="C16" s="1">
        <v>45240</v>
      </c>
      <c r="D16">
        <v>47.5</v>
      </c>
      <c r="E16">
        <v>48.334999084472599</v>
      </c>
      <c r="F16" s="4">
        <f t="shared" si="10"/>
        <v>6.9523978137923513E-4</v>
      </c>
      <c r="G16" s="4">
        <f t="shared" si="11"/>
        <v>2.9499431289178223E-2</v>
      </c>
      <c r="H16" s="4">
        <f t="shared" si="4"/>
        <v>1.7578928094159986E-2</v>
      </c>
      <c r="I16" s="9"/>
      <c r="J16" s="18"/>
      <c r="K16" s="6">
        <v>0</v>
      </c>
      <c r="L16" s="6">
        <v>0</v>
      </c>
      <c r="M16" s="6">
        <f t="shared" si="1"/>
        <v>100</v>
      </c>
      <c r="P16" s="6">
        <f t="shared" si="5"/>
        <v>0</v>
      </c>
      <c r="Q16" s="6">
        <f t="shared" si="2"/>
        <v>0</v>
      </c>
      <c r="S16" s="6">
        <f t="shared" si="6"/>
        <v>4.1329331209967179E-3</v>
      </c>
      <c r="T16" s="21">
        <f t="shared" si="7"/>
        <v>1.7081136182631671E-5</v>
      </c>
      <c r="Z16" s="6">
        <f t="shared" si="8"/>
        <v>1</v>
      </c>
      <c r="AA16" s="6">
        <f t="shared" si="9"/>
        <v>1</v>
      </c>
      <c r="AB16" s="6">
        <f t="shared" si="3"/>
        <v>0</v>
      </c>
    </row>
    <row r="17" spans="3:28" x14ac:dyDescent="0.25">
      <c r="C17" s="1">
        <v>45243</v>
      </c>
      <c r="D17">
        <v>48.319999694824197</v>
      </c>
      <c r="E17">
        <v>48.619998931884702</v>
      </c>
      <c r="F17" s="4">
        <f t="shared" si="10"/>
        <v>1.7263151469983105E-2</v>
      </c>
      <c r="G17" s="4">
        <f t="shared" si="11"/>
        <v>5.8963453565815246E-3</v>
      </c>
      <c r="H17" s="4">
        <f t="shared" si="4"/>
        <v>6.2085935214241878E-3</v>
      </c>
      <c r="I17" s="9"/>
      <c r="J17" s="18"/>
      <c r="K17" s="6">
        <v>0</v>
      </c>
      <c r="L17" s="6">
        <v>0</v>
      </c>
      <c r="M17" s="6">
        <f t="shared" si="1"/>
        <v>100</v>
      </c>
      <c r="P17" s="6">
        <f t="shared" si="5"/>
        <v>0</v>
      </c>
      <c r="Q17" s="6">
        <f t="shared" si="2"/>
        <v>0</v>
      </c>
      <c r="S17" s="6">
        <f t="shared" si="6"/>
        <v>4.1329331209967179E-3</v>
      </c>
      <c r="T17" s="21">
        <f t="shared" si="7"/>
        <v>1.7081136182631671E-5</v>
      </c>
      <c r="Z17" s="6">
        <f t="shared" si="8"/>
        <v>1</v>
      </c>
      <c r="AA17" s="6">
        <f t="shared" si="9"/>
        <v>1</v>
      </c>
      <c r="AB17" s="6">
        <f t="shared" si="3"/>
        <v>0</v>
      </c>
    </row>
    <row r="18" spans="3:28" x14ac:dyDescent="0.25">
      <c r="C18" s="1">
        <v>45244</v>
      </c>
      <c r="D18">
        <v>49.680000305175703</v>
      </c>
      <c r="E18">
        <v>49.655998229980398</v>
      </c>
      <c r="F18" s="4">
        <f t="shared" si="10"/>
        <v>2.8145708173445669E-2</v>
      </c>
      <c r="G18" s="4">
        <f t="shared" si="11"/>
        <v>2.1308089692620168E-2</v>
      </c>
      <c r="H18" s="4">
        <f t="shared" si="4"/>
        <v>-4.8313355571386415E-4</v>
      </c>
      <c r="I18" s="9"/>
      <c r="J18" s="18"/>
      <c r="K18" s="6">
        <v>0</v>
      </c>
      <c r="L18" s="6">
        <v>0</v>
      </c>
      <c r="M18" s="6">
        <f t="shared" si="1"/>
        <v>100</v>
      </c>
      <c r="P18" s="6">
        <f t="shared" si="5"/>
        <v>0</v>
      </c>
      <c r="Q18" s="6">
        <f t="shared" si="2"/>
        <v>0</v>
      </c>
      <c r="S18" s="6">
        <f t="shared" si="6"/>
        <v>4.1329331209967179E-3</v>
      </c>
      <c r="T18" s="21">
        <f t="shared" si="7"/>
        <v>1.7081136182631671E-5</v>
      </c>
      <c r="Z18" s="6">
        <f t="shared" si="8"/>
        <v>1</v>
      </c>
      <c r="AA18" s="6">
        <f t="shared" si="9"/>
        <v>1</v>
      </c>
      <c r="AB18" s="6">
        <f t="shared" si="3"/>
        <v>0</v>
      </c>
    </row>
    <row r="19" spans="3:28" x14ac:dyDescent="0.25">
      <c r="C19" s="1">
        <v>45245</v>
      </c>
      <c r="D19">
        <v>49.935001373291001</v>
      </c>
      <c r="E19">
        <v>48.8880004882812</v>
      </c>
      <c r="F19" s="4">
        <f t="shared" si="10"/>
        <v>5.1328717099209057E-3</v>
      </c>
      <c r="G19" s="4">
        <f t="shared" si="11"/>
        <v>-1.5466363965582505E-2</v>
      </c>
      <c r="H19" s="4">
        <f t="shared" si="4"/>
        <v>-2.0967274581268281E-2</v>
      </c>
      <c r="I19" s="9"/>
      <c r="J19" s="18"/>
      <c r="K19" s="6">
        <v>0</v>
      </c>
      <c r="L19" s="6">
        <v>0</v>
      </c>
      <c r="M19" s="6">
        <f t="shared" si="1"/>
        <v>100</v>
      </c>
      <c r="P19" s="6">
        <f t="shared" si="5"/>
        <v>0</v>
      </c>
      <c r="Q19" s="6">
        <f t="shared" si="2"/>
        <v>0</v>
      </c>
      <c r="S19" s="6">
        <f t="shared" si="6"/>
        <v>4.1329331209967179E-3</v>
      </c>
      <c r="T19" s="21">
        <f t="shared" si="7"/>
        <v>1.7081136182631671E-5</v>
      </c>
      <c r="Z19" s="6">
        <f t="shared" si="8"/>
        <v>1</v>
      </c>
      <c r="AA19" s="6">
        <f t="shared" si="9"/>
        <v>1</v>
      </c>
      <c r="AB19" s="6">
        <f t="shared" si="3"/>
        <v>0</v>
      </c>
    </row>
    <row r="20" spans="3:28" x14ac:dyDescent="0.25">
      <c r="C20" s="1">
        <v>45246</v>
      </c>
      <c r="D20">
        <v>48.679000854492102</v>
      </c>
      <c r="E20">
        <v>49.4799995422363</v>
      </c>
      <c r="F20" s="4">
        <f t="shared" si="10"/>
        <v>-2.5152708205805775E-2</v>
      </c>
      <c r="G20" s="4">
        <f t="shared" si="11"/>
        <v>1.2109291606168386E-2</v>
      </c>
      <c r="H20" s="4">
        <f t="shared" si="4"/>
        <v>1.6454706828073304E-2</v>
      </c>
      <c r="I20" s="9"/>
      <c r="J20" s="18"/>
      <c r="K20" s="6">
        <v>0</v>
      </c>
      <c r="L20" s="6">
        <v>0</v>
      </c>
      <c r="M20" s="6">
        <f t="shared" si="1"/>
        <v>100</v>
      </c>
      <c r="P20" s="6">
        <f t="shared" si="5"/>
        <v>0</v>
      </c>
      <c r="Q20" s="6">
        <f t="shared" si="2"/>
        <v>0</v>
      </c>
      <c r="S20" s="6">
        <f t="shared" si="6"/>
        <v>4.1329331209967179E-3</v>
      </c>
      <c r="T20" s="21">
        <f t="shared" si="7"/>
        <v>1.7081136182631671E-5</v>
      </c>
      <c r="Z20" s="6">
        <f t="shared" si="8"/>
        <v>1</v>
      </c>
      <c r="AA20" s="6">
        <f t="shared" si="9"/>
        <v>1</v>
      </c>
      <c r="AB20" s="6">
        <f t="shared" si="3"/>
        <v>0</v>
      </c>
    </row>
    <row r="21" spans="3:28" x14ac:dyDescent="0.25">
      <c r="C21" s="1">
        <v>45247</v>
      </c>
      <c r="D21">
        <v>49.523998260497997</v>
      </c>
      <c r="E21">
        <v>49.298000335693303</v>
      </c>
      <c r="F21" s="4">
        <f t="shared" si="10"/>
        <v>1.7358561005220766E-2</v>
      </c>
      <c r="G21" s="4">
        <f t="shared" si="11"/>
        <v>-3.6782378380509485E-3</v>
      </c>
      <c r="H21" s="4">
        <f t="shared" si="4"/>
        <v>-4.5634022442198113E-3</v>
      </c>
      <c r="I21" s="9"/>
      <c r="J21" s="18"/>
      <c r="K21" s="6">
        <v>0</v>
      </c>
      <c r="L21" s="6">
        <v>0</v>
      </c>
      <c r="M21" s="6">
        <f t="shared" si="1"/>
        <v>100</v>
      </c>
      <c r="P21" s="6">
        <f t="shared" si="5"/>
        <v>0</v>
      </c>
      <c r="Q21" s="6">
        <f t="shared" si="2"/>
        <v>0</v>
      </c>
      <c r="S21" s="6">
        <f t="shared" si="6"/>
        <v>4.1329331209967179E-3</v>
      </c>
      <c r="T21" s="21">
        <f t="shared" si="7"/>
        <v>1.7081136182631671E-5</v>
      </c>
      <c r="Z21" s="6">
        <f t="shared" si="8"/>
        <v>1</v>
      </c>
      <c r="AA21" s="6">
        <f t="shared" si="9"/>
        <v>1</v>
      </c>
      <c r="AB21" s="6">
        <f t="shared" si="3"/>
        <v>0</v>
      </c>
    </row>
    <row r="22" spans="3:28" x14ac:dyDescent="0.25">
      <c r="C22" s="1">
        <v>45250</v>
      </c>
      <c r="D22">
        <v>49.312000274658203</v>
      </c>
      <c r="E22">
        <v>50.409000396728501</v>
      </c>
      <c r="F22" s="4">
        <f t="shared" si="10"/>
        <v>-4.2807122463068724E-3</v>
      </c>
      <c r="G22" s="4">
        <f t="shared" si="11"/>
        <v>2.253641229806232E-2</v>
      </c>
      <c r="H22" s="4">
        <f t="shared" si="4"/>
        <v>2.2246108775961674E-2</v>
      </c>
      <c r="I22" s="9"/>
      <c r="J22" s="18"/>
      <c r="K22" s="6">
        <v>0</v>
      </c>
      <c r="L22" s="6">
        <v>0</v>
      </c>
      <c r="M22" s="6">
        <f t="shared" si="1"/>
        <v>100</v>
      </c>
      <c r="P22" s="6">
        <f t="shared" si="5"/>
        <v>0</v>
      </c>
      <c r="Q22" s="6">
        <f t="shared" si="2"/>
        <v>0</v>
      </c>
      <c r="S22" s="6">
        <f t="shared" si="6"/>
        <v>4.1329331209967179E-3</v>
      </c>
      <c r="T22" s="21">
        <f t="shared" si="7"/>
        <v>1.7081136182631671E-5</v>
      </c>
      <c r="Z22" s="6">
        <f t="shared" si="8"/>
        <v>1</v>
      </c>
      <c r="AA22" s="6">
        <f t="shared" si="9"/>
        <v>1</v>
      </c>
      <c r="AB22" s="6">
        <f t="shared" si="3"/>
        <v>0</v>
      </c>
    </row>
    <row r="23" spans="3:28" x14ac:dyDescent="0.25">
      <c r="C23" s="1">
        <v>45251</v>
      </c>
      <c r="D23">
        <v>50.125999450683501</v>
      </c>
      <c r="E23">
        <v>49.944000244140597</v>
      </c>
      <c r="F23" s="4">
        <f t="shared" si="10"/>
        <v>1.6507121420576774E-2</v>
      </c>
      <c r="G23" s="4">
        <f t="shared" si="11"/>
        <v>-9.224546190725158E-3</v>
      </c>
      <c r="H23" s="4">
        <f t="shared" si="4"/>
        <v>-3.6308344678885624E-3</v>
      </c>
      <c r="I23" s="9"/>
      <c r="J23" s="18"/>
      <c r="K23" s="6">
        <v>0</v>
      </c>
      <c r="L23" s="6">
        <v>0</v>
      </c>
      <c r="M23" s="6">
        <f t="shared" si="1"/>
        <v>100</v>
      </c>
      <c r="P23" s="6">
        <f t="shared" si="5"/>
        <v>0</v>
      </c>
      <c r="Q23" s="6">
        <f t="shared" si="2"/>
        <v>0</v>
      </c>
      <c r="S23" s="6">
        <f t="shared" si="6"/>
        <v>4.1329331209967179E-3</v>
      </c>
      <c r="T23" s="21">
        <f t="shared" si="7"/>
        <v>1.7081136182631671E-5</v>
      </c>
      <c r="Z23" s="6">
        <f t="shared" si="8"/>
        <v>1</v>
      </c>
      <c r="AA23" s="6">
        <f t="shared" si="9"/>
        <v>1</v>
      </c>
      <c r="AB23" s="6">
        <f t="shared" si="3"/>
        <v>0</v>
      </c>
    </row>
    <row r="24" spans="3:28" x14ac:dyDescent="0.25">
      <c r="C24" s="1">
        <v>45252</v>
      </c>
      <c r="D24">
        <v>49.852001190185497</v>
      </c>
      <c r="E24">
        <v>48.715999603271399</v>
      </c>
      <c r="F24" s="4">
        <f t="shared" si="10"/>
        <v>-5.4661904700289837E-3</v>
      </c>
      <c r="G24" s="4">
        <f t="shared" si="11"/>
        <v>-2.4587550754172235E-2</v>
      </c>
      <c r="H24" s="4">
        <f t="shared" si="4"/>
        <v>-2.2787482142998621E-2</v>
      </c>
      <c r="I24" s="9"/>
      <c r="J24" s="18"/>
      <c r="K24" s="6">
        <v>0</v>
      </c>
      <c r="L24" s="6">
        <v>0</v>
      </c>
      <c r="M24" s="6">
        <f t="shared" si="1"/>
        <v>100</v>
      </c>
      <c r="P24" s="6">
        <f t="shared" si="5"/>
        <v>0</v>
      </c>
      <c r="Q24" s="6">
        <f t="shared" si="2"/>
        <v>0</v>
      </c>
      <c r="S24" s="6">
        <f t="shared" si="6"/>
        <v>4.1329331209967179E-3</v>
      </c>
      <c r="T24" s="21">
        <f t="shared" si="7"/>
        <v>1.7081136182631671E-5</v>
      </c>
      <c r="Z24" s="6">
        <f t="shared" si="8"/>
        <v>1</v>
      </c>
      <c r="AA24" s="6">
        <f t="shared" si="9"/>
        <v>1</v>
      </c>
      <c r="AB24" s="6">
        <f t="shared" si="3"/>
        <v>0</v>
      </c>
    </row>
    <row r="25" spans="3:28" x14ac:dyDescent="0.25">
      <c r="C25" s="1">
        <v>45254</v>
      </c>
      <c r="D25">
        <v>48.470001220703097</v>
      </c>
      <c r="E25">
        <v>47.7760009765625</v>
      </c>
      <c r="F25" s="4">
        <f t="shared" si="10"/>
        <v>-2.7722056015566307E-2</v>
      </c>
      <c r="G25" s="4">
        <f t="shared" si="11"/>
        <v>-1.9295480629854013E-2</v>
      </c>
      <c r="H25" s="4">
        <f t="shared" si="4"/>
        <v>-1.4318139605166065E-2</v>
      </c>
      <c r="I25" s="9"/>
      <c r="J25" s="18"/>
      <c r="K25" s="6">
        <v>0</v>
      </c>
      <c r="L25" s="6">
        <v>0</v>
      </c>
      <c r="M25" s="6">
        <f t="shared" si="1"/>
        <v>100</v>
      </c>
      <c r="P25" s="6">
        <f t="shared" si="5"/>
        <v>0</v>
      </c>
      <c r="Q25" s="6">
        <f t="shared" si="2"/>
        <v>0</v>
      </c>
      <c r="S25" s="6">
        <f t="shared" si="6"/>
        <v>4.1329331209967179E-3</v>
      </c>
      <c r="T25" s="21">
        <f t="shared" si="7"/>
        <v>1.7081136182631671E-5</v>
      </c>
      <c r="Z25" s="6">
        <f t="shared" si="8"/>
        <v>1</v>
      </c>
      <c r="AA25" s="6">
        <f t="shared" si="9"/>
        <v>1</v>
      </c>
      <c r="AB25" s="6">
        <f t="shared" si="3"/>
        <v>0</v>
      </c>
    </row>
    <row r="26" spans="3:28" x14ac:dyDescent="0.25">
      <c r="C26" s="1">
        <v>45257</v>
      </c>
      <c r="D26">
        <v>47.799999237060497</v>
      </c>
      <c r="E26">
        <v>48.242000579833899</v>
      </c>
      <c r="F26" s="4">
        <f t="shared" si="10"/>
        <v>-1.3823023865665182E-2</v>
      </c>
      <c r="G26" s="4">
        <f t="shared" si="11"/>
        <v>9.7538428027914015E-3</v>
      </c>
      <c r="H26" s="4">
        <f t="shared" si="4"/>
        <v>9.2468901637702879E-3</v>
      </c>
      <c r="I26" s="9"/>
      <c r="J26" s="18"/>
      <c r="K26" s="6">
        <v>0</v>
      </c>
      <c r="L26" s="6">
        <v>0</v>
      </c>
      <c r="M26" s="6">
        <f t="shared" si="1"/>
        <v>100</v>
      </c>
      <c r="P26" s="6">
        <f t="shared" si="5"/>
        <v>0</v>
      </c>
      <c r="Q26" s="6">
        <f t="shared" si="2"/>
        <v>0</v>
      </c>
      <c r="S26" s="6">
        <f t="shared" si="6"/>
        <v>4.1329331209967179E-3</v>
      </c>
      <c r="T26" s="21">
        <f t="shared" si="7"/>
        <v>1.7081136182631671E-5</v>
      </c>
      <c r="Z26" s="6">
        <f t="shared" si="8"/>
        <v>1</v>
      </c>
      <c r="AA26" s="6">
        <f t="shared" si="9"/>
        <v>1</v>
      </c>
      <c r="AB26" s="6">
        <f t="shared" si="3"/>
        <v>0</v>
      </c>
    </row>
    <row r="27" spans="3:28" x14ac:dyDescent="0.25">
      <c r="C27" s="1">
        <v>45258</v>
      </c>
      <c r="D27">
        <v>48.236000061035099</v>
      </c>
      <c r="E27">
        <v>47.820999145507798</v>
      </c>
      <c r="F27" s="4">
        <f t="shared" si="10"/>
        <v>9.1213562956829562E-3</v>
      </c>
      <c r="G27" s="4">
        <f t="shared" si="11"/>
        <v>-8.7268651645033071E-3</v>
      </c>
      <c r="H27" s="4">
        <f t="shared" si="4"/>
        <v>-8.6035516005096291E-3</v>
      </c>
      <c r="I27" s="9"/>
      <c r="J27" s="18"/>
      <c r="K27" s="6">
        <v>0</v>
      </c>
      <c r="L27" s="6">
        <v>0</v>
      </c>
      <c r="M27" s="6">
        <f t="shared" si="1"/>
        <v>100</v>
      </c>
      <c r="P27" s="6">
        <f t="shared" si="5"/>
        <v>0</v>
      </c>
      <c r="Q27" s="6">
        <f t="shared" si="2"/>
        <v>0</v>
      </c>
      <c r="S27" s="6">
        <f t="shared" si="6"/>
        <v>4.1329331209967179E-3</v>
      </c>
      <c r="T27" s="21">
        <f t="shared" si="7"/>
        <v>1.7081136182631671E-5</v>
      </c>
      <c r="Z27" s="6">
        <f t="shared" si="8"/>
        <v>1</v>
      </c>
      <c r="AA27" s="6">
        <f t="shared" si="9"/>
        <v>1</v>
      </c>
      <c r="AB27" s="6">
        <f t="shared" si="3"/>
        <v>0</v>
      </c>
    </row>
    <row r="28" spans="3:28" x14ac:dyDescent="0.25">
      <c r="C28" s="1">
        <v>45259</v>
      </c>
      <c r="D28">
        <v>48.379001617431598</v>
      </c>
      <c r="E28">
        <v>48.139999389648402</v>
      </c>
      <c r="F28" s="4">
        <f t="shared" si="10"/>
        <v>2.964623024619631E-3</v>
      </c>
      <c r="G28" s="4">
        <f t="shared" si="11"/>
        <v>6.670714745418904E-3</v>
      </c>
      <c r="H28" s="4">
        <f t="shared" si="4"/>
        <v>-4.9402058701657941E-3</v>
      </c>
      <c r="I28" s="9"/>
      <c r="J28" s="18"/>
      <c r="K28" s="6">
        <v>0</v>
      </c>
      <c r="L28" s="6">
        <v>0</v>
      </c>
      <c r="M28" s="6">
        <f t="shared" si="1"/>
        <v>100</v>
      </c>
      <c r="P28" s="6">
        <f t="shared" si="5"/>
        <v>0</v>
      </c>
      <c r="Q28" s="6">
        <f t="shared" si="2"/>
        <v>0</v>
      </c>
      <c r="S28" s="6">
        <f t="shared" si="6"/>
        <v>4.1329331209967179E-3</v>
      </c>
      <c r="T28" s="21">
        <f t="shared" si="7"/>
        <v>1.7081136182631671E-5</v>
      </c>
      <c r="Z28" s="6">
        <f t="shared" si="8"/>
        <v>1</v>
      </c>
      <c r="AA28" s="6">
        <f t="shared" si="9"/>
        <v>1</v>
      </c>
      <c r="AB28" s="6">
        <f t="shared" si="3"/>
        <v>0</v>
      </c>
    </row>
    <row r="29" spans="3:28" x14ac:dyDescent="0.25">
      <c r="C29" s="1">
        <v>45260</v>
      </c>
      <c r="D29">
        <v>48.023998260497997</v>
      </c>
      <c r="E29">
        <v>46.770000457763601</v>
      </c>
      <c r="F29" s="4">
        <f t="shared" si="10"/>
        <v>-7.3379636839320059E-3</v>
      </c>
      <c r="G29" s="4">
        <f t="shared" si="11"/>
        <v>-2.8458640408279556E-2</v>
      </c>
      <c r="H29" s="4">
        <f t="shared" si="4"/>
        <v>-2.611189922030854E-2</v>
      </c>
      <c r="I29" s="9"/>
      <c r="J29" s="18"/>
      <c r="K29" s="6">
        <v>0</v>
      </c>
      <c r="L29" s="6">
        <v>0</v>
      </c>
      <c r="M29" s="6">
        <f t="shared" si="1"/>
        <v>100</v>
      </c>
      <c r="P29" s="6">
        <f t="shared" si="5"/>
        <v>0</v>
      </c>
      <c r="Q29" s="6">
        <f t="shared" si="2"/>
        <v>0</v>
      </c>
      <c r="S29" s="6">
        <f t="shared" si="6"/>
        <v>4.1329331209967179E-3</v>
      </c>
      <c r="T29" s="21">
        <f t="shared" si="7"/>
        <v>1.7081136182631671E-5</v>
      </c>
      <c r="Z29" s="6">
        <f t="shared" si="8"/>
        <v>1</v>
      </c>
      <c r="AA29" s="6">
        <f t="shared" si="9"/>
        <v>1</v>
      </c>
      <c r="AB29" s="6">
        <f t="shared" si="3"/>
        <v>0</v>
      </c>
    </row>
    <row r="30" spans="3:28" x14ac:dyDescent="0.25">
      <c r="C30" s="1">
        <v>45261</v>
      </c>
      <c r="D30">
        <v>46.525001525878899</v>
      </c>
      <c r="E30">
        <v>46.764999389648402</v>
      </c>
      <c r="F30" s="4">
        <f t="shared" si="10"/>
        <v>-3.1213493022551882E-2</v>
      </c>
      <c r="G30" s="4">
        <f t="shared" si="11"/>
        <v>-1.0692897297948805E-4</v>
      </c>
      <c r="H30" s="4">
        <f t="shared" si="4"/>
        <v>5.1584708414465557E-3</v>
      </c>
      <c r="I30" s="9"/>
      <c r="J30" s="18"/>
      <c r="K30" s="6">
        <v>0</v>
      </c>
      <c r="L30" s="6">
        <v>0</v>
      </c>
      <c r="M30" s="6">
        <f t="shared" si="1"/>
        <v>100</v>
      </c>
      <c r="P30" s="6">
        <f t="shared" si="5"/>
        <v>0</v>
      </c>
      <c r="Q30" s="6">
        <f t="shared" si="2"/>
        <v>0</v>
      </c>
      <c r="S30" s="6">
        <f t="shared" si="6"/>
        <v>4.1329331209967179E-3</v>
      </c>
      <c r="T30" s="21">
        <f t="shared" si="7"/>
        <v>1.7081136182631671E-5</v>
      </c>
      <c r="Z30" s="6">
        <f t="shared" si="8"/>
        <v>1</v>
      </c>
      <c r="AA30" s="6">
        <f t="shared" si="9"/>
        <v>1</v>
      </c>
      <c r="AB30" s="6">
        <f t="shared" si="3"/>
        <v>0</v>
      </c>
    </row>
    <row r="31" spans="3:28" x14ac:dyDescent="0.25">
      <c r="C31" s="1">
        <v>45264</v>
      </c>
      <c r="D31">
        <v>46.076999664306598</v>
      </c>
      <c r="E31">
        <v>45.509998321533203</v>
      </c>
      <c r="F31" s="4">
        <f t="shared" si="10"/>
        <v>-9.6292712924062173E-3</v>
      </c>
      <c r="G31" s="4">
        <f t="shared" si="11"/>
        <v>-2.6836332395911412E-2</v>
      </c>
      <c r="H31" s="4">
        <f t="shared" si="4"/>
        <v>-1.2305517870179829E-2</v>
      </c>
      <c r="I31" s="9"/>
      <c r="J31" s="18"/>
      <c r="K31" s="6">
        <v>0</v>
      </c>
      <c r="L31" s="6">
        <v>0</v>
      </c>
      <c r="M31" s="6">
        <f t="shared" si="1"/>
        <v>100</v>
      </c>
      <c r="P31" s="6">
        <f t="shared" si="5"/>
        <v>0</v>
      </c>
      <c r="Q31" s="6">
        <f t="shared" si="2"/>
        <v>0</v>
      </c>
      <c r="S31" s="6">
        <f t="shared" si="6"/>
        <v>4.1329331209967179E-3</v>
      </c>
      <c r="T31" s="21">
        <f t="shared" si="7"/>
        <v>1.7081136182631671E-5</v>
      </c>
      <c r="Z31" s="6">
        <f t="shared" si="8"/>
        <v>1</v>
      </c>
      <c r="AA31" s="6">
        <f t="shared" si="9"/>
        <v>1</v>
      </c>
      <c r="AB31" s="6">
        <f t="shared" si="3"/>
        <v>0</v>
      </c>
    </row>
    <row r="32" spans="3:28" x14ac:dyDescent="0.25">
      <c r="C32" s="1">
        <v>45265</v>
      </c>
      <c r="D32">
        <v>45.465999603271399</v>
      </c>
      <c r="E32">
        <v>46.566001892089801</v>
      </c>
      <c r="F32" s="4">
        <f t="shared" si="10"/>
        <v>-1.3260413340422167E-2</v>
      </c>
      <c r="G32" s="4">
        <f t="shared" si="11"/>
        <v>2.3203770808687251E-2</v>
      </c>
      <c r="H32" s="4">
        <f t="shared" si="4"/>
        <v>2.4193953688840791E-2</v>
      </c>
      <c r="I32" s="9"/>
      <c r="J32" s="18"/>
      <c r="K32" s="6">
        <v>0</v>
      </c>
      <c r="L32" s="6">
        <v>0</v>
      </c>
      <c r="M32" s="6">
        <f t="shared" si="1"/>
        <v>100</v>
      </c>
      <c r="P32" s="6">
        <f t="shared" si="5"/>
        <v>0</v>
      </c>
      <c r="Q32" s="6">
        <f t="shared" si="2"/>
        <v>0</v>
      </c>
      <c r="S32" s="6">
        <f t="shared" si="6"/>
        <v>4.1329331209967179E-3</v>
      </c>
      <c r="T32" s="21">
        <f t="shared" si="7"/>
        <v>1.7081136182631671E-5</v>
      </c>
      <c r="Z32" s="6">
        <f t="shared" si="8"/>
        <v>1</v>
      </c>
      <c r="AA32" s="6">
        <f t="shared" si="9"/>
        <v>1</v>
      </c>
      <c r="AB32" s="6">
        <f t="shared" si="3"/>
        <v>0</v>
      </c>
    </row>
    <row r="33" spans="3:28" x14ac:dyDescent="0.25">
      <c r="C33" s="1">
        <v>45266</v>
      </c>
      <c r="D33">
        <v>47.215000152587798</v>
      </c>
      <c r="E33">
        <v>45.502998352050703</v>
      </c>
      <c r="F33" s="4">
        <f t="shared" si="10"/>
        <v>3.8468318404475461E-2</v>
      </c>
      <c r="G33" s="4">
        <f t="shared" si="11"/>
        <v>-2.282788937951899E-2</v>
      </c>
      <c r="H33" s="4">
        <f t="shared" si="4"/>
        <v>-3.6259701260283959E-2</v>
      </c>
      <c r="I33" s="9"/>
      <c r="J33" s="18"/>
      <c r="K33" s="6">
        <v>0</v>
      </c>
      <c r="L33" s="6">
        <v>0</v>
      </c>
      <c r="M33" s="6">
        <f t="shared" si="1"/>
        <v>100</v>
      </c>
      <c r="P33" s="6">
        <f t="shared" si="5"/>
        <v>0</v>
      </c>
      <c r="Q33" s="6">
        <f t="shared" si="2"/>
        <v>0</v>
      </c>
      <c r="S33" s="6">
        <f t="shared" si="6"/>
        <v>4.1329331209967179E-3</v>
      </c>
      <c r="T33" s="21">
        <f t="shared" si="7"/>
        <v>1.7081136182631671E-5</v>
      </c>
      <c r="Z33" s="6">
        <f t="shared" si="8"/>
        <v>1</v>
      </c>
      <c r="AA33" s="6">
        <f t="shared" si="9"/>
        <v>1</v>
      </c>
      <c r="AB33" s="6">
        <f t="shared" si="3"/>
        <v>0</v>
      </c>
    </row>
    <row r="34" spans="3:28" x14ac:dyDescent="0.25">
      <c r="C34" s="1">
        <v>45267</v>
      </c>
      <c r="D34">
        <v>45.700000762939403</v>
      </c>
      <c r="E34">
        <v>46.596000671386697</v>
      </c>
      <c r="F34" s="4">
        <f t="shared" si="10"/>
        <v>-3.2087247373764109E-2</v>
      </c>
      <c r="G34" s="4">
        <f t="shared" si="11"/>
        <v>2.402044610070702E-2</v>
      </c>
      <c r="H34" s="4">
        <f t="shared" si="4"/>
        <v>1.9606124584004573E-2</v>
      </c>
      <c r="I34" s="9"/>
      <c r="J34" s="18"/>
      <c r="K34" s="6">
        <v>0</v>
      </c>
      <c r="L34" s="6">
        <v>0</v>
      </c>
      <c r="M34" s="6">
        <f t="shared" si="1"/>
        <v>100</v>
      </c>
      <c r="P34" s="6">
        <f t="shared" si="5"/>
        <v>0</v>
      </c>
      <c r="Q34" s="6">
        <f t="shared" si="2"/>
        <v>0</v>
      </c>
      <c r="S34" s="6">
        <f t="shared" si="6"/>
        <v>4.1329331209967179E-3</v>
      </c>
      <c r="T34" s="21">
        <f t="shared" si="7"/>
        <v>1.7081136182631671E-5</v>
      </c>
      <c r="Z34" s="6">
        <f t="shared" si="8"/>
        <v>1</v>
      </c>
      <c r="AA34" s="6">
        <f t="shared" si="9"/>
        <v>1</v>
      </c>
      <c r="AB34" s="6">
        <f t="shared" si="3"/>
        <v>0</v>
      </c>
    </row>
    <row r="35" spans="3:28" x14ac:dyDescent="0.25">
      <c r="C35" s="1">
        <v>45268</v>
      </c>
      <c r="D35">
        <v>46.595001220703097</v>
      </c>
      <c r="E35">
        <v>47.5060005187988</v>
      </c>
      <c r="F35" s="4">
        <f t="shared" si="10"/>
        <v>1.9584254766347779E-2</v>
      </c>
      <c r="G35" s="4">
        <f t="shared" si="11"/>
        <v>1.9529569797841206E-2</v>
      </c>
      <c r="H35" s="4">
        <f t="shared" si="4"/>
        <v>1.9551438442519619E-2</v>
      </c>
      <c r="I35" s="9"/>
      <c r="J35" s="18"/>
      <c r="K35" s="6">
        <v>0</v>
      </c>
      <c r="L35" s="6">
        <v>0</v>
      </c>
      <c r="M35" s="6">
        <f t="shared" si="1"/>
        <v>100</v>
      </c>
      <c r="P35" s="6">
        <f t="shared" si="5"/>
        <v>0</v>
      </c>
      <c r="Q35" s="6">
        <f t="shared" si="2"/>
        <v>0</v>
      </c>
      <c r="S35" s="6">
        <f t="shared" si="6"/>
        <v>4.1329331209967179E-3</v>
      </c>
      <c r="T35" s="21">
        <f t="shared" si="7"/>
        <v>1.7081136182631671E-5</v>
      </c>
      <c r="Z35" s="6">
        <f t="shared" si="8"/>
        <v>1</v>
      </c>
      <c r="AA35" s="6">
        <f t="shared" si="9"/>
        <v>1</v>
      </c>
      <c r="AB35" s="6">
        <f t="shared" si="3"/>
        <v>0</v>
      </c>
    </row>
    <row r="36" spans="3:28" x14ac:dyDescent="0.25">
      <c r="C36" s="1">
        <v>45271</v>
      </c>
      <c r="D36">
        <v>47.491001129150298</v>
      </c>
      <c r="E36">
        <v>46.626998901367102</v>
      </c>
      <c r="F36" s="4">
        <f t="shared" si="10"/>
        <v>1.9229528596923631E-2</v>
      </c>
      <c r="G36" s="4">
        <f t="shared" si="11"/>
        <v>-1.8502959791023958E-2</v>
      </c>
      <c r="H36" s="4">
        <f t="shared" si="4"/>
        <v>-1.8192967240963587E-2</v>
      </c>
      <c r="I36" s="9"/>
      <c r="J36" s="18"/>
      <c r="K36" s="6">
        <v>0</v>
      </c>
      <c r="L36" s="6">
        <v>0</v>
      </c>
      <c r="M36" s="6">
        <f t="shared" si="1"/>
        <v>100</v>
      </c>
      <c r="P36" s="6">
        <f t="shared" si="5"/>
        <v>0</v>
      </c>
      <c r="Q36" s="6">
        <f t="shared" si="2"/>
        <v>0</v>
      </c>
      <c r="S36" s="6">
        <f t="shared" si="6"/>
        <v>4.1329331209967179E-3</v>
      </c>
      <c r="T36" s="21">
        <f t="shared" si="7"/>
        <v>1.7081136182631671E-5</v>
      </c>
      <c r="Z36" s="6">
        <f t="shared" si="8"/>
        <v>1</v>
      </c>
      <c r="AA36" s="6">
        <f t="shared" si="9"/>
        <v>1</v>
      </c>
      <c r="AB36" s="6">
        <f t="shared" si="3"/>
        <v>0</v>
      </c>
    </row>
    <row r="37" spans="3:28" x14ac:dyDescent="0.25">
      <c r="C37" s="1">
        <v>45272</v>
      </c>
      <c r="D37">
        <v>46.046001434326101</v>
      </c>
      <c r="E37">
        <v>47.6570014953613</v>
      </c>
      <c r="F37" s="4">
        <f t="shared" si="10"/>
        <v>-3.0426810563427917E-2</v>
      </c>
      <c r="G37" s="4">
        <f t="shared" si="11"/>
        <v>2.2090261399259771E-2</v>
      </c>
      <c r="H37" s="4">
        <f t="shared" si="4"/>
        <v>3.4986752613751171E-2</v>
      </c>
      <c r="I37" s="9"/>
      <c r="J37" s="18"/>
      <c r="K37" s="6">
        <v>0</v>
      </c>
      <c r="L37" s="6">
        <v>0</v>
      </c>
      <c r="M37" s="6">
        <f t="shared" si="1"/>
        <v>100</v>
      </c>
      <c r="P37" s="6">
        <f t="shared" si="5"/>
        <v>0</v>
      </c>
      <c r="Q37" s="6">
        <f t="shared" si="2"/>
        <v>0</v>
      </c>
      <c r="S37" s="6">
        <f t="shared" si="6"/>
        <v>4.1329331209967179E-3</v>
      </c>
      <c r="T37" s="21">
        <f t="shared" si="7"/>
        <v>1.7081136182631671E-5</v>
      </c>
      <c r="Z37" s="6">
        <f t="shared" si="8"/>
        <v>1</v>
      </c>
      <c r="AA37" s="6">
        <f t="shared" si="9"/>
        <v>1</v>
      </c>
      <c r="AB37" s="6">
        <f t="shared" si="3"/>
        <v>0</v>
      </c>
    </row>
    <row r="38" spans="3:28" x14ac:dyDescent="0.25">
      <c r="C38" s="1">
        <v>45273</v>
      </c>
      <c r="D38">
        <v>47.629001617431598</v>
      </c>
      <c r="E38">
        <v>48.088001251220703</v>
      </c>
      <c r="F38" s="4">
        <f t="shared" si="10"/>
        <v>3.4378667719134705E-2</v>
      </c>
      <c r="G38" s="4">
        <f t="shared" si="11"/>
        <v>9.0437866910563994E-3</v>
      </c>
      <c r="H38" s="4">
        <f t="shared" si="4"/>
        <v>9.6369778538695459E-3</v>
      </c>
      <c r="I38" s="9"/>
      <c r="J38" s="18"/>
      <c r="K38" s="6">
        <v>0</v>
      </c>
      <c r="L38" s="6">
        <v>0</v>
      </c>
      <c r="M38" s="6">
        <f t="shared" si="1"/>
        <v>100</v>
      </c>
      <c r="P38" s="6">
        <f t="shared" si="5"/>
        <v>0</v>
      </c>
      <c r="Q38" s="6">
        <f t="shared" si="2"/>
        <v>0</v>
      </c>
      <c r="S38" s="6">
        <f t="shared" si="6"/>
        <v>4.1329331209967179E-3</v>
      </c>
      <c r="T38" s="21">
        <f t="shared" si="7"/>
        <v>1.7081136182631671E-5</v>
      </c>
      <c r="Z38" s="6">
        <f t="shared" si="8"/>
        <v>1</v>
      </c>
      <c r="AA38" s="6">
        <f t="shared" si="9"/>
        <v>1</v>
      </c>
      <c r="AB38" s="6">
        <f t="shared" si="3"/>
        <v>0</v>
      </c>
    </row>
    <row r="39" spans="3:28" x14ac:dyDescent="0.25">
      <c r="C39" s="1">
        <v>45274</v>
      </c>
      <c r="D39">
        <v>48.389999389648402</v>
      </c>
      <c r="E39">
        <v>48.349998474121001</v>
      </c>
      <c r="F39" s="4">
        <f t="shared" si="10"/>
        <v>1.5977613352665544E-2</v>
      </c>
      <c r="G39" s="4">
        <f t="shared" si="11"/>
        <v>5.44828680925156E-3</v>
      </c>
      <c r="H39" s="4">
        <f t="shared" si="4"/>
        <v>-8.2663599983342009E-4</v>
      </c>
      <c r="I39" s="9"/>
      <c r="J39" s="18"/>
      <c r="K39" s="6">
        <v>0</v>
      </c>
      <c r="L39" s="6">
        <v>0</v>
      </c>
      <c r="M39" s="6">
        <f t="shared" si="1"/>
        <v>100</v>
      </c>
      <c r="P39" s="6">
        <f t="shared" si="5"/>
        <v>0</v>
      </c>
      <c r="Q39" s="6">
        <f t="shared" si="2"/>
        <v>0</v>
      </c>
      <c r="S39" s="6">
        <f t="shared" si="6"/>
        <v>4.1329331209967179E-3</v>
      </c>
      <c r="T39" s="21">
        <f t="shared" si="7"/>
        <v>1.7081136182631671E-5</v>
      </c>
      <c r="Z39" s="6">
        <f t="shared" si="8"/>
        <v>1</v>
      </c>
      <c r="AA39" s="6">
        <f t="shared" si="9"/>
        <v>1</v>
      </c>
      <c r="AB39" s="6">
        <f t="shared" si="3"/>
        <v>0</v>
      </c>
    </row>
    <row r="40" spans="3:28" x14ac:dyDescent="0.25">
      <c r="C40" s="1">
        <v>45275</v>
      </c>
      <c r="D40">
        <v>48.194000244140597</v>
      </c>
      <c r="E40">
        <v>48.889999389648402</v>
      </c>
      <c r="F40" s="4">
        <f t="shared" si="10"/>
        <v>-4.0504060338908288E-3</v>
      </c>
      <c r="G40" s="4">
        <f t="shared" si="11"/>
        <v>1.1168581852519236E-2</v>
      </c>
      <c r="H40" s="4">
        <f t="shared" si="4"/>
        <v>1.4441613934971597E-2</v>
      </c>
      <c r="I40" s="9"/>
      <c r="J40" s="18"/>
      <c r="K40" s="6">
        <v>0</v>
      </c>
      <c r="L40" s="6">
        <v>0</v>
      </c>
      <c r="M40" s="6">
        <f t="shared" si="1"/>
        <v>100</v>
      </c>
      <c r="P40" s="6">
        <f t="shared" si="5"/>
        <v>0</v>
      </c>
      <c r="Q40" s="6">
        <f t="shared" si="2"/>
        <v>0</v>
      </c>
      <c r="S40" s="6">
        <f t="shared" si="6"/>
        <v>4.1329331209967179E-3</v>
      </c>
      <c r="T40" s="21">
        <f t="shared" si="7"/>
        <v>1.7081136182631671E-5</v>
      </c>
      <c r="Z40" s="6">
        <f t="shared" si="8"/>
        <v>1</v>
      </c>
      <c r="AA40" s="6">
        <f t="shared" si="9"/>
        <v>1</v>
      </c>
      <c r="AB40" s="6">
        <f t="shared" si="3"/>
        <v>0</v>
      </c>
    </row>
    <row r="41" spans="3:28" x14ac:dyDescent="0.25">
      <c r="C41" s="1">
        <v>45278</v>
      </c>
      <c r="D41">
        <v>49.400001525878899</v>
      </c>
      <c r="E41">
        <v>50.076999664306598</v>
      </c>
      <c r="F41" s="4">
        <f t="shared" si="10"/>
        <v>2.5023888360147642E-2</v>
      </c>
      <c r="G41" s="4">
        <f t="shared" si="11"/>
        <v>2.4278999580219313E-2</v>
      </c>
      <c r="H41" s="4">
        <f t="shared" si="4"/>
        <v>1.3704415334340499E-2</v>
      </c>
      <c r="I41" s="9"/>
      <c r="J41" s="18"/>
      <c r="K41" s="6">
        <v>0</v>
      </c>
      <c r="L41" s="6">
        <v>0</v>
      </c>
      <c r="M41" s="6">
        <f t="shared" si="1"/>
        <v>100</v>
      </c>
      <c r="P41" s="6">
        <f t="shared" si="5"/>
        <v>0</v>
      </c>
      <c r="Q41" s="6">
        <f t="shared" si="2"/>
        <v>0</v>
      </c>
      <c r="S41" s="6">
        <f t="shared" si="6"/>
        <v>4.1329331209967179E-3</v>
      </c>
      <c r="T41" s="21">
        <f t="shared" si="7"/>
        <v>1.7081136182631671E-5</v>
      </c>
      <c r="Z41" s="6">
        <f t="shared" si="8"/>
        <v>1</v>
      </c>
      <c r="AA41" s="6">
        <f t="shared" si="9"/>
        <v>1</v>
      </c>
      <c r="AB41" s="6">
        <f t="shared" si="3"/>
        <v>0</v>
      </c>
    </row>
    <row r="42" spans="3:28" x14ac:dyDescent="0.25">
      <c r="C42" s="1">
        <v>45279</v>
      </c>
      <c r="D42">
        <v>49.423999786376903</v>
      </c>
      <c r="E42">
        <v>49.604000091552699</v>
      </c>
      <c r="F42" s="4">
        <f t="shared" si="10"/>
        <v>4.8579473191782008E-4</v>
      </c>
      <c r="G42" s="4">
        <f t="shared" si="11"/>
        <v>-9.445445532373602E-3</v>
      </c>
      <c r="H42" s="4">
        <f t="shared" si="4"/>
        <v>3.6419615157373452E-3</v>
      </c>
      <c r="I42" s="9"/>
      <c r="J42" s="18"/>
      <c r="K42" s="6">
        <v>0</v>
      </c>
      <c r="L42" s="6">
        <v>0</v>
      </c>
      <c r="M42" s="6">
        <f t="shared" si="1"/>
        <v>100</v>
      </c>
      <c r="P42" s="6">
        <f t="shared" si="5"/>
        <v>0</v>
      </c>
      <c r="Q42" s="6">
        <f t="shared" si="2"/>
        <v>0</v>
      </c>
      <c r="S42" s="6">
        <f t="shared" si="6"/>
        <v>4.1329331209967179E-3</v>
      </c>
      <c r="T42" s="21">
        <f t="shared" si="7"/>
        <v>1.7081136182631671E-5</v>
      </c>
      <c r="Z42" s="6">
        <f t="shared" si="8"/>
        <v>1</v>
      </c>
      <c r="AA42" s="6">
        <f t="shared" si="9"/>
        <v>1</v>
      </c>
      <c r="AB42" s="6">
        <f t="shared" si="3"/>
        <v>0</v>
      </c>
    </row>
    <row r="43" spans="3:28" x14ac:dyDescent="0.25">
      <c r="C43" s="1">
        <v>45280</v>
      </c>
      <c r="D43">
        <v>49.654998779296797</v>
      </c>
      <c r="E43">
        <v>48.111000061035099</v>
      </c>
      <c r="F43" s="4">
        <f t="shared" si="10"/>
        <v>4.6738223113938545E-3</v>
      </c>
      <c r="G43" s="4">
        <f t="shared" si="11"/>
        <v>-3.0098379722643568E-2</v>
      </c>
      <c r="H43" s="4">
        <f t="shared" si="4"/>
        <v>-3.1094527363183699E-2</v>
      </c>
      <c r="I43" s="9"/>
      <c r="J43" s="18"/>
      <c r="K43" s="6">
        <v>0</v>
      </c>
      <c r="L43" s="6">
        <v>0</v>
      </c>
      <c r="M43" s="6">
        <f t="shared" si="1"/>
        <v>100</v>
      </c>
      <c r="P43" s="6">
        <f t="shared" si="5"/>
        <v>0</v>
      </c>
      <c r="Q43" s="6">
        <f t="shared" si="2"/>
        <v>0</v>
      </c>
      <c r="S43" s="6">
        <f t="shared" si="6"/>
        <v>4.1329331209967179E-3</v>
      </c>
      <c r="T43" s="21">
        <f t="shared" si="7"/>
        <v>1.7081136182631671E-5</v>
      </c>
      <c r="Z43" s="6">
        <f t="shared" si="8"/>
        <v>1</v>
      </c>
      <c r="AA43" s="6">
        <f t="shared" si="9"/>
        <v>1</v>
      </c>
      <c r="AB43" s="6">
        <f t="shared" si="3"/>
        <v>0</v>
      </c>
    </row>
    <row r="44" spans="3:28" x14ac:dyDescent="0.25">
      <c r="C44" s="1">
        <v>45281</v>
      </c>
      <c r="D44">
        <v>48.811000823974602</v>
      </c>
      <c r="E44">
        <v>48.990001678466797</v>
      </c>
      <c r="F44" s="4">
        <f t="shared" si="10"/>
        <v>-1.6997240480732666E-2</v>
      </c>
      <c r="G44" s="4">
        <f t="shared" si="11"/>
        <v>1.8270283642338944E-2</v>
      </c>
      <c r="H44" s="4">
        <f t="shared" si="4"/>
        <v>3.6672236067791172E-3</v>
      </c>
      <c r="I44" s="9"/>
      <c r="J44" s="18"/>
      <c r="K44" s="6">
        <v>0</v>
      </c>
      <c r="L44" s="6">
        <v>0</v>
      </c>
      <c r="M44" s="6">
        <f t="shared" si="1"/>
        <v>100</v>
      </c>
      <c r="P44" s="6">
        <f t="shared" si="5"/>
        <v>0</v>
      </c>
      <c r="Q44" s="6">
        <f t="shared" si="2"/>
        <v>0</v>
      </c>
      <c r="S44" s="6">
        <f t="shared" si="6"/>
        <v>4.1329331209967179E-3</v>
      </c>
      <c r="T44" s="21">
        <f t="shared" si="7"/>
        <v>1.7081136182631671E-5</v>
      </c>
      <c r="Z44" s="6">
        <f t="shared" si="8"/>
        <v>1</v>
      </c>
      <c r="AA44" s="6">
        <f t="shared" si="9"/>
        <v>1</v>
      </c>
      <c r="AB44" s="6">
        <f t="shared" si="3"/>
        <v>0</v>
      </c>
    </row>
    <row r="45" spans="3:28" x14ac:dyDescent="0.25">
      <c r="C45" s="1">
        <v>45282</v>
      </c>
      <c r="D45">
        <v>49.194999694824197</v>
      </c>
      <c r="E45">
        <v>48.830001831054602</v>
      </c>
      <c r="F45" s="4">
        <f t="shared" si="10"/>
        <v>7.8670558760800015E-3</v>
      </c>
      <c r="G45" s="4">
        <f t="shared" si="11"/>
        <v>-3.265969420909847E-3</v>
      </c>
      <c r="H45" s="4">
        <f t="shared" si="4"/>
        <v>-7.4194098187584014E-3</v>
      </c>
      <c r="I45" s="9"/>
      <c r="J45" s="18"/>
      <c r="K45" s="6">
        <v>0</v>
      </c>
      <c r="L45" s="6">
        <v>0</v>
      </c>
      <c r="M45" s="6">
        <f t="shared" si="1"/>
        <v>100</v>
      </c>
      <c r="P45" s="6">
        <f t="shared" si="5"/>
        <v>0</v>
      </c>
      <c r="Q45" s="6">
        <f t="shared" si="2"/>
        <v>0</v>
      </c>
      <c r="S45" s="6">
        <f t="shared" si="6"/>
        <v>4.1329331209967179E-3</v>
      </c>
      <c r="T45" s="21">
        <f t="shared" si="7"/>
        <v>1.7081136182631671E-5</v>
      </c>
      <c r="Z45" s="6">
        <f t="shared" si="8"/>
        <v>1</v>
      </c>
      <c r="AA45" s="6">
        <f t="shared" si="9"/>
        <v>1</v>
      </c>
      <c r="AB45" s="6">
        <f t="shared" si="3"/>
        <v>0</v>
      </c>
    </row>
    <row r="46" spans="3:28" x14ac:dyDescent="0.25">
      <c r="C46" s="1">
        <v>45286</v>
      </c>
      <c r="D46">
        <v>48.967998504638601</v>
      </c>
      <c r="E46">
        <v>49.278999328613203</v>
      </c>
      <c r="F46" s="4">
        <f t="shared" si="10"/>
        <v>-4.6143142919762917E-3</v>
      </c>
      <c r="G46" s="4">
        <f t="shared" si="11"/>
        <v>9.1951153127553271E-3</v>
      </c>
      <c r="H46" s="4">
        <f t="shared" si="4"/>
        <v>6.351103444531065E-3</v>
      </c>
      <c r="I46" s="9"/>
      <c r="J46" s="18"/>
      <c r="K46" s="6">
        <v>0</v>
      </c>
      <c r="L46" s="6">
        <v>0</v>
      </c>
      <c r="M46" s="6">
        <f t="shared" si="1"/>
        <v>100</v>
      </c>
      <c r="P46" s="6">
        <f t="shared" si="5"/>
        <v>0</v>
      </c>
      <c r="Q46" s="6">
        <f t="shared" si="2"/>
        <v>0</v>
      </c>
      <c r="S46" s="6">
        <f t="shared" si="6"/>
        <v>4.1329331209967179E-3</v>
      </c>
      <c r="T46" s="21">
        <f t="shared" si="7"/>
        <v>1.7081136182631671E-5</v>
      </c>
      <c r="Z46" s="6">
        <f t="shared" si="8"/>
        <v>1</v>
      </c>
      <c r="AA46" s="6">
        <f t="shared" si="9"/>
        <v>1</v>
      </c>
      <c r="AB46" s="6">
        <f t="shared" si="3"/>
        <v>0</v>
      </c>
    </row>
    <row r="47" spans="3:28" x14ac:dyDescent="0.25">
      <c r="C47" s="1">
        <v>45287</v>
      </c>
      <c r="D47">
        <v>49.511001586913999</v>
      </c>
      <c r="E47">
        <v>49.416999816894503</v>
      </c>
      <c r="F47" s="4">
        <f t="shared" si="10"/>
        <v>1.108893765024847E-2</v>
      </c>
      <c r="G47" s="4">
        <f t="shared" si="11"/>
        <v>2.8003914479077414E-3</v>
      </c>
      <c r="H47" s="4">
        <f t="shared" si="4"/>
        <v>-1.8986036841626096E-3</v>
      </c>
      <c r="I47" s="9"/>
      <c r="J47" s="18"/>
      <c r="K47" s="6">
        <v>0</v>
      </c>
      <c r="L47" s="6">
        <v>0</v>
      </c>
      <c r="M47" s="6">
        <f t="shared" si="1"/>
        <v>100</v>
      </c>
      <c r="P47" s="6">
        <f t="shared" si="5"/>
        <v>0</v>
      </c>
      <c r="Q47" s="6">
        <f t="shared" si="2"/>
        <v>0</v>
      </c>
      <c r="S47" s="6">
        <f t="shared" si="6"/>
        <v>4.1329331209967179E-3</v>
      </c>
      <c r="T47" s="21">
        <f t="shared" si="7"/>
        <v>1.7081136182631671E-5</v>
      </c>
      <c r="Z47" s="6">
        <f t="shared" si="8"/>
        <v>1</v>
      </c>
      <c r="AA47" s="6">
        <f t="shared" si="9"/>
        <v>1</v>
      </c>
      <c r="AB47" s="6">
        <f t="shared" si="3"/>
        <v>0</v>
      </c>
    </row>
    <row r="48" spans="3:28" x14ac:dyDescent="0.25">
      <c r="C48" s="1">
        <v>45288</v>
      </c>
      <c r="D48">
        <v>49.643001556396399</v>
      </c>
      <c r="E48">
        <v>49.521999359130803</v>
      </c>
      <c r="F48" s="4">
        <f t="shared" si="10"/>
        <v>2.6660735038995615E-3</v>
      </c>
      <c r="G48" s="4">
        <f t="shared" si="11"/>
        <v>2.1247656196320287E-3</v>
      </c>
      <c r="H48" s="4">
        <f t="shared" si="4"/>
        <v>-2.4374472427525023E-3</v>
      </c>
      <c r="I48" s="9"/>
      <c r="J48" s="18"/>
      <c r="K48" s="6">
        <v>0</v>
      </c>
      <c r="L48" s="6">
        <v>0</v>
      </c>
      <c r="M48" s="6">
        <f t="shared" si="1"/>
        <v>100</v>
      </c>
      <c r="P48" s="6">
        <f t="shared" si="5"/>
        <v>0</v>
      </c>
      <c r="Q48" s="6">
        <f t="shared" si="2"/>
        <v>0</v>
      </c>
      <c r="S48" s="6">
        <f t="shared" si="6"/>
        <v>4.1329331209967179E-3</v>
      </c>
      <c r="T48" s="21">
        <f t="shared" si="7"/>
        <v>1.7081136182631671E-5</v>
      </c>
      <c r="Z48" s="6">
        <f t="shared" si="8"/>
        <v>1</v>
      </c>
      <c r="AA48" s="6">
        <f t="shared" si="9"/>
        <v>1</v>
      </c>
      <c r="AB48" s="6">
        <f t="shared" si="3"/>
        <v>0</v>
      </c>
    </row>
    <row r="49" spans="1:29" x14ac:dyDescent="0.25">
      <c r="C49" s="1">
        <v>45289</v>
      </c>
      <c r="D49">
        <v>49.812999725341797</v>
      </c>
      <c r="E49">
        <v>49.521999359130803</v>
      </c>
      <c r="F49" s="4">
        <f t="shared" si="10"/>
        <v>3.4244135853121849E-3</v>
      </c>
      <c r="G49" s="4">
        <f>(E49-E48)/E48</f>
        <v>0</v>
      </c>
      <c r="H49" s="4">
        <f t="shared" si="4"/>
        <v>-5.8418558973663097E-3</v>
      </c>
      <c r="I49" s="9"/>
      <c r="J49" s="18"/>
      <c r="K49" s="6">
        <v>0</v>
      </c>
      <c r="L49" s="6">
        <v>0</v>
      </c>
      <c r="M49" s="6">
        <f t="shared" si="1"/>
        <v>100</v>
      </c>
      <c r="P49" s="6">
        <f t="shared" si="5"/>
        <v>0</v>
      </c>
      <c r="Q49" s="6">
        <f t="shared" si="2"/>
        <v>0</v>
      </c>
      <c r="S49" s="6">
        <f t="shared" si="6"/>
        <v>4.1329331209967179E-3</v>
      </c>
      <c r="T49" s="21">
        <f t="shared" si="7"/>
        <v>1.7081136182631671E-5</v>
      </c>
      <c r="Z49" s="6">
        <f t="shared" si="8"/>
        <v>1</v>
      </c>
      <c r="AA49" s="6">
        <f t="shared" si="9"/>
        <v>1</v>
      </c>
      <c r="AB49" s="6">
        <f t="shared" si="3"/>
        <v>0</v>
      </c>
    </row>
    <row r="50" spans="1:29" x14ac:dyDescent="0.25">
      <c r="C50" s="1">
        <v>45293</v>
      </c>
      <c r="D50">
        <v>49.243999481201101</v>
      </c>
      <c r="E50">
        <v>48.167999267578097</v>
      </c>
      <c r="F50" s="4">
        <f t="shared" si="10"/>
        <v>-1.1422725940578592E-2</v>
      </c>
      <c r="G50" s="4">
        <f t="shared" si="11"/>
        <v>-2.7341385830034287E-2</v>
      </c>
      <c r="H50" s="4">
        <f t="shared" si="4"/>
        <v>-2.1850382279241298E-2</v>
      </c>
      <c r="I50" s="9"/>
      <c r="J50" s="18"/>
      <c r="K50" s="6">
        <v>0</v>
      </c>
      <c r="L50" s="6">
        <v>0</v>
      </c>
      <c r="M50" s="6">
        <f t="shared" si="1"/>
        <v>100</v>
      </c>
      <c r="P50" s="6">
        <f t="shared" si="5"/>
        <v>0</v>
      </c>
      <c r="Q50" s="6">
        <f t="shared" si="2"/>
        <v>0</v>
      </c>
      <c r="S50" s="6">
        <f t="shared" si="6"/>
        <v>4.1329331209967179E-3</v>
      </c>
      <c r="T50" s="21">
        <f t="shared" si="7"/>
        <v>1.7081136182631671E-5</v>
      </c>
      <c r="Z50" s="6">
        <f t="shared" si="8"/>
        <v>1</v>
      </c>
      <c r="AA50" s="6">
        <f t="shared" si="9"/>
        <v>1</v>
      </c>
      <c r="AB50" s="6">
        <f t="shared" si="3"/>
        <v>0</v>
      </c>
    </row>
    <row r="51" spans="1:29" x14ac:dyDescent="0.25">
      <c r="C51" s="1">
        <v>45294</v>
      </c>
      <c r="D51">
        <v>47.485000610351499</v>
      </c>
      <c r="E51">
        <v>47.569000244140597</v>
      </c>
      <c r="F51" s="4">
        <f t="shared" si="10"/>
        <v>-3.5720065173039002E-2</v>
      </c>
      <c r="G51" s="4">
        <f t="shared" si="11"/>
        <v>-1.2435621834944814E-2</v>
      </c>
      <c r="H51" s="4">
        <f t="shared" si="4"/>
        <v>1.7689719429167812E-3</v>
      </c>
      <c r="I51" s="9"/>
      <c r="J51" s="18"/>
      <c r="K51" s="6">
        <v>0</v>
      </c>
      <c r="L51" s="6">
        <v>0</v>
      </c>
      <c r="M51" s="6">
        <f t="shared" si="1"/>
        <v>100</v>
      </c>
      <c r="P51" s="6">
        <f t="shared" si="5"/>
        <v>0</v>
      </c>
      <c r="Q51" s="6">
        <f t="shared" si="2"/>
        <v>0</v>
      </c>
      <c r="S51" s="6">
        <f t="shared" si="6"/>
        <v>4.1329331209967179E-3</v>
      </c>
      <c r="T51" s="21">
        <f t="shared" si="7"/>
        <v>1.7081136182631671E-5</v>
      </c>
      <c r="Z51" s="6">
        <f t="shared" si="8"/>
        <v>1</v>
      </c>
      <c r="AA51" s="6">
        <f t="shared" si="9"/>
        <v>1</v>
      </c>
      <c r="AB51" s="6">
        <f t="shared" si="3"/>
        <v>0</v>
      </c>
    </row>
    <row r="52" spans="1:29" x14ac:dyDescent="0.25">
      <c r="C52" s="1">
        <v>45295</v>
      </c>
      <c r="D52">
        <v>47.766998291015597</v>
      </c>
      <c r="E52">
        <v>47.998001098632798</v>
      </c>
      <c r="F52" s="4">
        <f t="shared" si="10"/>
        <v>5.9386685698520113E-3</v>
      </c>
      <c r="G52" s="4">
        <f t="shared" si="11"/>
        <v>9.0184963377498081E-3</v>
      </c>
      <c r="H52" s="4">
        <f t="shared" si="4"/>
        <v>4.836033577195714E-3</v>
      </c>
      <c r="I52" s="9"/>
      <c r="J52" s="18"/>
      <c r="K52" s="6">
        <v>0</v>
      </c>
      <c r="L52" s="6">
        <v>0</v>
      </c>
      <c r="M52" s="6">
        <f t="shared" si="1"/>
        <v>100</v>
      </c>
      <c r="P52" s="6">
        <f t="shared" si="5"/>
        <v>0</v>
      </c>
      <c r="Q52" s="6">
        <f t="shared" si="2"/>
        <v>0</v>
      </c>
      <c r="S52" s="6">
        <f t="shared" si="6"/>
        <v>4.1329331209967179E-3</v>
      </c>
      <c r="T52" s="21">
        <f t="shared" si="7"/>
        <v>1.7081136182631671E-5</v>
      </c>
      <c r="Z52" s="6">
        <f t="shared" si="8"/>
        <v>1</v>
      </c>
      <c r="AA52" s="6">
        <f t="shared" si="9"/>
        <v>1</v>
      </c>
      <c r="AB52" s="6">
        <f t="shared" si="3"/>
        <v>0</v>
      </c>
    </row>
    <row r="53" spans="1:29" x14ac:dyDescent="0.25">
      <c r="A53" s="12" t="s">
        <v>8</v>
      </c>
      <c r="B53" s="12"/>
      <c r="C53" s="13">
        <v>45296</v>
      </c>
      <c r="D53" s="12">
        <v>48.462001800537102</v>
      </c>
      <c r="E53" s="12">
        <v>49.097000122070298</v>
      </c>
      <c r="F53" s="14">
        <f>(D53-D52)/D52</f>
        <v>1.454986778292551E-2</v>
      </c>
      <c r="G53" s="14">
        <f t="shared" si="11"/>
        <v>2.2896766496153201E-2</v>
      </c>
      <c r="H53" s="14">
        <f t="shared" si="4"/>
        <v>1.3103014690700588E-2</v>
      </c>
      <c r="I53" s="15">
        <f>ROUNDDOWN(A2/D53, 0)</f>
        <v>2</v>
      </c>
      <c r="J53" s="19">
        <f>D53*I53</f>
        <v>96.924003601074205</v>
      </c>
      <c r="K53" s="19">
        <f>J53</f>
        <v>96.924003601074205</v>
      </c>
      <c r="L53" s="19">
        <f t="shared" ref="L53:L84" si="12">(K53*H53)+K53</f>
        <v>98.194000244140597</v>
      </c>
      <c r="M53" s="19">
        <f t="shared" ref="M53:M84" si="13">($A$2-$J$53)+L53</f>
        <v>101.26999664306639</v>
      </c>
      <c r="N53" s="12"/>
      <c r="O53" s="29"/>
      <c r="P53" s="20">
        <f>(M53-M52)/M52</f>
        <v>1.2699966430663921E-2</v>
      </c>
      <c r="Q53" s="20">
        <f t="shared" si="2"/>
        <v>1.261999820774974E-2</v>
      </c>
      <c r="R53" s="20"/>
      <c r="S53" s="20">
        <f t="shared" si="6"/>
        <v>-8.5670333096672033E-3</v>
      </c>
      <c r="T53" s="22">
        <f t="shared" si="7"/>
        <v>7.3394059728947397E-5</v>
      </c>
      <c r="U53" s="12"/>
      <c r="V53" s="12"/>
      <c r="W53" s="12"/>
      <c r="X53" s="12"/>
      <c r="Y53" s="29"/>
      <c r="Z53" s="20">
        <f t="shared" si="8"/>
        <v>1.012699966430664</v>
      </c>
      <c r="AA53" s="20">
        <f t="shared" si="9"/>
        <v>1.012699966430664</v>
      </c>
      <c r="AB53" s="20">
        <f t="shared" si="3"/>
        <v>0</v>
      </c>
      <c r="AC53" s="29"/>
    </row>
    <row r="54" spans="1:29" x14ac:dyDescent="0.25">
      <c r="C54" s="1">
        <v>45299</v>
      </c>
      <c r="D54">
        <v>49.512001037597599</v>
      </c>
      <c r="E54">
        <v>52.252998352050703</v>
      </c>
      <c r="F54" s="4">
        <f t="shared" si="10"/>
        <v>2.1666443771393283E-2</v>
      </c>
      <c r="G54" s="4">
        <f>(E54-E53)/E53</f>
        <v>6.4280877082787527E-2</v>
      </c>
      <c r="H54" s="4">
        <f>(E54-D54)/D54</f>
        <v>5.5360261290423117E-2</v>
      </c>
      <c r="I54" s="9"/>
      <c r="J54" s="18"/>
      <c r="K54">
        <f t="shared" ref="K54:K85" si="14">(K53*F54)+K53</f>
        <v>99.024002075195199</v>
      </c>
      <c r="L54">
        <f t="shared" si="12"/>
        <v>104.50599670410141</v>
      </c>
      <c r="M54" s="17">
        <f t="shared" si="13"/>
        <v>107.5819931030272</v>
      </c>
      <c r="P54" s="6">
        <f t="shared" si="5"/>
        <v>6.2328396061944277E-2</v>
      </c>
      <c r="Q54" s="6">
        <f t="shared" si="2"/>
        <v>6.0463099183598386E-2</v>
      </c>
      <c r="S54" s="6">
        <f t="shared" si="6"/>
        <v>-5.8195462940947559E-2</v>
      </c>
      <c r="T54" s="21">
        <f t="shared" si="7"/>
        <v>3.3867119069112008E-3</v>
      </c>
      <c r="Z54" s="6">
        <f t="shared" si="8"/>
        <v>1.0758199310302721</v>
      </c>
      <c r="AA54" s="6">
        <f t="shared" si="9"/>
        <v>1.0758199310302721</v>
      </c>
      <c r="AB54" s="6">
        <f t="shared" si="3"/>
        <v>0</v>
      </c>
    </row>
    <row r="55" spans="1:29" x14ac:dyDescent="0.25">
      <c r="C55" s="1">
        <v>45300</v>
      </c>
      <c r="D55">
        <v>52.4010009765625</v>
      </c>
      <c r="E55">
        <v>53.139999389648402</v>
      </c>
      <c r="F55" s="4">
        <f t="shared" si="10"/>
        <v>5.8349488576943193E-2</v>
      </c>
      <c r="G55" s="4">
        <f t="shared" si="11"/>
        <v>1.6975122300572975E-2</v>
      </c>
      <c r="H55" s="4">
        <f t="shared" si="4"/>
        <v>1.4102753751143709E-2</v>
      </c>
      <c r="I55" s="9"/>
      <c r="J55" s="18"/>
      <c r="K55">
        <f t="shared" si="14"/>
        <v>104.802001953125</v>
      </c>
      <c r="L55">
        <f t="shared" si="12"/>
        <v>106.2799987792968</v>
      </c>
      <c r="M55" s="17">
        <f t="shared" si="13"/>
        <v>109.3559951782226</v>
      </c>
      <c r="P55" s="6">
        <f t="shared" si="5"/>
        <v>1.648976770207727E-2</v>
      </c>
      <c r="Q55" s="6">
        <f t="shared" si="2"/>
        <v>1.6355287830068174E-2</v>
      </c>
      <c r="S55" s="6">
        <f t="shared" si="6"/>
        <v>-1.2356834581080552E-2</v>
      </c>
      <c r="T55" s="21">
        <f t="shared" si="7"/>
        <v>1.5269136086418819E-4</v>
      </c>
      <c r="Z55" s="6">
        <f t="shared" si="8"/>
        <v>1.0935599517822261</v>
      </c>
      <c r="AA55" s="6">
        <f t="shared" si="9"/>
        <v>1.0935599517822261</v>
      </c>
      <c r="AB55" s="6">
        <f t="shared" si="3"/>
        <v>0</v>
      </c>
    </row>
    <row r="56" spans="1:29" x14ac:dyDescent="0.25">
      <c r="C56" s="1">
        <v>45301</v>
      </c>
      <c r="D56">
        <v>53.616001129150298</v>
      </c>
      <c r="E56">
        <v>54.349998474121001</v>
      </c>
      <c r="F56" s="4">
        <f t="shared" si="10"/>
        <v>2.3186582888583249E-2</v>
      </c>
      <c r="G56" s="4">
        <f t="shared" si="11"/>
        <v>2.2770024433013177E-2</v>
      </c>
      <c r="H56" s="4">
        <f t="shared" si="4"/>
        <v>1.3689893492852056E-2</v>
      </c>
      <c r="I56" s="9"/>
      <c r="J56" s="18"/>
      <c r="K56">
        <f t="shared" si="14"/>
        <v>107.2320022583006</v>
      </c>
      <c r="L56">
        <f t="shared" si="12"/>
        <v>108.699996948242</v>
      </c>
      <c r="M56">
        <f t="shared" si="13"/>
        <v>111.7759933471678</v>
      </c>
      <c r="P56" s="6">
        <f t="shared" si="5"/>
        <v>2.2129542737928672E-2</v>
      </c>
      <c r="Q56" s="6">
        <f t="shared" si="2"/>
        <v>2.1888237895585846E-2</v>
      </c>
      <c r="S56" s="6">
        <f t="shared" si="6"/>
        <v>-1.7996609616931954E-2</v>
      </c>
      <c r="T56" s="21">
        <f t="shared" si="7"/>
        <v>3.238779577042477E-4</v>
      </c>
      <c r="Z56" s="6">
        <f t="shared" si="8"/>
        <v>1.1177599334716781</v>
      </c>
      <c r="AA56" s="6">
        <f t="shared" si="9"/>
        <v>1.1177599334716781</v>
      </c>
      <c r="AB56" s="6">
        <f t="shared" si="3"/>
        <v>0</v>
      </c>
    </row>
    <row r="57" spans="1:29" x14ac:dyDescent="0.25">
      <c r="C57" s="1">
        <v>45302</v>
      </c>
      <c r="D57">
        <v>54.999000549316399</v>
      </c>
      <c r="E57">
        <v>54.821998596191399</v>
      </c>
      <c r="F57" s="4">
        <f t="shared" si="10"/>
        <v>2.579452758579906E-2</v>
      </c>
      <c r="G57" s="4">
        <f t="shared" si="11"/>
        <v>8.6844551117171188E-3</v>
      </c>
      <c r="H57" s="4">
        <f t="shared" si="4"/>
        <v>-3.2182758115083606E-3</v>
      </c>
      <c r="I57" s="9"/>
      <c r="J57" s="18"/>
      <c r="K57">
        <f t="shared" si="14"/>
        <v>109.9980010986328</v>
      </c>
      <c r="L57">
        <f t="shared" si="12"/>
        <v>109.6439971923828</v>
      </c>
      <c r="M57">
        <f t="shared" si="13"/>
        <v>112.71999359130859</v>
      </c>
      <c r="P57" s="6">
        <f t="shared" si="5"/>
        <v>8.4454650401432976E-3</v>
      </c>
      <c r="Q57" s="6">
        <f t="shared" si="2"/>
        <v>8.4100016303668597E-3</v>
      </c>
      <c r="S57" s="6">
        <f t="shared" si="6"/>
        <v>-4.3125319191465797E-3</v>
      </c>
      <c r="T57" s="21">
        <f t="shared" si="7"/>
        <v>1.859793155365808E-5</v>
      </c>
      <c r="Z57" s="6">
        <f t="shared" si="8"/>
        <v>1.1271999359130862</v>
      </c>
      <c r="AA57" s="6">
        <f t="shared" si="9"/>
        <v>1.1271999359130862</v>
      </c>
      <c r="AB57" s="6">
        <f t="shared" si="3"/>
        <v>0</v>
      </c>
    </row>
    <row r="58" spans="1:29" x14ac:dyDescent="0.25">
      <c r="C58" s="1">
        <v>45303</v>
      </c>
      <c r="D58">
        <v>54.619998931884702</v>
      </c>
      <c r="E58">
        <v>54.709999084472599</v>
      </c>
      <c r="F58" s="4">
        <f t="shared" si="10"/>
        <v>-6.8910637220008213E-3</v>
      </c>
      <c r="G58" s="4">
        <f t="shared" si="11"/>
        <v>-2.0429665934612712E-3</v>
      </c>
      <c r="H58" s="4">
        <f t="shared" si="4"/>
        <v>1.6477509034764862E-3</v>
      </c>
      <c r="I58" s="9"/>
      <c r="J58" s="18"/>
      <c r="K58">
        <f t="shared" si="14"/>
        <v>109.2399978637694</v>
      </c>
      <c r="L58">
        <f t="shared" si="12"/>
        <v>109.4199981689452</v>
      </c>
      <c r="M58">
        <f t="shared" si="13"/>
        <v>112.49599456787099</v>
      </c>
      <c r="P58" s="6">
        <f t="shared" si="5"/>
        <v>-1.9872164316275401E-3</v>
      </c>
      <c r="Q58" s="6">
        <f t="shared" si="2"/>
        <v>-1.9891935659640983E-3</v>
      </c>
      <c r="S58" s="6">
        <f t="shared" si="6"/>
        <v>6.1201495526242581E-3</v>
      </c>
      <c r="T58" s="21">
        <f t="shared" si="7"/>
        <v>3.7456230546486905E-5</v>
      </c>
      <c r="Z58" s="6">
        <f t="shared" si="8"/>
        <v>1.1249599456787103</v>
      </c>
      <c r="AA58" s="6">
        <f t="shared" si="9"/>
        <v>1.1271999359130862</v>
      </c>
      <c r="AB58" s="6">
        <f t="shared" si="3"/>
        <v>-1.9872164316274846E-3</v>
      </c>
    </row>
    <row r="59" spans="1:29" x14ac:dyDescent="0.25">
      <c r="C59" s="1">
        <v>45307</v>
      </c>
      <c r="D59">
        <v>55.018001556396399</v>
      </c>
      <c r="E59">
        <v>56.381999969482401</v>
      </c>
      <c r="F59" s="4">
        <f t="shared" si="10"/>
        <v>7.2867563583814236E-3</v>
      </c>
      <c r="G59" s="4">
        <f t="shared" si="11"/>
        <v>3.0561157247109814E-2</v>
      </c>
      <c r="H59" s="4">
        <f t="shared" si="4"/>
        <v>2.4791856746883653E-2</v>
      </c>
      <c r="I59" s="9"/>
      <c r="J59" s="18"/>
      <c r="K59">
        <f t="shared" si="14"/>
        <v>110.0360031127928</v>
      </c>
      <c r="L59">
        <f t="shared" si="12"/>
        <v>112.7639999389648</v>
      </c>
      <c r="M59">
        <f t="shared" si="13"/>
        <v>115.8399963378906</v>
      </c>
      <c r="P59" s="6">
        <f t="shared" si="5"/>
        <v>2.972551852059143E-2</v>
      </c>
      <c r="Q59" s="6">
        <f t="shared" si="2"/>
        <v>2.9292279854395857E-2</v>
      </c>
      <c r="S59" s="6">
        <f t="shared" si="6"/>
        <v>-2.5592585399594713E-2</v>
      </c>
      <c r="T59" s="21">
        <f t="shared" si="7"/>
        <v>6.5498042743554843E-4</v>
      </c>
      <c r="Z59" s="6">
        <f t="shared" si="8"/>
        <v>1.1583999633789062</v>
      </c>
      <c r="AA59" s="6">
        <f t="shared" si="9"/>
        <v>1.1583999633789062</v>
      </c>
      <c r="AB59" s="6">
        <f t="shared" si="3"/>
        <v>0</v>
      </c>
    </row>
    <row r="60" spans="1:29" x14ac:dyDescent="0.25">
      <c r="C60" s="1">
        <v>45308</v>
      </c>
      <c r="D60">
        <v>56.347000122070298</v>
      </c>
      <c r="E60">
        <v>56.053001403808501</v>
      </c>
      <c r="F60" s="4">
        <f t="shared" si="10"/>
        <v>2.415570409825963E-2</v>
      </c>
      <c r="G60" s="4">
        <f t="shared" si="11"/>
        <v>-5.835170193536493E-3</v>
      </c>
      <c r="H60" s="4">
        <f t="shared" si="4"/>
        <v>-5.2176463276638911E-3</v>
      </c>
      <c r="I60" s="9"/>
      <c r="J60" s="18"/>
      <c r="K60">
        <f t="shared" si="14"/>
        <v>112.6940002441406</v>
      </c>
      <c r="L60">
        <f t="shared" si="12"/>
        <v>112.106002807617</v>
      </c>
      <c r="M60" s="17">
        <f t="shared" si="13"/>
        <v>115.1819992065428</v>
      </c>
      <c r="P60" s="6">
        <f t="shared" si="5"/>
        <v>-5.6802240344388834E-3</v>
      </c>
      <c r="Q60" s="6">
        <f t="shared" si="2"/>
        <v>-5.6964178591300723E-3</v>
      </c>
      <c r="S60" s="6">
        <f t="shared" si="6"/>
        <v>9.8131571554356013E-3</v>
      </c>
      <c r="T60" s="21">
        <f t="shared" si="7"/>
        <v>9.6298053357276949E-5</v>
      </c>
      <c r="Z60" s="6">
        <f t="shared" si="8"/>
        <v>1.1518199920654282</v>
      </c>
      <c r="AA60" s="6">
        <f t="shared" si="9"/>
        <v>1.1583999633789062</v>
      </c>
      <c r="AB60" s="6">
        <f t="shared" si="3"/>
        <v>-5.6802240344388816E-3</v>
      </c>
    </row>
    <row r="61" spans="1:29" x14ac:dyDescent="0.25">
      <c r="C61" s="1">
        <v>45309</v>
      </c>
      <c r="D61">
        <v>57.259998321533203</v>
      </c>
      <c r="E61">
        <v>57.106998443603501</v>
      </c>
      <c r="F61" s="4">
        <f t="shared" si="10"/>
        <v>1.6203137655686779E-2</v>
      </c>
      <c r="G61" s="4">
        <f t="shared" si="11"/>
        <v>1.8803578994850873E-2</v>
      </c>
      <c r="H61" s="4">
        <f t="shared" si="4"/>
        <v>-2.6720203006391735E-3</v>
      </c>
      <c r="I61" s="9"/>
      <c r="J61" s="18"/>
      <c r="K61">
        <f t="shared" si="14"/>
        <v>114.51999664306641</v>
      </c>
      <c r="L61">
        <f t="shared" si="12"/>
        <v>114.213996887207</v>
      </c>
      <c r="M61" s="17">
        <f t="shared" si="13"/>
        <v>117.2899932861328</v>
      </c>
      <c r="P61" s="6">
        <f t="shared" si="5"/>
        <v>1.830141944150469E-2</v>
      </c>
      <c r="Q61" s="6">
        <f t="shared" si="2"/>
        <v>1.8135964127050465E-2</v>
      </c>
      <c r="S61" s="6">
        <f t="shared" si="6"/>
        <v>-1.4168486320507972E-2</v>
      </c>
      <c r="T61" s="21">
        <f t="shared" si="7"/>
        <v>2.0074600461442152E-4</v>
      </c>
      <c r="Z61" s="6">
        <f t="shared" si="8"/>
        <v>1.1728999328613283</v>
      </c>
      <c r="AA61" s="6">
        <f t="shared" si="9"/>
        <v>1.1728999328613283</v>
      </c>
      <c r="AB61" s="6">
        <f t="shared" si="3"/>
        <v>0</v>
      </c>
    </row>
    <row r="62" spans="1:29" x14ac:dyDescent="0.25">
      <c r="C62" s="1">
        <v>45310</v>
      </c>
      <c r="D62">
        <v>57.988998413085902</v>
      </c>
      <c r="E62">
        <v>59.491001129150298</v>
      </c>
      <c r="F62" s="4">
        <f t="shared" si="10"/>
        <v>1.2731402600802225E-2</v>
      </c>
      <c r="G62" s="4">
        <f t="shared" si="11"/>
        <v>4.1746243902157434E-2</v>
      </c>
      <c r="H62" s="4">
        <f t="shared" si="4"/>
        <v>2.5901511617166535E-2</v>
      </c>
      <c r="I62" s="9"/>
      <c r="J62" s="18"/>
      <c r="K62">
        <f t="shared" si="14"/>
        <v>115.9779968261718</v>
      </c>
      <c r="L62">
        <f t="shared" si="12"/>
        <v>118.9820022583006</v>
      </c>
      <c r="M62">
        <f t="shared" si="13"/>
        <v>122.05799865722639</v>
      </c>
      <c r="P62" s="6">
        <f t="shared" si="5"/>
        <v>4.0651425049210189E-2</v>
      </c>
      <c r="Q62" s="6">
        <f t="shared" si="2"/>
        <v>3.9846887304946177E-2</v>
      </c>
      <c r="S62" s="6">
        <f t="shared" si="6"/>
        <v>-3.6518491928213472E-2</v>
      </c>
      <c r="T62" s="21">
        <f t="shared" si="7"/>
        <v>1.3336002527109924E-3</v>
      </c>
      <c r="Z62" s="6">
        <f t="shared" si="8"/>
        <v>1.2205799865722644</v>
      </c>
      <c r="AA62" s="6">
        <f t="shared" si="9"/>
        <v>1.2205799865722644</v>
      </c>
      <c r="AB62" s="6">
        <f t="shared" si="3"/>
        <v>0</v>
      </c>
    </row>
    <row r="63" spans="1:29" x14ac:dyDescent="0.25">
      <c r="C63" s="1">
        <v>45313</v>
      </c>
      <c r="D63">
        <v>60.048999786376903</v>
      </c>
      <c r="E63">
        <v>59.653999328613203</v>
      </c>
      <c r="F63" s="4">
        <f t="shared" si="10"/>
        <v>3.5524003339677236E-2</v>
      </c>
      <c r="G63" s="4">
        <f t="shared" si="11"/>
        <v>2.7398799208143854E-3</v>
      </c>
      <c r="H63" s="4">
        <f t="shared" si="4"/>
        <v>-6.5779689781496177E-3</v>
      </c>
      <c r="I63" s="9"/>
      <c r="J63" s="18"/>
      <c r="K63">
        <f t="shared" si="14"/>
        <v>120.09799957275381</v>
      </c>
      <c r="L63">
        <f t="shared" si="12"/>
        <v>119.30799865722641</v>
      </c>
      <c r="M63">
        <f t="shared" si="13"/>
        <v>122.3839950561522</v>
      </c>
      <c r="P63" s="6">
        <f t="shared" si="5"/>
        <v>2.6708319201701838E-3</v>
      </c>
      <c r="Q63" s="6">
        <f t="shared" si="2"/>
        <v>2.6672715865568557E-3</v>
      </c>
      <c r="S63" s="6">
        <f t="shared" si="6"/>
        <v>1.4621012008265342E-3</v>
      </c>
      <c r="T63" s="21">
        <f t="shared" si="7"/>
        <v>2.1377399214583932E-6</v>
      </c>
      <c r="Z63" s="6">
        <f t="shared" si="8"/>
        <v>1.2238399505615225</v>
      </c>
      <c r="AA63" s="6">
        <f t="shared" si="9"/>
        <v>1.2238399505615225</v>
      </c>
      <c r="AB63" s="6">
        <f t="shared" si="3"/>
        <v>0</v>
      </c>
    </row>
    <row r="64" spans="1:29" x14ac:dyDescent="0.25">
      <c r="C64" s="1">
        <v>45314</v>
      </c>
      <c r="D64">
        <v>59.569999694824197</v>
      </c>
      <c r="E64">
        <v>59.873001098632798</v>
      </c>
      <c r="F64" s="4">
        <f t="shared" si="10"/>
        <v>-7.976820484216874E-3</v>
      </c>
      <c r="G64" s="4">
        <f t="shared" si="11"/>
        <v>3.6712001288160137E-3</v>
      </c>
      <c r="H64" s="4">
        <f t="shared" si="4"/>
        <v>5.0864765042952899E-3</v>
      </c>
      <c r="I64" s="9"/>
      <c r="J64" s="18"/>
      <c r="K64">
        <f t="shared" si="14"/>
        <v>119.13999938964839</v>
      </c>
      <c r="L64">
        <f t="shared" si="12"/>
        <v>119.7460021972656</v>
      </c>
      <c r="M64">
        <f t="shared" si="13"/>
        <v>122.82199859619139</v>
      </c>
      <c r="P64" s="6">
        <f t="shared" si="5"/>
        <v>3.5789282727551565E-3</v>
      </c>
      <c r="Q64" s="6">
        <f t="shared" si="2"/>
        <v>3.5725391485713948E-3</v>
      </c>
      <c r="S64" s="6">
        <f t="shared" si="6"/>
        <v>5.5400484824156149E-4</v>
      </c>
      <c r="T64" s="21">
        <f t="shared" si="7"/>
        <v>3.069213718751556E-7</v>
      </c>
      <c r="Z64" s="6">
        <f t="shared" si="8"/>
        <v>1.2282199859619145</v>
      </c>
      <c r="AA64" s="6">
        <f t="shared" si="9"/>
        <v>1.2282199859619145</v>
      </c>
      <c r="AB64" s="6">
        <f t="shared" si="3"/>
        <v>0</v>
      </c>
    </row>
    <row r="65" spans="3:28" x14ac:dyDescent="0.25">
      <c r="C65" s="1">
        <v>45315</v>
      </c>
      <c r="D65">
        <v>60.304000854492102</v>
      </c>
      <c r="E65">
        <v>61.3619995117187</v>
      </c>
      <c r="F65" s="4">
        <f t="shared" si="10"/>
        <v>1.2321657939032678E-2</v>
      </c>
      <c r="G65" s="4">
        <f t="shared" si="11"/>
        <v>2.4869279738174061E-2</v>
      </c>
      <c r="H65" s="4">
        <f t="shared" si="4"/>
        <v>1.7544418981079706E-2</v>
      </c>
      <c r="I65" s="9"/>
      <c r="J65" s="18"/>
      <c r="K65">
        <f t="shared" si="14"/>
        <v>120.6080017089842</v>
      </c>
      <c r="L65">
        <f t="shared" si="12"/>
        <v>122.7239990234374</v>
      </c>
      <c r="M65">
        <f t="shared" si="13"/>
        <v>125.7999954223632</v>
      </c>
      <c r="P65" s="6">
        <f t="shared" si="5"/>
        <v>2.424644493827793E-2</v>
      </c>
      <c r="Q65" s="6">
        <f t="shared" si="2"/>
        <v>2.3957166546242824E-2</v>
      </c>
      <c r="S65" s="6">
        <f t="shared" si="6"/>
        <v>-2.0113511817281212E-2</v>
      </c>
      <c r="T65" s="21">
        <f t="shared" si="7"/>
        <v>4.0455335762391094E-4</v>
      </c>
      <c r="Z65" s="6">
        <f t="shared" si="8"/>
        <v>1.2579999542236326</v>
      </c>
      <c r="AA65" s="6">
        <f t="shared" si="9"/>
        <v>1.2579999542236326</v>
      </c>
      <c r="AB65" s="6">
        <f t="shared" si="3"/>
        <v>0</v>
      </c>
    </row>
    <row r="66" spans="3:28" x14ac:dyDescent="0.25">
      <c r="C66" s="1">
        <v>45316</v>
      </c>
      <c r="D66">
        <v>62.349998474121001</v>
      </c>
      <c r="E66">
        <v>61.617000579833899</v>
      </c>
      <c r="F66" s="4">
        <f t="shared" si="10"/>
        <v>3.3928057685023244E-2</v>
      </c>
      <c r="G66" s="4">
        <f t="shared" si="11"/>
        <v>4.1556838131798432E-3</v>
      </c>
      <c r="H66" s="4">
        <f t="shared" si="4"/>
        <v>-1.1756181431044309E-2</v>
      </c>
      <c r="I66" s="9"/>
      <c r="J66" s="18"/>
      <c r="K66">
        <f t="shared" si="14"/>
        <v>124.699996948242</v>
      </c>
      <c r="L66">
        <f t="shared" si="12"/>
        <v>123.2340011596678</v>
      </c>
      <c r="M66">
        <f t="shared" si="13"/>
        <v>126.30999755859359</v>
      </c>
      <c r="P66" s="6">
        <f t="shared" si="5"/>
        <v>4.0540711827381807E-3</v>
      </c>
      <c r="Q66" s="6">
        <f t="shared" si="2"/>
        <v>4.0458755790674459E-3</v>
      </c>
      <c r="S66" s="6">
        <f t="shared" si="6"/>
        <v>7.8861938258537219E-5</v>
      </c>
      <c r="T66" s="21">
        <f t="shared" si="7"/>
        <v>6.2192053058933362E-9</v>
      </c>
      <c r="Z66" s="6">
        <f t="shared" si="8"/>
        <v>1.2630999755859367</v>
      </c>
      <c r="AA66" s="6">
        <f t="shared" si="9"/>
        <v>1.2630999755859367</v>
      </c>
      <c r="AB66" s="6">
        <f t="shared" si="3"/>
        <v>0</v>
      </c>
    </row>
    <row r="67" spans="3:28" x14ac:dyDescent="0.25">
      <c r="C67" s="1">
        <v>45317</v>
      </c>
      <c r="D67">
        <v>60.959999084472599</v>
      </c>
      <c r="E67">
        <v>61.030998229980398</v>
      </c>
      <c r="F67" s="4">
        <f t="shared" si="10"/>
        <v>-2.2293495167050169E-2</v>
      </c>
      <c r="G67" s="4">
        <f t="shared" si="11"/>
        <v>-9.5104004469391372E-3</v>
      </c>
      <c r="H67" s="4">
        <f t="shared" ref="H67:H130" si="15">(E67-D67)/D67</f>
        <v>1.1646841629609343E-3</v>
      </c>
      <c r="I67" s="9"/>
      <c r="J67" s="18"/>
      <c r="K67">
        <f t="shared" si="14"/>
        <v>121.9199981689452</v>
      </c>
      <c r="L67">
        <f t="shared" si="12"/>
        <v>122.0619964599608</v>
      </c>
      <c r="M67">
        <f t="shared" si="13"/>
        <v>125.13799285888659</v>
      </c>
      <c r="P67" s="6">
        <f t="shared" si="5"/>
        <v>-9.2787959968356811E-3</v>
      </c>
      <c r="Q67" s="6">
        <f t="shared" ref="Q67:Q130" si="16">LN(P67+1)</f>
        <v>-9.3221121806508506E-3</v>
      </c>
      <c r="S67" s="6">
        <f t="shared" si="6"/>
        <v>1.3411729117832399E-2</v>
      </c>
      <c r="T67" s="21">
        <f t="shared" si="7"/>
        <v>1.7987447793011343E-4</v>
      </c>
      <c r="Z67" s="6">
        <f t="shared" si="8"/>
        <v>1.2513799285888667</v>
      </c>
      <c r="AA67" s="6">
        <f t="shared" si="9"/>
        <v>1.2630999755859367</v>
      </c>
      <c r="AB67" s="6">
        <f t="shared" ref="AB67:AB130" si="17">(Z67-AA67)/AA67</f>
        <v>-9.2787959968356256E-3</v>
      </c>
    </row>
    <row r="68" spans="3:28" x14ac:dyDescent="0.25">
      <c r="C68" s="1">
        <v>45320</v>
      </c>
      <c r="D68">
        <v>61.231998443603501</v>
      </c>
      <c r="E68">
        <v>62.465000152587798</v>
      </c>
      <c r="F68" s="4">
        <f t="shared" ref="F68:F131" si="18">(D68-D67)/D67</f>
        <v>4.4619318112848238E-3</v>
      </c>
      <c r="G68" s="4">
        <f t="shared" ref="G68:G131" si="19">(E68-E67)/E67</f>
        <v>2.3496288184632255E-2</v>
      </c>
      <c r="H68" s="4">
        <f t="shared" si="15"/>
        <v>2.0136558340814702E-2</v>
      </c>
      <c r="I68" s="9"/>
      <c r="J68" s="18"/>
      <c r="K68">
        <f t="shared" si="14"/>
        <v>122.463996887207</v>
      </c>
      <c r="L68">
        <f t="shared" si="12"/>
        <v>124.9300003051756</v>
      </c>
      <c r="M68">
        <f t="shared" si="13"/>
        <v>128.00599670410139</v>
      </c>
      <c r="P68" s="6">
        <f t="shared" ref="P68:P131" si="20">(M68-M67)/M67</f>
        <v>2.2918729793348542E-2</v>
      </c>
      <c r="Q68" s="6">
        <f t="shared" si="16"/>
        <v>2.2660040796471288E-2</v>
      </c>
      <c r="S68" s="6">
        <f t="shared" ref="S68:S131" si="21">$R$2-P68</f>
        <v>-1.8785796672351824E-2</v>
      </c>
      <c r="T68" s="21">
        <f t="shared" ref="T68:T131" si="22">S68^2</f>
        <v>3.5290615661494486E-4</v>
      </c>
      <c r="Z68" s="6">
        <f t="shared" ref="Z68:Z131" si="23">Z67*(1+P68)</f>
        <v>1.2800599670410149</v>
      </c>
      <c r="AA68" s="6">
        <f t="shared" ref="AA68:AA131" si="24">MAX(AA67,Z68)</f>
        <v>1.2800599670410149</v>
      </c>
      <c r="AB68" s="6">
        <f t="shared" si="17"/>
        <v>0</v>
      </c>
    </row>
    <row r="69" spans="3:28" x14ac:dyDescent="0.25">
      <c r="C69" s="1">
        <v>45321</v>
      </c>
      <c r="D69">
        <v>62.900001525878899</v>
      </c>
      <c r="E69">
        <v>62.773998260497997</v>
      </c>
      <c r="F69" s="4">
        <f t="shared" si="18"/>
        <v>2.7240709509288325E-2</v>
      </c>
      <c r="G69" s="4">
        <f t="shared" si="19"/>
        <v>4.9467398888239289E-3</v>
      </c>
      <c r="H69" s="4">
        <f t="shared" si="15"/>
        <v>-2.0032315154882878E-3</v>
      </c>
      <c r="I69" s="9"/>
      <c r="J69" s="18"/>
      <c r="K69">
        <f t="shared" si="14"/>
        <v>125.8000030517578</v>
      </c>
      <c r="L69">
        <f t="shared" si="12"/>
        <v>125.54799652099599</v>
      </c>
      <c r="M69">
        <f t="shared" si="13"/>
        <v>128.62399291992179</v>
      </c>
      <c r="P69" s="6">
        <f t="shared" si="20"/>
        <v>4.8278692540393835E-3</v>
      </c>
      <c r="Q69" s="6">
        <f t="shared" si="16"/>
        <v>4.8162524678182564E-3</v>
      </c>
      <c r="S69" s="6">
        <f t="shared" si="21"/>
        <v>-6.9493613304266559E-4</v>
      </c>
      <c r="T69" s="21">
        <f t="shared" si="22"/>
        <v>4.8293622900829339E-7</v>
      </c>
      <c r="Z69" s="6">
        <f t="shared" si="23"/>
        <v>1.2862399291992188</v>
      </c>
      <c r="AA69" s="6">
        <f t="shared" si="24"/>
        <v>1.2862399291992188</v>
      </c>
      <c r="AB69" s="6">
        <f t="shared" si="17"/>
        <v>0</v>
      </c>
    </row>
    <row r="70" spans="3:28" x14ac:dyDescent="0.25">
      <c r="C70" s="1">
        <v>45322</v>
      </c>
      <c r="D70">
        <v>61.439998626708899</v>
      </c>
      <c r="E70">
        <v>61.527000427246001</v>
      </c>
      <c r="F70" s="4">
        <f t="shared" si="18"/>
        <v>-2.3211492269508326E-2</v>
      </c>
      <c r="G70" s="4">
        <f t="shared" si="19"/>
        <v>-1.9864878258626043E-2</v>
      </c>
      <c r="H70" s="4">
        <f t="shared" si="15"/>
        <v>1.4160449622679723E-3</v>
      </c>
      <c r="I70" s="9"/>
      <c r="J70" s="18"/>
      <c r="K70">
        <f t="shared" si="14"/>
        <v>122.8799972534178</v>
      </c>
      <c r="L70">
        <f t="shared" si="12"/>
        <v>123.054000854492</v>
      </c>
      <c r="M70">
        <f t="shared" si="13"/>
        <v>126.1299972534178</v>
      </c>
      <c r="P70" s="6">
        <f t="shared" si="20"/>
        <v>-1.9389816859881604E-2</v>
      </c>
      <c r="Q70" s="6">
        <f t="shared" si="16"/>
        <v>-1.9580265217538514E-2</v>
      </c>
      <c r="S70" s="6">
        <f t="shared" si="21"/>
        <v>2.3522749980878322E-2</v>
      </c>
      <c r="T70" s="21">
        <f t="shared" si="22"/>
        <v>5.5331976666291114E-4</v>
      </c>
      <c r="Z70" s="6">
        <f t="shared" si="23"/>
        <v>1.2612999725341789</v>
      </c>
      <c r="AA70" s="6">
        <f t="shared" si="24"/>
        <v>1.2862399291992188</v>
      </c>
      <c r="AB70" s="6">
        <f>(Z70-AA70)/AA70</f>
        <v>-1.9389816859881576E-2</v>
      </c>
    </row>
    <row r="71" spans="3:28" x14ac:dyDescent="0.25">
      <c r="C71" s="1">
        <v>45323</v>
      </c>
      <c r="D71">
        <v>62.099998474121001</v>
      </c>
      <c r="E71">
        <v>63.027000427246001</v>
      </c>
      <c r="F71" s="4">
        <f t="shared" si="18"/>
        <v>1.0742185256579585E-2</v>
      </c>
      <c r="G71" s="4">
        <f t="shared" si="19"/>
        <v>2.4379540520160885E-2</v>
      </c>
      <c r="H71" s="4">
        <f t="shared" si="15"/>
        <v>1.4927568049962361E-2</v>
      </c>
      <c r="I71" s="9"/>
      <c r="J71" s="18"/>
      <c r="K71">
        <f t="shared" si="14"/>
        <v>124.199996948242</v>
      </c>
      <c r="L71">
        <f t="shared" si="12"/>
        <v>126.054000854492</v>
      </c>
      <c r="M71">
        <f t="shared" si="13"/>
        <v>129.1299972534178</v>
      </c>
      <c r="P71" s="6">
        <f t="shared" si="20"/>
        <v>2.3784984264864938E-2</v>
      </c>
      <c r="Q71" s="6">
        <f t="shared" si="16"/>
        <v>2.3506528265362713E-2</v>
      </c>
      <c r="S71" s="6">
        <f t="shared" si="21"/>
        <v>-1.965205114386822E-2</v>
      </c>
      <c r="T71" s="21">
        <f t="shared" si="22"/>
        <v>3.8620311416121222E-4</v>
      </c>
      <c r="Z71" s="6">
        <f t="shared" si="23"/>
        <v>1.2912999725341789</v>
      </c>
      <c r="AA71" s="6">
        <f t="shared" si="24"/>
        <v>1.2912999725341789</v>
      </c>
      <c r="AB71" s="6">
        <f t="shared" si="17"/>
        <v>0</v>
      </c>
    </row>
    <row r="72" spans="3:28" x14ac:dyDescent="0.25">
      <c r="C72" s="1">
        <v>45324</v>
      </c>
      <c r="D72">
        <v>63.9739990234375</v>
      </c>
      <c r="E72">
        <v>66.160003662109304</v>
      </c>
      <c r="F72" s="4">
        <f t="shared" si="18"/>
        <v>3.0177143242563088E-2</v>
      </c>
      <c r="G72" s="4">
        <f t="shared" si="19"/>
        <v>4.9708905923261007E-2</v>
      </c>
      <c r="H72" s="4">
        <f t="shared" si="15"/>
        <v>3.4170204646280435E-2</v>
      </c>
      <c r="I72" s="9"/>
      <c r="J72" s="18"/>
      <c r="K72">
        <f t="shared" si="14"/>
        <v>127.947998046875</v>
      </c>
      <c r="L72">
        <f t="shared" si="12"/>
        <v>132.32000732421861</v>
      </c>
      <c r="M72">
        <f t="shared" si="13"/>
        <v>135.39600372314442</v>
      </c>
      <c r="P72" s="6">
        <f t="shared" si="20"/>
        <v>4.8524793642096754E-2</v>
      </c>
      <c r="Q72" s="6">
        <f t="shared" si="16"/>
        <v>4.7384217853835224E-2</v>
      </c>
      <c r="S72" s="6">
        <f t="shared" si="21"/>
        <v>-4.4391860521100036E-2</v>
      </c>
      <c r="T72" s="21">
        <f t="shared" si="22"/>
        <v>1.9706372805247999E-3</v>
      </c>
      <c r="Z72" s="6">
        <f t="shared" si="23"/>
        <v>1.3539600372314451</v>
      </c>
      <c r="AA72" s="6">
        <f t="shared" si="24"/>
        <v>1.3539600372314451</v>
      </c>
      <c r="AB72" s="6">
        <f t="shared" si="17"/>
        <v>0</v>
      </c>
    </row>
    <row r="73" spans="3:28" x14ac:dyDescent="0.25">
      <c r="C73" s="1">
        <v>45327</v>
      </c>
      <c r="D73">
        <v>68.224998474121094</v>
      </c>
      <c r="E73">
        <v>69.332000732421804</v>
      </c>
      <c r="F73" s="4">
        <f t="shared" si="18"/>
        <v>6.6448862281162049E-2</v>
      </c>
      <c r="G73" s="4">
        <f t="shared" si="19"/>
        <v>4.7944330331546582E-2</v>
      </c>
      <c r="H73" s="4">
        <f t="shared" si="15"/>
        <v>1.6225757171993416E-2</v>
      </c>
      <c r="I73" s="9"/>
      <c r="J73" s="18"/>
      <c r="K73">
        <f t="shared" si="14"/>
        <v>136.44999694824219</v>
      </c>
      <c r="L73">
        <f t="shared" si="12"/>
        <v>138.66400146484361</v>
      </c>
      <c r="M73">
        <f t="shared" si="13"/>
        <v>141.73999786376942</v>
      </c>
      <c r="P73" s="6">
        <f t="shared" si="20"/>
        <v>4.6855106252597367E-2</v>
      </c>
      <c r="Q73" s="6">
        <f t="shared" si="16"/>
        <v>4.5790532868141574E-2</v>
      </c>
      <c r="S73" s="6">
        <f t="shared" si="21"/>
        <v>-4.2722173131600649E-2</v>
      </c>
      <c r="T73" s="21">
        <f t="shared" si="22"/>
        <v>1.8251840770864604E-3</v>
      </c>
      <c r="Z73" s="6">
        <f t="shared" si="23"/>
        <v>1.417399978637695</v>
      </c>
      <c r="AA73" s="6">
        <f t="shared" si="24"/>
        <v>1.417399978637695</v>
      </c>
      <c r="AB73" s="6">
        <f t="shared" si="17"/>
        <v>0</v>
      </c>
    </row>
    <row r="74" spans="3:28" x14ac:dyDescent="0.25">
      <c r="C74" s="1">
        <v>45328</v>
      </c>
      <c r="D74">
        <v>69.629997253417898</v>
      </c>
      <c r="E74">
        <v>68.222999572753906</v>
      </c>
      <c r="F74" s="4">
        <f t="shared" si="18"/>
        <v>2.0593606606378219E-2</v>
      </c>
      <c r="G74" s="4">
        <f t="shared" si="19"/>
        <v>-1.5995516470784524E-2</v>
      </c>
      <c r="H74" s="4">
        <f t="shared" si="15"/>
        <v>-2.020677489822717E-2</v>
      </c>
      <c r="I74" s="9"/>
      <c r="J74" s="18"/>
      <c r="K74">
        <f t="shared" si="14"/>
        <v>139.2599945068358</v>
      </c>
      <c r="L74">
        <f t="shared" si="12"/>
        <v>136.44599914550781</v>
      </c>
      <c r="M74">
        <f t="shared" si="13"/>
        <v>139.52199554443359</v>
      </c>
      <c r="P74" s="6">
        <f t="shared" si="20"/>
        <v>-1.564838685455331E-2</v>
      </c>
      <c r="Q74" s="6">
        <f t="shared" si="16"/>
        <v>-1.5772115324833511E-2</v>
      </c>
      <c r="S74" s="6">
        <f t="shared" si="21"/>
        <v>1.9781319975550028E-2</v>
      </c>
      <c r="T74" s="21">
        <f t="shared" si="22"/>
        <v>3.9130061997509456E-4</v>
      </c>
      <c r="Z74" s="6">
        <f t="shared" si="23"/>
        <v>1.3952199554443367</v>
      </c>
      <c r="AA74" s="6">
        <f t="shared" si="24"/>
        <v>1.417399978637695</v>
      </c>
      <c r="AB74" s="6">
        <f t="shared" si="17"/>
        <v>-1.5648386854553283E-2</v>
      </c>
    </row>
    <row r="75" spans="3:28" x14ac:dyDescent="0.25">
      <c r="C75" s="1">
        <v>45329</v>
      </c>
      <c r="D75">
        <v>68.319000244140597</v>
      </c>
      <c r="E75">
        <v>70.0989990234375</v>
      </c>
      <c r="F75" s="4">
        <f t="shared" si="18"/>
        <v>-1.882804913097923E-2</v>
      </c>
      <c r="G75" s="4">
        <f t="shared" si="19"/>
        <v>2.7498049960160476E-2</v>
      </c>
      <c r="H75" s="4">
        <f t="shared" si="15"/>
        <v>2.6054227563869624E-2</v>
      </c>
      <c r="I75" s="9"/>
      <c r="J75" s="18"/>
      <c r="K75">
        <f t="shared" si="14"/>
        <v>136.63800048828119</v>
      </c>
      <c r="L75">
        <f t="shared" si="12"/>
        <v>140.197998046875</v>
      </c>
      <c r="M75">
        <f t="shared" si="13"/>
        <v>143.27399444580078</v>
      </c>
      <c r="P75" s="6">
        <f t="shared" si="20"/>
        <v>2.6891809328890282E-2</v>
      </c>
      <c r="Q75" s="6">
        <f t="shared" si="16"/>
        <v>2.653657907665052E-2</v>
      </c>
      <c r="S75" s="6">
        <f t="shared" si="21"/>
        <v>-2.2758876207893564E-2</v>
      </c>
      <c r="T75" s="21">
        <f t="shared" si="22"/>
        <v>5.179664462462237E-4</v>
      </c>
      <c r="Z75" s="6">
        <f t="shared" si="23"/>
        <v>1.4327399444580087</v>
      </c>
      <c r="AA75" s="6">
        <f t="shared" si="24"/>
        <v>1.4327399444580087</v>
      </c>
      <c r="AB75" s="6">
        <f t="shared" si="17"/>
        <v>0</v>
      </c>
    </row>
    <row r="76" spans="3:28" x14ac:dyDescent="0.25">
      <c r="C76" s="1">
        <v>45330</v>
      </c>
      <c r="D76">
        <v>70.073997497558594</v>
      </c>
      <c r="E76">
        <v>69.640998840332003</v>
      </c>
      <c r="F76" s="4">
        <f t="shared" si="18"/>
        <v>2.5688274815884989E-2</v>
      </c>
      <c r="G76" s="4">
        <f t="shared" si="19"/>
        <v>-6.5336194451559209E-3</v>
      </c>
      <c r="H76" s="4">
        <f t="shared" si="15"/>
        <v>-6.1791630660385372E-3</v>
      </c>
      <c r="I76" s="9"/>
      <c r="J76" s="18"/>
      <c r="K76">
        <f t="shared" si="14"/>
        <v>140.14799499511719</v>
      </c>
      <c r="L76">
        <f t="shared" si="12"/>
        <v>139.28199768066401</v>
      </c>
      <c r="M76">
        <f t="shared" si="13"/>
        <v>142.35799407958979</v>
      </c>
      <c r="P76" s="6">
        <f t="shared" si="20"/>
        <v>-6.3933470254262277E-3</v>
      </c>
      <c r="Q76" s="6">
        <f t="shared" si="16"/>
        <v>-6.4138719974675728E-3</v>
      </c>
      <c r="S76" s="6">
        <f t="shared" si="21"/>
        <v>1.0526280146422946E-2</v>
      </c>
      <c r="T76" s="21">
        <f t="shared" si="22"/>
        <v>1.1080257372097787E-4</v>
      </c>
      <c r="Z76" s="6">
        <f t="shared" si="23"/>
        <v>1.4235799407958987</v>
      </c>
      <c r="AA76" s="6">
        <f t="shared" si="24"/>
        <v>1.4327399444580087</v>
      </c>
      <c r="AB76" s="6">
        <f t="shared" si="17"/>
        <v>-6.3933470254262676E-3</v>
      </c>
    </row>
    <row r="77" spans="3:28" x14ac:dyDescent="0.25">
      <c r="C77" s="1">
        <v>45331</v>
      </c>
      <c r="D77">
        <v>70.532997131347599</v>
      </c>
      <c r="E77">
        <v>72.133003234863196</v>
      </c>
      <c r="F77" s="4">
        <f t="shared" si="18"/>
        <v>6.5502133484677738E-3</v>
      </c>
      <c r="G77" s="4">
        <f t="shared" si="19"/>
        <v>3.5783582028234347E-2</v>
      </c>
      <c r="H77" s="4">
        <f t="shared" si="15"/>
        <v>2.2684504679930748E-2</v>
      </c>
      <c r="I77" s="9"/>
      <c r="J77" s="18"/>
      <c r="K77">
        <f t="shared" si="14"/>
        <v>141.0659942626952</v>
      </c>
      <c r="L77">
        <f t="shared" si="12"/>
        <v>144.26600646972639</v>
      </c>
      <c r="M77">
        <f t="shared" si="13"/>
        <v>147.34200286865217</v>
      </c>
      <c r="P77" s="6">
        <f t="shared" si="20"/>
        <v>3.5010389274492848E-2</v>
      </c>
      <c r="Q77" s="6">
        <f t="shared" si="16"/>
        <v>3.4411464613322451E-2</v>
      </c>
      <c r="S77" s="6">
        <f t="shared" si="21"/>
        <v>-3.087745615349613E-2</v>
      </c>
      <c r="T77" s="21">
        <f t="shared" si="22"/>
        <v>9.5341729851107602E-4</v>
      </c>
      <c r="Z77" s="6">
        <f t="shared" si="23"/>
        <v>1.4734200286865227</v>
      </c>
      <c r="AA77" s="6">
        <f t="shared" si="24"/>
        <v>1.4734200286865227</v>
      </c>
      <c r="AB77" s="6">
        <f t="shared" si="17"/>
        <v>0</v>
      </c>
    </row>
    <row r="78" spans="3:28" x14ac:dyDescent="0.25">
      <c r="C78" s="1">
        <v>45334</v>
      </c>
      <c r="D78">
        <v>72.599998474121094</v>
      </c>
      <c r="E78">
        <v>72.248001098632798</v>
      </c>
      <c r="F78" s="4">
        <f t="shared" si="18"/>
        <v>2.9305451729554233E-2</v>
      </c>
      <c r="G78" s="4">
        <f t="shared" si="19"/>
        <v>1.5942475512238446E-3</v>
      </c>
      <c r="H78" s="4">
        <f t="shared" si="15"/>
        <v>-4.8484488000887218E-3</v>
      </c>
      <c r="I78" s="9"/>
      <c r="J78" s="18"/>
      <c r="K78">
        <f t="shared" si="14"/>
        <v>145.19999694824219</v>
      </c>
      <c r="L78">
        <f t="shared" si="12"/>
        <v>144.4960021972656</v>
      </c>
      <c r="M78">
        <f t="shared" si="13"/>
        <v>147.57199859619141</v>
      </c>
      <c r="P78" s="6">
        <f t="shared" si="20"/>
        <v>1.5609651223776454E-3</v>
      </c>
      <c r="Q78" s="6">
        <f t="shared" si="16"/>
        <v>1.5597480826606948E-3</v>
      </c>
      <c r="S78" s="6">
        <f t="shared" si="21"/>
        <v>2.5719679986190725E-3</v>
      </c>
      <c r="T78" s="21">
        <f t="shared" si="22"/>
        <v>6.6150193859205974E-6</v>
      </c>
      <c r="Z78" s="6">
        <f t="shared" si="23"/>
        <v>1.475719985961915</v>
      </c>
      <c r="AA78" s="6">
        <f t="shared" si="24"/>
        <v>1.475719985961915</v>
      </c>
      <c r="AB78" s="6">
        <f t="shared" si="17"/>
        <v>0</v>
      </c>
    </row>
    <row r="79" spans="3:28" x14ac:dyDescent="0.25">
      <c r="C79" s="1">
        <v>45335</v>
      </c>
      <c r="D79">
        <v>70.400001525878906</v>
      </c>
      <c r="E79">
        <v>72.127998352050696</v>
      </c>
      <c r="F79" s="4">
        <f t="shared" si="18"/>
        <v>-3.0302988904695304E-2</v>
      </c>
      <c r="G79" s="4">
        <f t="shared" si="19"/>
        <v>-1.6609836224849299E-3</v>
      </c>
      <c r="H79" s="4">
        <f t="shared" si="15"/>
        <v>2.4545408930660057E-2</v>
      </c>
      <c r="I79" s="9"/>
      <c r="J79" s="18"/>
      <c r="K79">
        <f t="shared" si="14"/>
        <v>140.80000305175781</v>
      </c>
      <c r="L79">
        <f t="shared" si="12"/>
        <v>144.25599670410139</v>
      </c>
      <c r="M79">
        <f t="shared" si="13"/>
        <v>147.33199310302717</v>
      </c>
      <c r="P79" s="6">
        <f t="shared" si="20"/>
        <v>-1.6263620161503132E-3</v>
      </c>
      <c r="Q79" s="6">
        <f t="shared" si="16"/>
        <v>-1.6276859785435704E-3</v>
      </c>
      <c r="S79" s="6">
        <f t="shared" si="21"/>
        <v>5.7592951371470309E-3</v>
      </c>
      <c r="T79" s="21">
        <f t="shared" si="22"/>
        <v>3.3169480476765437E-5</v>
      </c>
      <c r="Z79" s="6">
        <f t="shared" si="23"/>
        <v>1.4733199310302727</v>
      </c>
      <c r="AA79" s="6">
        <f t="shared" si="24"/>
        <v>1.475719985961915</v>
      </c>
      <c r="AB79" s="6">
        <f t="shared" si="17"/>
        <v>-1.6263620161502941E-3</v>
      </c>
    </row>
    <row r="80" spans="3:28" x14ac:dyDescent="0.25">
      <c r="C80" s="1">
        <v>45336</v>
      </c>
      <c r="D80">
        <v>73.202003479003906</v>
      </c>
      <c r="E80">
        <v>73.900001525878906</v>
      </c>
      <c r="F80" s="4">
        <f t="shared" si="18"/>
        <v>3.9801163244222226E-2</v>
      </c>
      <c r="G80" s="4">
        <f t="shared" si="19"/>
        <v>2.4567480233947597E-2</v>
      </c>
      <c r="H80" s="4">
        <f t="shared" si="15"/>
        <v>9.5352314650131477E-3</v>
      </c>
      <c r="I80" s="9"/>
      <c r="J80" s="18"/>
      <c r="K80">
        <f t="shared" si="14"/>
        <v>146.40400695800781</v>
      </c>
      <c r="L80">
        <f t="shared" si="12"/>
        <v>147.80000305175781</v>
      </c>
      <c r="M80">
        <f t="shared" si="13"/>
        <v>150.87599945068359</v>
      </c>
      <c r="P80" s="6">
        <f t="shared" si="20"/>
        <v>2.4054560540548359E-2</v>
      </c>
      <c r="Q80" s="6">
        <f t="shared" si="16"/>
        <v>2.3769806975771874E-2</v>
      </c>
      <c r="S80" s="6">
        <f t="shared" si="21"/>
        <v>-1.9921627419551641E-2</v>
      </c>
      <c r="T80" s="21">
        <f t="shared" si="22"/>
        <v>3.9687123904343178E-4</v>
      </c>
      <c r="Z80" s="6">
        <f t="shared" si="23"/>
        <v>1.5087599945068371</v>
      </c>
      <c r="AA80" s="6">
        <f t="shared" si="24"/>
        <v>1.5087599945068371</v>
      </c>
      <c r="AB80" s="6">
        <f t="shared" si="17"/>
        <v>0</v>
      </c>
    </row>
    <row r="81" spans="3:28" x14ac:dyDescent="0.25">
      <c r="C81" s="1">
        <v>45337</v>
      </c>
      <c r="D81">
        <v>73.869003295898395</v>
      </c>
      <c r="E81">
        <v>72.657997131347599</v>
      </c>
      <c r="F81" s="4">
        <f t="shared" si="18"/>
        <v>9.1117699679599644E-3</v>
      </c>
      <c r="G81" s="4">
        <f t="shared" si="19"/>
        <v>-1.6806554382767794E-2</v>
      </c>
      <c r="H81" s="4">
        <f t="shared" si="15"/>
        <v>-1.6393969195710498E-2</v>
      </c>
      <c r="I81" s="9"/>
      <c r="J81" s="18"/>
      <c r="K81">
        <f t="shared" si="14"/>
        <v>147.73800659179679</v>
      </c>
      <c r="L81">
        <f t="shared" si="12"/>
        <v>145.3159942626952</v>
      </c>
      <c r="M81">
        <f t="shared" si="13"/>
        <v>148.39199066162098</v>
      </c>
      <c r="P81" s="6">
        <f t="shared" si="20"/>
        <v>-1.6463909423012998E-2</v>
      </c>
      <c r="Q81" s="6">
        <f t="shared" si="16"/>
        <v>-1.6600945764297149E-2</v>
      </c>
      <c r="S81" s="6">
        <f t="shared" si="21"/>
        <v>2.0596842544009716E-2</v>
      </c>
      <c r="T81" s="21">
        <f t="shared" si="22"/>
        <v>4.2422992278272863E-4</v>
      </c>
      <c r="Z81" s="6">
        <f t="shared" si="23"/>
        <v>1.483919906616211</v>
      </c>
      <c r="AA81" s="6">
        <f t="shared" si="24"/>
        <v>1.5087599945068371</v>
      </c>
      <c r="AB81" s="6">
        <f t="shared" si="17"/>
        <v>-1.646390942301295E-2</v>
      </c>
    </row>
    <row r="82" spans="3:28" x14ac:dyDescent="0.25">
      <c r="C82" s="1">
        <v>45338</v>
      </c>
      <c r="D82">
        <v>74.099998474121094</v>
      </c>
      <c r="E82">
        <v>72.612998962402301</v>
      </c>
      <c r="F82" s="4">
        <f t="shared" si="18"/>
        <v>3.127092121405745E-3</v>
      </c>
      <c r="G82" s="4">
        <f t="shared" si="19"/>
        <v>-6.1931474472043022E-4</v>
      </c>
      <c r="H82" s="4">
        <f t="shared" si="15"/>
        <v>-2.0067470207008397E-2</v>
      </c>
      <c r="I82" s="9"/>
      <c r="J82" s="18"/>
      <c r="K82">
        <f t="shared" si="14"/>
        <v>148.19999694824219</v>
      </c>
      <c r="L82">
        <f t="shared" si="12"/>
        <v>145.2259979248046</v>
      </c>
      <c r="M82">
        <f t="shared" si="13"/>
        <v>148.30199432373041</v>
      </c>
      <c r="P82" s="6">
        <f t="shared" si="20"/>
        <v>-6.0647705775298394E-4</v>
      </c>
      <c r="Q82" s="6">
        <f t="shared" si="16"/>
        <v>-6.0666103935459455E-4</v>
      </c>
      <c r="S82" s="6">
        <f t="shared" si="21"/>
        <v>4.739410178749702E-3</v>
      </c>
      <c r="T82" s="21">
        <f t="shared" si="22"/>
        <v>2.2462008842436284E-5</v>
      </c>
      <c r="Z82" s="6">
        <f t="shared" si="23"/>
        <v>1.4830199432373052</v>
      </c>
      <c r="AA82" s="6">
        <f t="shared" si="24"/>
        <v>1.5087599945068371</v>
      </c>
      <c r="AB82" s="6">
        <f t="shared" si="17"/>
        <v>-1.7060401497419997E-2</v>
      </c>
    </row>
    <row r="83" spans="3:28" x14ac:dyDescent="0.25">
      <c r="C83" s="1">
        <v>45342</v>
      </c>
      <c r="D83">
        <v>71.946998596191406</v>
      </c>
      <c r="E83">
        <v>69.452003479003906</v>
      </c>
      <c r="F83" s="4">
        <f t="shared" si="18"/>
        <v>-2.9055329585217303E-2</v>
      </c>
      <c r="G83" s="4">
        <f t="shared" si="19"/>
        <v>-4.3532088311558394E-2</v>
      </c>
      <c r="H83" s="4">
        <f t="shared" si="15"/>
        <v>-3.4678237673135895E-2</v>
      </c>
      <c r="I83" s="9"/>
      <c r="J83" s="18"/>
      <c r="K83">
        <f t="shared" si="14"/>
        <v>143.89399719238281</v>
      </c>
      <c r="L83">
        <f t="shared" si="12"/>
        <v>138.90400695800781</v>
      </c>
      <c r="M83">
        <f t="shared" si="13"/>
        <v>141.98000335693359</v>
      </c>
      <c r="P83" s="6">
        <f t="shared" si="20"/>
        <v>-4.2629170265886376E-2</v>
      </c>
      <c r="Q83" s="6">
        <f t="shared" si="16"/>
        <v>-4.3564470699598845E-2</v>
      </c>
      <c r="S83" s="6">
        <f t="shared" si="21"/>
        <v>4.6762103386883094E-2</v>
      </c>
      <c r="T83" s="21">
        <f t="shared" si="22"/>
        <v>2.1866943131655433E-3</v>
      </c>
      <c r="Z83" s="6">
        <f t="shared" si="23"/>
        <v>1.419800033569337</v>
      </c>
      <c r="AA83" s="6">
        <f t="shared" si="24"/>
        <v>1.5087599945068371</v>
      </c>
      <c r="AB83" s="6">
        <f t="shared" si="17"/>
        <v>-5.896230100306845E-2</v>
      </c>
    </row>
    <row r="84" spans="3:28" x14ac:dyDescent="0.25">
      <c r="C84" s="1">
        <v>45343</v>
      </c>
      <c r="D84">
        <v>68.005996704101506</v>
      </c>
      <c r="E84">
        <v>67.472000122070298</v>
      </c>
      <c r="F84" s="4">
        <f t="shared" si="18"/>
        <v>-5.4776460018980164E-2</v>
      </c>
      <c r="G84" s="4">
        <f t="shared" si="19"/>
        <v>-2.8508945138381564E-2</v>
      </c>
      <c r="H84" s="4">
        <f t="shared" si="15"/>
        <v>-7.8521984517727315E-3</v>
      </c>
      <c r="I84" s="9"/>
      <c r="J84" s="18"/>
      <c r="K84">
        <f t="shared" si="14"/>
        <v>136.01199340820301</v>
      </c>
      <c r="L84">
        <f t="shared" si="12"/>
        <v>134.9440002441406</v>
      </c>
      <c r="M84">
        <f t="shared" si="13"/>
        <v>138.01999664306641</v>
      </c>
      <c r="P84" s="6">
        <f t="shared" si="20"/>
        <v>-2.7891298917016125E-2</v>
      </c>
      <c r="Q84" s="6">
        <f t="shared" si="16"/>
        <v>-2.8287648384572428E-2</v>
      </c>
      <c r="S84" s="6">
        <f t="shared" si="21"/>
        <v>3.2024232038012843E-2</v>
      </c>
      <c r="T84" s="21">
        <f t="shared" si="22"/>
        <v>1.0255514376244883E-3</v>
      </c>
      <c r="Z84" s="6">
        <f t="shared" si="23"/>
        <v>1.380199966430665</v>
      </c>
      <c r="AA84" s="6">
        <f t="shared" si="24"/>
        <v>1.5087599945068371</v>
      </c>
      <c r="AB84" s="6">
        <f t="shared" si="17"/>
        <v>-8.5209064757972991E-2</v>
      </c>
    </row>
    <row r="85" spans="3:28" x14ac:dyDescent="0.25">
      <c r="C85" s="1">
        <v>45344</v>
      </c>
      <c r="D85">
        <v>75.025001525878906</v>
      </c>
      <c r="E85">
        <v>78.538002014160099</v>
      </c>
      <c r="F85" s="4">
        <f t="shared" si="18"/>
        <v>0.10321155724424634</v>
      </c>
      <c r="G85" s="4">
        <f t="shared" si="19"/>
        <v>0.16400880175582758</v>
      </c>
      <c r="H85" s="4">
        <f t="shared" si="15"/>
        <v>4.6824397425296004E-2</v>
      </c>
      <c r="I85" s="9"/>
      <c r="J85" s="18"/>
      <c r="K85">
        <f t="shared" si="14"/>
        <v>150.05000305175781</v>
      </c>
      <c r="L85">
        <f t="shared" ref="L85:L116" si="25">(K85*H85)+K85</f>
        <v>157.0760040283202</v>
      </c>
      <c r="M85">
        <f t="shared" ref="M85:M116" si="26">($A$2-$J$53)+L85</f>
        <v>160.15200042724598</v>
      </c>
      <c r="P85" s="6">
        <f t="shared" si="20"/>
        <v>0.16035360326384562</v>
      </c>
      <c r="Q85" s="6">
        <f t="shared" si="16"/>
        <v>0.14872478906679357</v>
      </c>
      <c r="S85" s="6">
        <f t="shared" si="21"/>
        <v>-0.15622067014284891</v>
      </c>
      <c r="T85" s="21">
        <f t="shared" si="22"/>
        <v>2.4404897779880804E-2</v>
      </c>
      <c r="Z85" s="6">
        <f t="shared" si="23"/>
        <v>1.6015200042724611</v>
      </c>
      <c r="AA85" s="6">
        <f t="shared" si="24"/>
        <v>1.6015200042724611</v>
      </c>
      <c r="AB85" s="6">
        <f t="shared" si="17"/>
        <v>0</v>
      </c>
    </row>
    <row r="86" spans="3:28" x14ac:dyDescent="0.25">
      <c r="C86" s="1">
        <v>45345</v>
      </c>
      <c r="D86">
        <v>80.790000915527301</v>
      </c>
      <c r="E86">
        <v>78.817001342773395</v>
      </c>
      <c r="F86" s="4">
        <f t="shared" si="18"/>
        <v>7.6841043284215496E-2</v>
      </c>
      <c r="G86" s="4">
        <f t="shared" si="19"/>
        <v>3.5524118446888038E-3</v>
      </c>
      <c r="H86" s="4">
        <f t="shared" si="15"/>
        <v>-2.4421333709561933E-2</v>
      </c>
      <c r="I86" s="9"/>
      <c r="J86" s="18"/>
      <c r="K86">
        <f t="shared" ref="K86:K117" si="27">(K85*F86)+K85</f>
        <v>161.5800018310546</v>
      </c>
      <c r="L86">
        <f t="shared" si="25"/>
        <v>157.63400268554679</v>
      </c>
      <c r="M86">
        <f t="shared" si="26"/>
        <v>160.7099990844726</v>
      </c>
      <c r="P86" s="6">
        <f t="shared" si="20"/>
        <v>3.4841816258180773E-3</v>
      </c>
      <c r="Q86" s="6">
        <f t="shared" si="16"/>
        <v>3.4781259270435746E-3</v>
      </c>
      <c r="S86" s="6">
        <f t="shared" si="21"/>
        <v>6.4875149517864064E-4</v>
      </c>
      <c r="T86" s="21">
        <f t="shared" si="22"/>
        <v>4.2087850249652178E-7</v>
      </c>
      <c r="Z86" s="6">
        <f t="shared" si="23"/>
        <v>1.6070999908447272</v>
      </c>
      <c r="AA86" s="6">
        <f t="shared" si="24"/>
        <v>1.6070999908447272</v>
      </c>
      <c r="AB86" s="6">
        <f t="shared" si="17"/>
        <v>0</v>
      </c>
    </row>
    <row r="87" spans="3:28" x14ac:dyDescent="0.25">
      <c r="C87" s="1">
        <v>45348</v>
      </c>
      <c r="D87">
        <v>79.699996948242102</v>
      </c>
      <c r="E87">
        <v>79.092002868652301</v>
      </c>
      <c r="F87" s="4">
        <f t="shared" si="18"/>
        <v>-1.3491817736515303E-2</v>
      </c>
      <c r="G87" s="4">
        <f t="shared" si="19"/>
        <v>3.4891142925233946E-3</v>
      </c>
      <c r="H87" s="4">
        <f t="shared" si="15"/>
        <v>-7.6285332856993451E-3</v>
      </c>
      <c r="I87" s="9"/>
      <c r="J87" s="18"/>
      <c r="K87">
        <f t="shared" si="27"/>
        <v>159.3999938964842</v>
      </c>
      <c r="L87">
        <f t="shared" si="25"/>
        <v>158.1840057373046</v>
      </c>
      <c r="M87">
        <f t="shared" si="26"/>
        <v>161.26000213623041</v>
      </c>
      <c r="P87" s="6">
        <f t="shared" si="20"/>
        <v>3.422332492633014E-3</v>
      </c>
      <c r="Q87" s="6">
        <f t="shared" si="16"/>
        <v>3.4164896397831149E-3</v>
      </c>
      <c r="S87" s="6">
        <f t="shared" si="21"/>
        <v>7.1060062836370399E-4</v>
      </c>
      <c r="T87" s="21">
        <f t="shared" si="22"/>
        <v>5.0495325303089095E-7</v>
      </c>
      <c r="Z87" s="6">
        <f t="shared" si="23"/>
        <v>1.6126000213623053</v>
      </c>
      <c r="AA87" s="6">
        <f t="shared" si="24"/>
        <v>1.6126000213623053</v>
      </c>
      <c r="AB87" s="6">
        <f t="shared" si="17"/>
        <v>0</v>
      </c>
    </row>
    <row r="88" spans="3:28" x14ac:dyDescent="0.25">
      <c r="C88" s="1">
        <v>45349</v>
      </c>
      <c r="D88">
        <v>79.380996704101506</v>
      </c>
      <c r="E88">
        <v>78.700996398925696</v>
      </c>
      <c r="F88" s="4">
        <f t="shared" si="18"/>
        <v>-4.0025126267916704E-3</v>
      </c>
      <c r="G88" s="4">
        <f t="shared" si="19"/>
        <v>-4.9436915939016952E-3</v>
      </c>
      <c r="H88" s="4">
        <f t="shared" si="15"/>
        <v>-8.5662858040263818E-3</v>
      </c>
      <c r="I88" s="9"/>
      <c r="J88" s="18"/>
      <c r="K88">
        <f t="shared" si="27"/>
        <v>158.76199340820301</v>
      </c>
      <c r="L88">
        <f t="shared" si="25"/>
        <v>157.40199279785139</v>
      </c>
      <c r="M88">
        <f t="shared" si="26"/>
        <v>160.47798919677717</v>
      </c>
      <c r="P88" s="6">
        <f t="shared" si="20"/>
        <v>-4.849391846048743E-3</v>
      </c>
      <c r="Q88" s="6">
        <f t="shared" si="16"/>
        <v>-4.8611882992213159E-3</v>
      </c>
      <c r="S88" s="6">
        <f t="shared" si="21"/>
        <v>8.9823249670454609E-3</v>
      </c>
      <c r="T88" s="21">
        <f t="shared" si="22"/>
        <v>8.0682161813608246E-5</v>
      </c>
      <c r="Z88" s="6">
        <f t="shared" si="23"/>
        <v>1.6047798919677729</v>
      </c>
      <c r="AA88" s="6">
        <f t="shared" si="24"/>
        <v>1.6126000213623053</v>
      </c>
      <c r="AB88" s="6">
        <f t="shared" si="17"/>
        <v>-4.849391846048723E-3</v>
      </c>
    </row>
    <row r="89" spans="3:28" x14ac:dyDescent="0.25">
      <c r="C89" s="1">
        <v>45350</v>
      </c>
      <c r="D89">
        <v>77.620002746582003</v>
      </c>
      <c r="E89">
        <v>77.663002014160099</v>
      </c>
      <c r="F89" s="4">
        <f t="shared" si="18"/>
        <v>-2.2184074660636186E-2</v>
      </c>
      <c r="G89" s="4">
        <f t="shared" si="19"/>
        <v>-1.3189088223281575E-2</v>
      </c>
      <c r="H89" s="4">
        <f t="shared" si="15"/>
        <v>5.5397147715238976E-4</v>
      </c>
      <c r="I89" s="9"/>
      <c r="J89" s="18"/>
      <c r="K89">
        <f t="shared" si="27"/>
        <v>155.24000549316401</v>
      </c>
      <c r="L89">
        <f t="shared" si="25"/>
        <v>155.3260040283202</v>
      </c>
      <c r="M89">
        <f t="shared" si="26"/>
        <v>158.40200042724598</v>
      </c>
      <c r="P89" s="6">
        <f t="shared" si="20"/>
        <v>-1.2936283535965969E-2</v>
      </c>
      <c r="Q89" s="6">
        <f t="shared" si="16"/>
        <v>-1.3020685944306496E-2</v>
      </c>
      <c r="S89" s="6">
        <f t="shared" si="21"/>
        <v>1.7069216656962687E-2</v>
      </c>
      <c r="T89" s="21">
        <f t="shared" si="22"/>
        <v>2.9135815728233247E-4</v>
      </c>
      <c r="Z89" s="6">
        <f t="shared" si="23"/>
        <v>1.584020004272461</v>
      </c>
      <c r="AA89" s="6">
        <f t="shared" si="24"/>
        <v>1.6126000213623053</v>
      </c>
      <c r="AB89" s="6">
        <f t="shared" si="17"/>
        <v>-1.7722942274117172E-2</v>
      </c>
    </row>
    <row r="90" spans="3:28" x14ac:dyDescent="0.25">
      <c r="C90" s="1">
        <v>45351</v>
      </c>
      <c r="D90">
        <v>79.094001770019503</v>
      </c>
      <c r="E90">
        <v>79.111999511718693</v>
      </c>
      <c r="F90" s="4">
        <f t="shared" si="18"/>
        <v>1.8989937790261254E-2</v>
      </c>
      <c r="G90" s="4">
        <f t="shared" si="19"/>
        <v>1.8657500482590173E-2</v>
      </c>
      <c r="H90" s="4">
        <f t="shared" si="15"/>
        <v>2.2754875586548402E-4</v>
      </c>
      <c r="I90" s="9"/>
      <c r="J90" s="18"/>
      <c r="K90">
        <f t="shared" si="27"/>
        <v>158.18800354003901</v>
      </c>
      <c r="L90">
        <f t="shared" si="25"/>
        <v>158.22399902343739</v>
      </c>
      <c r="M90">
        <f t="shared" si="26"/>
        <v>161.29999542236317</v>
      </c>
      <c r="P90" s="6">
        <f t="shared" si="20"/>
        <v>1.8295191899727531E-2</v>
      </c>
      <c r="Q90" s="6">
        <f t="shared" si="16"/>
        <v>1.8129848491050198E-2</v>
      </c>
      <c r="S90" s="6">
        <f t="shared" si="21"/>
        <v>-1.4162258778730813E-2</v>
      </c>
      <c r="T90" s="21">
        <f t="shared" si="22"/>
        <v>2.0056957371573797E-4</v>
      </c>
      <c r="Z90" s="6">
        <f t="shared" si="23"/>
        <v>1.6129999542236331</v>
      </c>
      <c r="AA90" s="6">
        <f t="shared" si="24"/>
        <v>1.6129999542236331</v>
      </c>
      <c r="AB90" s="6">
        <f t="shared" si="17"/>
        <v>0</v>
      </c>
    </row>
    <row r="91" spans="3:28" x14ac:dyDescent="0.25">
      <c r="C91" s="1">
        <v>45352</v>
      </c>
      <c r="D91">
        <v>80</v>
      </c>
      <c r="E91">
        <v>82.278999328613196</v>
      </c>
      <c r="F91" s="4">
        <f t="shared" si="18"/>
        <v>1.1454702122859522E-2</v>
      </c>
      <c r="G91" s="4">
        <f t="shared" si="19"/>
        <v>4.0031851507246786E-2</v>
      </c>
      <c r="H91" s="4">
        <f t="shared" si="15"/>
        <v>2.848749160766495E-2</v>
      </c>
      <c r="I91" s="9"/>
      <c r="J91" s="18"/>
      <c r="K91">
        <f t="shared" si="27"/>
        <v>160</v>
      </c>
      <c r="L91">
        <f t="shared" si="25"/>
        <v>164.55799865722639</v>
      </c>
      <c r="M91">
        <f t="shared" si="26"/>
        <v>167.63399505615217</v>
      </c>
      <c r="P91" s="6">
        <f t="shared" si="20"/>
        <v>3.9268442737418946E-2</v>
      </c>
      <c r="Q91" s="6">
        <f t="shared" si="16"/>
        <v>3.8517045192252033E-2</v>
      </c>
      <c r="S91" s="6">
        <f t="shared" si="21"/>
        <v>-3.5135509616422228E-2</v>
      </c>
      <c r="T91" s="21">
        <f t="shared" si="22"/>
        <v>1.2345040360056988E-3</v>
      </c>
      <c r="Z91" s="6">
        <f t="shared" si="23"/>
        <v>1.6763399505615233</v>
      </c>
      <c r="AA91" s="6">
        <f t="shared" si="24"/>
        <v>1.6763399505615233</v>
      </c>
      <c r="AB91" s="6">
        <f t="shared" si="17"/>
        <v>0</v>
      </c>
    </row>
    <row r="92" spans="3:28" x14ac:dyDescent="0.25">
      <c r="C92" s="1">
        <v>45355</v>
      </c>
      <c r="D92">
        <v>84.129997253417898</v>
      </c>
      <c r="E92">
        <v>85.236999511718693</v>
      </c>
      <c r="F92" s="4">
        <f t="shared" si="18"/>
        <v>5.1624965667723718E-2</v>
      </c>
      <c r="G92" s="4">
        <f t="shared" si="19"/>
        <v>3.5950852674952606E-2</v>
      </c>
      <c r="H92" s="4">
        <f t="shared" si="15"/>
        <v>1.3158234808522141E-2</v>
      </c>
      <c r="I92" s="9"/>
      <c r="J92" s="18"/>
      <c r="K92">
        <f t="shared" si="27"/>
        <v>168.2599945068358</v>
      </c>
      <c r="L92">
        <f t="shared" si="25"/>
        <v>170.47399902343739</v>
      </c>
      <c r="M92">
        <f t="shared" si="26"/>
        <v>173.54999542236317</v>
      </c>
      <c r="P92" s="6">
        <f t="shared" si="20"/>
        <v>3.5291173274426338E-2</v>
      </c>
      <c r="Q92" s="6">
        <f t="shared" si="16"/>
        <v>3.4682713987553099E-2</v>
      </c>
      <c r="S92" s="6">
        <f t="shared" si="21"/>
        <v>-3.115824015342962E-2</v>
      </c>
      <c r="T92" s="21">
        <f t="shared" si="22"/>
        <v>9.7083592945879386E-4</v>
      </c>
      <c r="Z92" s="6">
        <f t="shared" si="23"/>
        <v>1.7354999542236333</v>
      </c>
      <c r="AA92" s="6">
        <f t="shared" si="24"/>
        <v>1.7354999542236333</v>
      </c>
      <c r="AB92" s="6">
        <f t="shared" si="17"/>
        <v>0</v>
      </c>
    </row>
    <row r="93" spans="3:28" x14ac:dyDescent="0.25">
      <c r="C93" s="1">
        <v>45356</v>
      </c>
      <c r="D93">
        <v>85.269996643066406</v>
      </c>
      <c r="E93">
        <v>85.963996887207003</v>
      </c>
      <c r="F93" s="4">
        <f t="shared" si="18"/>
        <v>1.3550450812622539E-2</v>
      </c>
      <c r="G93" s="4">
        <f t="shared" si="19"/>
        <v>8.5291291299896058E-3</v>
      </c>
      <c r="H93" s="4">
        <f t="shared" si="15"/>
        <v>8.1388562385621734E-3</v>
      </c>
      <c r="I93" s="9"/>
      <c r="J93" s="18"/>
      <c r="K93">
        <f t="shared" si="27"/>
        <v>170.53999328613281</v>
      </c>
      <c r="L93">
        <f t="shared" si="25"/>
        <v>171.92799377441401</v>
      </c>
      <c r="M93">
        <f t="shared" si="26"/>
        <v>175.00399017333979</v>
      </c>
      <c r="P93" s="6">
        <f t="shared" si="20"/>
        <v>8.3779590281064433E-3</v>
      </c>
      <c r="Q93" s="6">
        <f t="shared" si="16"/>
        <v>8.3430587227661373E-3</v>
      </c>
      <c r="S93" s="6">
        <f t="shared" si="21"/>
        <v>-4.2450259071097254E-3</v>
      </c>
      <c r="T93" s="21">
        <f t="shared" si="22"/>
        <v>1.8020244952032748E-5</v>
      </c>
      <c r="Z93" s="6">
        <f t="shared" si="23"/>
        <v>1.7500399017333994</v>
      </c>
      <c r="AA93" s="6">
        <f t="shared" si="24"/>
        <v>1.7500399017333994</v>
      </c>
      <c r="AB93" s="6">
        <f t="shared" si="17"/>
        <v>0</v>
      </c>
    </row>
    <row r="94" spans="3:28" x14ac:dyDescent="0.25">
      <c r="C94" s="1">
        <v>45357</v>
      </c>
      <c r="D94">
        <v>88.022003173828097</v>
      </c>
      <c r="E94">
        <v>88.699996948242102</v>
      </c>
      <c r="F94" s="4">
        <f t="shared" si="18"/>
        <v>3.2274031184513545E-2</v>
      </c>
      <c r="G94" s="4">
        <f t="shared" si="19"/>
        <v>3.1827278396850178E-2</v>
      </c>
      <c r="H94" s="4">
        <f t="shared" si="15"/>
        <v>7.7025487942496184E-3</v>
      </c>
      <c r="I94" s="9"/>
      <c r="J94" s="18"/>
      <c r="K94">
        <f t="shared" si="27"/>
        <v>176.04400634765619</v>
      </c>
      <c r="L94">
        <f t="shared" si="25"/>
        <v>177.3999938964842</v>
      </c>
      <c r="M94">
        <f t="shared" si="26"/>
        <v>180.47599029540999</v>
      </c>
      <c r="P94" s="6">
        <f t="shared" si="20"/>
        <v>3.1267859187954716E-2</v>
      </c>
      <c r="Q94" s="6">
        <f t="shared" si="16"/>
        <v>3.0788976517239788E-2</v>
      </c>
      <c r="S94" s="6">
        <f t="shared" si="21"/>
        <v>-2.7134926066957998E-2</v>
      </c>
      <c r="T94" s="21">
        <f t="shared" si="22"/>
        <v>7.3630421265927671E-4</v>
      </c>
      <c r="Z94" s="6">
        <f t="shared" si="23"/>
        <v>1.8047599029541015</v>
      </c>
      <c r="AA94" s="6">
        <f t="shared" si="24"/>
        <v>1.8047599029541015</v>
      </c>
      <c r="AB94" s="6">
        <f t="shared" si="17"/>
        <v>0</v>
      </c>
    </row>
    <row r="95" spans="3:28" x14ac:dyDescent="0.25">
      <c r="C95" s="1">
        <v>45358</v>
      </c>
      <c r="D95">
        <v>90.157997131347599</v>
      </c>
      <c r="E95">
        <v>92.668998718261705</v>
      </c>
      <c r="F95" s="4">
        <f t="shared" si="18"/>
        <v>2.4266591085200451E-2</v>
      </c>
      <c r="G95" s="4">
        <f t="shared" si="19"/>
        <v>4.4746357458564284E-2</v>
      </c>
      <c r="H95" s="4">
        <f t="shared" si="15"/>
        <v>2.7851124324067746E-2</v>
      </c>
      <c r="I95" s="9"/>
      <c r="J95" s="18"/>
      <c r="K95">
        <f t="shared" si="27"/>
        <v>180.3159942626952</v>
      </c>
      <c r="L95">
        <f t="shared" si="25"/>
        <v>185.33799743652341</v>
      </c>
      <c r="M95">
        <f t="shared" si="26"/>
        <v>188.41399383544922</v>
      </c>
      <c r="P95" s="6">
        <f t="shared" si="20"/>
        <v>4.3983709561842582E-2</v>
      </c>
      <c r="Q95" s="6">
        <f t="shared" si="16"/>
        <v>4.3043885470738411E-2</v>
      </c>
      <c r="S95" s="6">
        <f t="shared" si="21"/>
        <v>-3.9850776440845864E-2</v>
      </c>
      <c r="T95" s="21">
        <f t="shared" si="22"/>
        <v>1.5880843829382757E-3</v>
      </c>
      <c r="Z95" s="6">
        <f t="shared" si="23"/>
        <v>1.8841399383544937</v>
      </c>
      <c r="AA95" s="6">
        <f t="shared" si="24"/>
        <v>1.8841399383544937</v>
      </c>
      <c r="AB95" s="6">
        <f t="shared" si="17"/>
        <v>0</v>
      </c>
    </row>
    <row r="96" spans="3:28" x14ac:dyDescent="0.25">
      <c r="C96" s="1">
        <v>45359</v>
      </c>
      <c r="D96">
        <v>95.138000488281193</v>
      </c>
      <c r="E96">
        <v>87.527999877929602</v>
      </c>
      <c r="F96" s="4">
        <f t="shared" si="18"/>
        <v>5.5236401821109948E-2</v>
      </c>
      <c r="G96" s="4">
        <f t="shared" si="19"/>
        <v>-5.5477008616032428E-2</v>
      </c>
      <c r="H96" s="4">
        <f t="shared" si="15"/>
        <v>-7.998907451590774E-2</v>
      </c>
      <c r="I96" s="9"/>
      <c r="J96" s="18"/>
      <c r="K96">
        <f t="shared" si="27"/>
        <v>190.27600097656239</v>
      </c>
      <c r="L96">
        <f t="shared" si="25"/>
        <v>175.0559997558592</v>
      </c>
      <c r="M96">
        <f t="shared" si="26"/>
        <v>178.13199615478499</v>
      </c>
      <c r="P96" s="6">
        <f t="shared" si="20"/>
        <v>-5.4571305832219578E-2</v>
      </c>
      <c r="Q96" s="6">
        <f t="shared" si="16"/>
        <v>-5.6116809732017527E-2</v>
      </c>
      <c r="S96" s="6">
        <f t="shared" si="21"/>
        <v>5.8704238953216296E-2</v>
      </c>
      <c r="T96" s="21">
        <f t="shared" si="22"/>
        <v>3.4461876710763176E-3</v>
      </c>
      <c r="Z96" s="6">
        <f t="shared" si="23"/>
        <v>1.7813199615478512</v>
      </c>
      <c r="AA96" s="6">
        <f t="shared" si="24"/>
        <v>1.8841399383544937</v>
      </c>
      <c r="AB96" s="6">
        <f t="shared" si="17"/>
        <v>-5.4571305832219599E-2</v>
      </c>
    </row>
    <row r="97" spans="3:28" x14ac:dyDescent="0.25">
      <c r="C97" s="1">
        <v>45362</v>
      </c>
      <c r="D97">
        <v>86.429000854492102</v>
      </c>
      <c r="E97">
        <v>85.774002075195298</v>
      </c>
      <c r="F97" s="4">
        <f t="shared" si="18"/>
        <v>-9.1540704966380268E-2</v>
      </c>
      <c r="G97" s="4">
        <f t="shared" si="19"/>
        <v>-2.0039276633540198E-2</v>
      </c>
      <c r="H97" s="4">
        <f t="shared" si="15"/>
        <v>-7.5784606187861625E-3</v>
      </c>
      <c r="I97" s="9"/>
      <c r="J97" s="18"/>
      <c r="K97">
        <f t="shared" si="27"/>
        <v>172.8580017089842</v>
      </c>
      <c r="L97">
        <f t="shared" si="25"/>
        <v>171.5480041503906</v>
      </c>
      <c r="M97">
        <f t="shared" si="26"/>
        <v>174.62400054931641</v>
      </c>
      <c r="P97" s="6">
        <f t="shared" si="20"/>
        <v>-1.9693236932125109E-2</v>
      </c>
      <c r="Q97" s="6">
        <f t="shared" si="16"/>
        <v>-1.9889732760518128E-2</v>
      </c>
      <c r="S97" s="6">
        <f t="shared" si="21"/>
        <v>2.3826170053121827E-2</v>
      </c>
      <c r="T97" s="21">
        <f t="shared" si="22"/>
        <v>5.6768637940027939E-4</v>
      </c>
      <c r="Z97" s="6">
        <f t="shared" si="23"/>
        <v>1.7462400054931655</v>
      </c>
      <c r="AA97" s="6">
        <f t="shared" si="24"/>
        <v>1.8841399383544937</v>
      </c>
      <c r="AB97" s="6">
        <f t="shared" si="17"/>
        <v>-7.3189857108895293E-2</v>
      </c>
    </row>
    <row r="98" spans="3:28" x14ac:dyDescent="0.25">
      <c r="C98" s="1">
        <v>45363</v>
      </c>
      <c r="D98">
        <v>88.049003601074205</v>
      </c>
      <c r="E98">
        <v>91.913002014160099</v>
      </c>
      <c r="F98" s="4">
        <f t="shared" si="18"/>
        <v>1.8743740302048204E-2</v>
      </c>
      <c r="G98" s="4">
        <f t="shared" si="19"/>
        <v>7.1571802532694448E-2</v>
      </c>
      <c r="H98" s="4">
        <f t="shared" si="15"/>
        <v>4.3884635317312709E-2</v>
      </c>
      <c r="I98" s="9"/>
      <c r="J98" s="18"/>
      <c r="K98">
        <f t="shared" si="27"/>
        <v>176.09800720214841</v>
      </c>
      <c r="L98">
        <f t="shared" si="25"/>
        <v>183.8260040283202</v>
      </c>
      <c r="M98">
        <f t="shared" si="26"/>
        <v>186.90200042724598</v>
      </c>
      <c r="P98" s="6">
        <f t="shared" si="20"/>
        <v>7.0311067432349231E-2</v>
      </c>
      <c r="Q98" s="6">
        <f t="shared" si="16"/>
        <v>6.7949323450244917E-2</v>
      </c>
      <c r="S98" s="6">
        <f t="shared" si="21"/>
        <v>-6.6178134311352513E-2</v>
      </c>
      <c r="T98" s="21">
        <f t="shared" si="22"/>
        <v>4.3795454609314131E-3</v>
      </c>
      <c r="Z98" s="6">
        <f t="shared" si="23"/>
        <v>1.8690200042724614</v>
      </c>
      <c r="AA98" s="6">
        <f t="shared" si="24"/>
        <v>1.8841399383544937</v>
      </c>
      <c r="AB98" s="6">
        <f t="shared" si="17"/>
        <v>-8.0248466550935735E-3</v>
      </c>
    </row>
    <row r="99" spans="3:28" x14ac:dyDescent="0.25">
      <c r="C99" s="1">
        <v>45364</v>
      </c>
      <c r="D99">
        <v>91.055000305175696</v>
      </c>
      <c r="E99">
        <v>90.888000488281193</v>
      </c>
      <c r="F99" s="4">
        <f t="shared" si="18"/>
        <v>3.4140042262384193E-2</v>
      </c>
      <c r="G99" s="4">
        <f t="shared" si="19"/>
        <v>-1.1151866476094369E-2</v>
      </c>
      <c r="H99" s="4">
        <f t="shared" si="15"/>
        <v>-1.8340543224951297E-3</v>
      </c>
      <c r="I99" s="9"/>
      <c r="J99" s="18"/>
      <c r="K99">
        <f t="shared" si="27"/>
        <v>182.11000061035139</v>
      </c>
      <c r="L99">
        <f t="shared" si="25"/>
        <v>181.77600097656239</v>
      </c>
      <c r="M99">
        <f t="shared" si="26"/>
        <v>184.85199737548817</v>
      </c>
      <c r="P99" s="6">
        <f t="shared" si="20"/>
        <v>-1.0968331248845048E-2</v>
      </c>
      <c r="Q99" s="6">
        <f t="shared" si="16"/>
        <v>-1.1028926890129112E-2</v>
      </c>
      <c r="S99" s="6">
        <f t="shared" si="21"/>
        <v>1.5101264369841766E-2</v>
      </c>
      <c r="T99" s="21">
        <f t="shared" si="22"/>
        <v>2.2804818556785243E-4</v>
      </c>
      <c r="Z99" s="6">
        <f t="shared" si="23"/>
        <v>1.8485199737548834</v>
      </c>
      <c r="AA99" s="6">
        <f t="shared" si="24"/>
        <v>1.8841399383544937</v>
      </c>
      <c r="AB99" s="6">
        <f t="shared" si="17"/>
        <v>-1.8905158727604284E-2</v>
      </c>
    </row>
    <row r="100" spans="3:28" x14ac:dyDescent="0.25">
      <c r="C100" s="1">
        <v>45365</v>
      </c>
      <c r="D100">
        <v>89.577003479003906</v>
      </c>
      <c r="E100">
        <v>87.944000244140597</v>
      </c>
      <c r="F100" s="4">
        <f t="shared" si="18"/>
        <v>-1.6231912813334845E-2</v>
      </c>
      <c r="G100" s="4">
        <f t="shared" si="19"/>
        <v>-3.239151734359242E-2</v>
      </c>
      <c r="H100" s="4">
        <f t="shared" si="15"/>
        <v>-1.8230161441447099E-2</v>
      </c>
      <c r="I100" s="9"/>
      <c r="J100" s="18"/>
      <c r="K100">
        <f t="shared" si="27"/>
        <v>179.15400695800781</v>
      </c>
      <c r="L100">
        <f t="shared" si="25"/>
        <v>175.88800048828119</v>
      </c>
      <c r="M100">
        <f t="shared" si="26"/>
        <v>178.96399688720697</v>
      </c>
      <c r="P100" s="6">
        <f t="shared" si="20"/>
        <v>-3.1852512127964472E-2</v>
      </c>
      <c r="Q100" s="6">
        <f t="shared" si="16"/>
        <v>-3.2370839807530916E-2</v>
      </c>
      <c r="S100" s="6">
        <f t="shared" si="21"/>
        <v>3.598544524896119E-2</v>
      </c>
      <c r="T100" s="21">
        <f t="shared" si="22"/>
        <v>1.2949522697659835E-3</v>
      </c>
      <c r="Z100" s="6">
        <f t="shared" si="23"/>
        <v>1.7896399688720714</v>
      </c>
      <c r="AA100" s="6">
        <f t="shared" si="24"/>
        <v>1.8841399383544937</v>
      </c>
      <c r="AB100" s="6">
        <f t="shared" si="17"/>
        <v>-5.0155494057916639E-2</v>
      </c>
    </row>
    <row r="101" spans="3:28" x14ac:dyDescent="0.25">
      <c r="C101" s="1">
        <v>45366</v>
      </c>
      <c r="D101">
        <v>86.930000305175696</v>
      </c>
      <c r="E101">
        <v>87.836997985839801</v>
      </c>
      <c r="F101" s="4">
        <f t="shared" si="18"/>
        <v>-2.9550030376363789E-2</v>
      </c>
      <c r="G101" s="4">
        <f t="shared" si="19"/>
        <v>-1.2167090194185777E-3</v>
      </c>
      <c r="H101" s="4">
        <f t="shared" si="15"/>
        <v>1.0433655555964649E-2</v>
      </c>
      <c r="I101" s="9"/>
      <c r="J101" s="18"/>
      <c r="K101">
        <f t="shared" si="27"/>
        <v>173.86000061035139</v>
      </c>
      <c r="L101">
        <f t="shared" si="25"/>
        <v>175.6739959716796</v>
      </c>
      <c r="M101">
        <f t="shared" si="26"/>
        <v>178.74999237060541</v>
      </c>
      <c r="P101" s="6">
        <f t="shared" si="20"/>
        <v>-1.1957964748431497E-3</v>
      </c>
      <c r="Q101" s="6">
        <f t="shared" si="16"/>
        <v>-1.1965120099275261E-3</v>
      </c>
      <c r="S101" s="6">
        <f t="shared" si="21"/>
        <v>5.3287295958398678E-3</v>
      </c>
      <c r="T101" s="21">
        <f t="shared" si="22"/>
        <v>2.839535910557972E-5</v>
      </c>
      <c r="Z101" s="6">
        <f t="shared" si="23"/>
        <v>1.7874999237060558</v>
      </c>
      <c r="AA101" s="6">
        <f t="shared" si="24"/>
        <v>1.8841399383544937</v>
      </c>
      <c r="AB101" s="6">
        <f t="shared" si="17"/>
        <v>-5.1291314769771314E-2</v>
      </c>
    </row>
    <row r="102" spans="3:28" x14ac:dyDescent="0.25">
      <c r="C102" s="1">
        <v>45369</v>
      </c>
      <c r="D102">
        <v>90.388000488281193</v>
      </c>
      <c r="E102">
        <v>88.455001831054602</v>
      </c>
      <c r="F102" s="4">
        <f t="shared" si="18"/>
        <v>3.977913460216119E-2</v>
      </c>
      <c r="G102" s="4">
        <f t="shared" si="19"/>
        <v>7.0358033560576549E-3</v>
      </c>
      <c r="H102" s="4">
        <f t="shared" si="15"/>
        <v>-2.1385567185737274E-2</v>
      </c>
      <c r="I102" s="9"/>
      <c r="J102" s="18"/>
      <c r="K102">
        <f t="shared" si="27"/>
        <v>180.77600097656239</v>
      </c>
      <c r="L102">
        <f t="shared" si="25"/>
        <v>176.9100036621092</v>
      </c>
      <c r="M102">
        <f t="shared" si="26"/>
        <v>179.98600006103499</v>
      </c>
      <c r="P102" s="6">
        <f t="shared" si="20"/>
        <v>6.914728633201494E-3</v>
      </c>
      <c r="Q102" s="6">
        <f t="shared" si="16"/>
        <v>6.8909315345055885E-3</v>
      </c>
      <c r="S102" s="6">
        <f t="shared" si="21"/>
        <v>-2.7817955122047761E-3</v>
      </c>
      <c r="T102" s="21">
        <f t="shared" si="22"/>
        <v>7.7383862717226319E-6</v>
      </c>
      <c r="Z102" s="6">
        <f t="shared" si="23"/>
        <v>1.7998600006103513</v>
      </c>
      <c r="AA102" s="6">
        <f t="shared" si="24"/>
        <v>1.8841399383544937</v>
      </c>
      <c r="AB102" s="6">
        <f t="shared" si="17"/>
        <v>-4.4731251659443028E-2</v>
      </c>
    </row>
    <row r="103" spans="3:28" x14ac:dyDescent="0.25">
      <c r="C103" s="1">
        <v>45370</v>
      </c>
      <c r="D103">
        <v>86.699996948242102</v>
      </c>
      <c r="E103">
        <v>89.398002624511705</v>
      </c>
      <c r="F103" s="4">
        <f t="shared" si="18"/>
        <v>-4.080191529977744E-2</v>
      </c>
      <c r="G103" s="4">
        <f t="shared" si="19"/>
        <v>1.0660796720780073E-2</v>
      </c>
      <c r="H103" s="4">
        <f t="shared" si="15"/>
        <v>3.1118867026953292E-2</v>
      </c>
      <c r="I103" s="9"/>
      <c r="J103" s="18"/>
      <c r="K103">
        <f t="shared" si="27"/>
        <v>173.3999938964842</v>
      </c>
      <c r="L103">
        <f t="shared" si="25"/>
        <v>178.79600524902341</v>
      </c>
      <c r="M103">
        <f t="shared" si="26"/>
        <v>181.87200164794922</v>
      </c>
      <c r="P103" s="6">
        <f t="shared" si="20"/>
        <v>1.0478601592760947E-2</v>
      </c>
      <c r="Q103" s="6">
        <f t="shared" si="16"/>
        <v>1.0424081578699229E-2</v>
      </c>
      <c r="S103" s="6">
        <f t="shared" si="21"/>
        <v>-6.3456684717642289E-3</v>
      </c>
      <c r="T103" s="21">
        <f t="shared" si="22"/>
        <v>4.0267508353542562E-5</v>
      </c>
      <c r="Z103" s="6">
        <f t="shared" si="23"/>
        <v>1.8187200164794937</v>
      </c>
      <c r="AA103" s="6">
        <f t="shared" si="24"/>
        <v>1.8841399383544937</v>
      </c>
      <c r="AB103" s="6">
        <f t="shared" si="17"/>
        <v>-3.4721371031566924E-2</v>
      </c>
    </row>
    <row r="104" spans="3:28" x14ac:dyDescent="0.25">
      <c r="C104" s="1">
        <v>45371</v>
      </c>
      <c r="D104">
        <v>89.7969970703125</v>
      </c>
      <c r="E104">
        <v>90.372001647949205</v>
      </c>
      <c r="F104" s="4">
        <f t="shared" si="18"/>
        <v>3.5720879251232678E-2</v>
      </c>
      <c r="G104" s="4">
        <f t="shared" si="19"/>
        <v>1.0895087080731296E-2</v>
      </c>
      <c r="H104" s="4">
        <f t="shared" si="15"/>
        <v>6.403383146392598E-3</v>
      </c>
      <c r="I104" s="9"/>
      <c r="J104" s="18"/>
      <c r="K104">
        <f t="shared" si="27"/>
        <v>179.593994140625</v>
      </c>
      <c r="L104">
        <f t="shared" si="25"/>
        <v>180.74400329589841</v>
      </c>
      <c r="M104">
        <f t="shared" si="26"/>
        <v>183.81999969482422</v>
      </c>
      <c r="P104" s="6">
        <f t="shared" si="20"/>
        <v>1.0710818758380149E-2</v>
      </c>
      <c r="Q104" s="6">
        <f t="shared" si="16"/>
        <v>1.0653864264382086E-2</v>
      </c>
      <c r="S104" s="6">
        <f t="shared" si="21"/>
        <v>-6.5778856373834311E-3</v>
      </c>
      <c r="T104" s="21">
        <f t="shared" si="22"/>
        <v>4.3268579458495225E-5</v>
      </c>
      <c r="Z104" s="6">
        <f t="shared" si="23"/>
        <v>1.8381999969482439</v>
      </c>
      <c r="AA104" s="6">
        <f t="shared" si="24"/>
        <v>1.8841399383544937</v>
      </c>
      <c r="AB104" s="6">
        <f t="shared" si="17"/>
        <v>-2.4382446585348255E-2</v>
      </c>
    </row>
    <row r="105" spans="3:28" x14ac:dyDescent="0.25">
      <c r="C105" s="1">
        <v>45372</v>
      </c>
      <c r="D105">
        <v>92.300003051757798</v>
      </c>
      <c r="E105">
        <v>91.434997558593693</v>
      </c>
      <c r="F105" s="4">
        <f t="shared" si="18"/>
        <v>2.7874049947187032E-2</v>
      </c>
      <c r="G105" s="4">
        <f t="shared" si="19"/>
        <v>1.1762447342767371E-2</v>
      </c>
      <c r="H105" s="4">
        <f t="shared" si="15"/>
        <v>-9.371673505569094E-3</v>
      </c>
      <c r="I105" s="9"/>
      <c r="J105" s="18"/>
      <c r="K105">
        <f t="shared" si="27"/>
        <v>184.6000061035156</v>
      </c>
      <c r="L105">
        <f t="shared" si="25"/>
        <v>182.86999511718739</v>
      </c>
      <c r="M105">
        <f t="shared" si="26"/>
        <v>185.94599151611317</v>
      </c>
      <c r="P105" s="6">
        <f t="shared" si="20"/>
        <v>1.1565617586870282E-2</v>
      </c>
      <c r="Q105" s="6">
        <f t="shared" si="16"/>
        <v>1.1499247085479872E-2</v>
      </c>
      <c r="S105" s="6">
        <f t="shared" si="21"/>
        <v>-7.4326844658735639E-3</v>
      </c>
      <c r="T105" s="21">
        <f t="shared" si="22"/>
        <v>5.5244798369238187E-5</v>
      </c>
      <c r="Z105" s="6">
        <f t="shared" si="23"/>
        <v>1.8594599151611335</v>
      </c>
      <c r="AA105" s="6">
        <f t="shared" si="24"/>
        <v>1.8841399383544937</v>
      </c>
      <c r="AB105" s="6">
        <f t="shared" si="17"/>
        <v>-1.3098827051516333E-2</v>
      </c>
    </row>
    <row r="106" spans="3:28" x14ac:dyDescent="0.25">
      <c r="C106" s="1">
        <v>45373</v>
      </c>
      <c r="D106">
        <v>91.140998840332003</v>
      </c>
      <c r="E106">
        <v>94.289001464843693</v>
      </c>
      <c r="F106" s="4">
        <f t="shared" si="18"/>
        <v>-1.2556924952384635E-2</v>
      </c>
      <c r="G106" s="4">
        <f t="shared" si="19"/>
        <v>3.1213473860718235E-2</v>
      </c>
      <c r="H106" s="4">
        <f t="shared" si="15"/>
        <v>3.4539917979466185E-2</v>
      </c>
      <c r="I106" s="9"/>
      <c r="J106" s="18"/>
      <c r="K106">
        <f t="shared" si="27"/>
        <v>182.28199768066401</v>
      </c>
      <c r="L106">
        <f t="shared" si="25"/>
        <v>188.57800292968739</v>
      </c>
      <c r="M106">
        <f t="shared" si="26"/>
        <v>191.65399932861317</v>
      </c>
      <c r="P106" s="6">
        <f t="shared" si="20"/>
        <v>3.0697127515143946E-2</v>
      </c>
      <c r="Q106" s="6">
        <f t="shared" si="16"/>
        <v>3.0235396130505469E-2</v>
      </c>
      <c r="S106" s="6">
        <f t="shared" si="21"/>
        <v>-2.6564194394147228E-2</v>
      </c>
      <c r="T106" s="21">
        <f t="shared" si="22"/>
        <v>7.0565642381004298E-4</v>
      </c>
      <c r="Z106" s="6">
        <f t="shared" si="23"/>
        <v>1.9165399932861336</v>
      </c>
      <c r="AA106" s="6">
        <f t="shared" si="24"/>
        <v>1.9165399932861336</v>
      </c>
      <c r="AB106" s="6">
        <f t="shared" si="17"/>
        <v>0</v>
      </c>
    </row>
    <row r="107" spans="3:28" x14ac:dyDescent="0.25">
      <c r="C107" s="1">
        <v>45376</v>
      </c>
      <c r="D107">
        <v>93.941001892089801</v>
      </c>
      <c r="E107">
        <v>95.001998901367102</v>
      </c>
      <c r="F107" s="4">
        <f t="shared" si="18"/>
        <v>3.0721662998921755E-2</v>
      </c>
      <c r="G107" s="4">
        <f t="shared" si="19"/>
        <v>7.561830387919158E-3</v>
      </c>
      <c r="H107" s="4">
        <f t="shared" si="15"/>
        <v>1.1294290968879279E-2</v>
      </c>
      <c r="I107" s="9"/>
      <c r="J107" s="18"/>
      <c r="K107">
        <f t="shared" si="27"/>
        <v>187.8820037841796</v>
      </c>
      <c r="L107">
        <f t="shared" si="25"/>
        <v>190.0039978027342</v>
      </c>
      <c r="M107">
        <f t="shared" si="26"/>
        <v>193.07999420165999</v>
      </c>
      <c r="P107" s="6">
        <f t="shared" si="20"/>
        <v>7.4404649944287537E-3</v>
      </c>
      <c r="Q107" s="6">
        <f t="shared" si="16"/>
        <v>7.4129212757667309E-3</v>
      </c>
      <c r="S107" s="6">
        <f t="shared" si="21"/>
        <v>-3.3075318734320357E-3</v>
      </c>
      <c r="T107" s="21">
        <f t="shared" si="22"/>
        <v>1.0939767093768832E-5</v>
      </c>
      <c r="Z107" s="6">
        <f t="shared" si="23"/>
        <v>1.930799942016602</v>
      </c>
      <c r="AA107" s="6">
        <f t="shared" si="24"/>
        <v>1.930799942016602</v>
      </c>
      <c r="AB107" s="6">
        <f t="shared" si="17"/>
        <v>0</v>
      </c>
    </row>
    <row r="108" spans="3:28" x14ac:dyDescent="0.25">
      <c r="C108" s="1">
        <v>45377</v>
      </c>
      <c r="D108">
        <v>95.850997924804602</v>
      </c>
      <c r="E108">
        <v>92.560997009277301</v>
      </c>
      <c r="F108" s="4">
        <f t="shared" si="18"/>
        <v>2.0331867813255994E-2</v>
      </c>
      <c r="G108" s="4">
        <f t="shared" si="19"/>
        <v>-2.569421612511644E-2</v>
      </c>
      <c r="H108" s="4">
        <f t="shared" si="15"/>
        <v>-3.4324117502754818E-2</v>
      </c>
      <c r="I108" s="9"/>
      <c r="J108" s="18"/>
      <c r="K108">
        <f t="shared" si="27"/>
        <v>191.7019958496092</v>
      </c>
      <c r="L108">
        <f t="shared" si="25"/>
        <v>185.1219940185546</v>
      </c>
      <c r="M108">
        <f t="shared" si="26"/>
        <v>188.19799041748041</v>
      </c>
      <c r="P108" s="6">
        <f t="shared" si="20"/>
        <v>-2.5284876376579057E-2</v>
      </c>
      <c r="Q108" s="6">
        <f t="shared" si="16"/>
        <v>-2.5610031576500492E-2</v>
      </c>
      <c r="S108" s="6">
        <f t="shared" si="21"/>
        <v>2.9417809497575775E-2</v>
      </c>
      <c r="T108" s="21">
        <f t="shared" si="22"/>
        <v>8.654075156356595E-4</v>
      </c>
      <c r="Z108" s="6">
        <f t="shared" si="23"/>
        <v>1.8819799041748062</v>
      </c>
      <c r="AA108" s="6">
        <f t="shared" si="24"/>
        <v>1.930799942016602</v>
      </c>
      <c r="AB108" s="6">
        <f t="shared" si="17"/>
        <v>-2.528487637657905E-2</v>
      </c>
    </row>
    <row r="109" spans="3:28" x14ac:dyDescent="0.25">
      <c r="C109" s="1">
        <v>45378</v>
      </c>
      <c r="D109">
        <v>93.111999511718693</v>
      </c>
      <c r="E109">
        <v>90.25</v>
      </c>
      <c r="F109" s="4">
        <f t="shared" si="18"/>
        <v>-2.8575585777778356E-2</v>
      </c>
      <c r="G109" s="4">
        <f t="shared" si="19"/>
        <v>-2.4967287345075508E-2</v>
      </c>
      <c r="H109" s="4">
        <f t="shared" si="15"/>
        <v>-3.073717165056147E-2</v>
      </c>
      <c r="I109" s="9"/>
      <c r="J109" s="18"/>
      <c r="K109">
        <f t="shared" si="27"/>
        <v>186.22399902343739</v>
      </c>
      <c r="L109">
        <f t="shared" si="25"/>
        <v>180.5</v>
      </c>
      <c r="M109">
        <f t="shared" si="26"/>
        <v>183.57599639892578</v>
      </c>
      <c r="P109" s="6">
        <f t="shared" si="20"/>
        <v>-2.4559210267344735E-2</v>
      </c>
      <c r="Q109" s="6">
        <f t="shared" si="16"/>
        <v>-2.4865818113610522E-2</v>
      </c>
      <c r="S109" s="6">
        <f t="shared" si="21"/>
        <v>2.8692143388341453E-2</v>
      </c>
      <c r="T109" s="21">
        <f t="shared" si="22"/>
        <v>8.2323909221714616E-4</v>
      </c>
      <c r="Z109" s="6">
        <f t="shared" si="23"/>
        <v>1.8357599639892599</v>
      </c>
      <c r="AA109" s="6">
        <f t="shared" si="24"/>
        <v>1.930799942016602</v>
      </c>
      <c r="AB109" s="6">
        <f t="shared" si="17"/>
        <v>-4.9223110048407542E-2</v>
      </c>
    </row>
    <row r="110" spans="3:28" x14ac:dyDescent="0.25">
      <c r="C110" s="1">
        <v>45379</v>
      </c>
      <c r="D110">
        <v>90</v>
      </c>
      <c r="E110">
        <v>90.356002807617102</v>
      </c>
      <c r="F110" s="4">
        <f t="shared" si="18"/>
        <v>-3.3422110233246892E-2</v>
      </c>
      <c r="G110" s="4">
        <f t="shared" si="19"/>
        <v>1.1745463447878364E-3</v>
      </c>
      <c r="H110" s="4">
        <f t="shared" si="15"/>
        <v>3.9555867513011355E-3</v>
      </c>
      <c r="I110" s="9"/>
      <c r="J110" s="18"/>
      <c r="K110">
        <f t="shared" si="27"/>
        <v>180</v>
      </c>
      <c r="L110">
        <f t="shared" si="25"/>
        <v>180.7120056152342</v>
      </c>
      <c r="M110">
        <f t="shared" si="26"/>
        <v>183.78800201415999</v>
      </c>
      <c r="P110" s="6">
        <f t="shared" si="20"/>
        <v>1.1548656654081222E-3</v>
      </c>
      <c r="Q110" s="6">
        <f t="shared" si="16"/>
        <v>1.154199321031705E-3</v>
      </c>
      <c r="S110" s="6">
        <f t="shared" si="21"/>
        <v>2.9780674555885955E-3</v>
      </c>
      <c r="T110" s="21">
        <f t="shared" si="22"/>
        <v>8.8688857700359309E-6</v>
      </c>
      <c r="Z110" s="6">
        <f t="shared" si="23"/>
        <v>1.8378800201416019</v>
      </c>
      <c r="AA110" s="6">
        <f t="shared" si="24"/>
        <v>1.930799942016602</v>
      </c>
      <c r="AB110" s="6">
        <f t="shared" si="17"/>
        <v>-4.8125090462738947E-2</v>
      </c>
    </row>
    <row r="111" spans="3:28" x14ac:dyDescent="0.25">
      <c r="C111" s="1">
        <v>45383</v>
      </c>
      <c r="D111">
        <v>90.299003601074205</v>
      </c>
      <c r="E111">
        <v>90.362998962402301</v>
      </c>
      <c r="F111" s="4">
        <f t="shared" si="18"/>
        <v>3.3222622341578284E-3</v>
      </c>
      <c r="G111" s="4">
        <f t="shared" si="19"/>
        <v>7.7428776924703667E-5</v>
      </c>
      <c r="H111" s="4">
        <f t="shared" si="15"/>
        <v>7.0870506623547372E-4</v>
      </c>
      <c r="I111" s="9"/>
      <c r="J111" s="18"/>
      <c r="K111">
        <f t="shared" si="27"/>
        <v>180.59800720214841</v>
      </c>
      <c r="L111">
        <f t="shared" si="25"/>
        <v>180.7259979248046</v>
      </c>
      <c r="M111">
        <f t="shared" si="26"/>
        <v>183.80199432373041</v>
      </c>
      <c r="P111" s="6">
        <f t="shared" si="20"/>
        <v>7.6132878191625074E-5</v>
      </c>
      <c r="Q111" s="6">
        <f t="shared" si="16"/>
        <v>7.6129980231040952E-5</v>
      </c>
      <c r="S111" s="6">
        <f t="shared" si="21"/>
        <v>4.056800242805093E-3</v>
      </c>
      <c r="T111" s="21">
        <f t="shared" si="22"/>
        <v>1.6457628210023462E-5</v>
      </c>
      <c r="Z111" s="6">
        <f t="shared" si="23"/>
        <v>1.8380199432373059</v>
      </c>
      <c r="AA111" s="6">
        <f t="shared" si="24"/>
        <v>1.930799942016602</v>
      </c>
      <c r="AB111" s="6">
        <f t="shared" si="17"/>
        <v>-4.8052621486197628E-2</v>
      </c>
    </row>
    <row r="112" spans="3:28" x14ac:dyDescent="0.25">
      <c r="C112" s="1">
        <v>45384</v>
      </c>
      <c r="D112">
        <v>88.447998046875</v>
      </c>
      <c r="E112">
        <v>89.452003479003906</v>
      </c>
      <c r="F112" s="4">
        <f t="shared" si="18"/>
        <v>-2.0498626567095196E-2</v>
      </c>
      <c r="G112" s="4">
        <f t="shared" si="19"/>
        <v>-1.0081510063399251E-2</v>
      </c>
      <c r="H112" s="4">
        <f t="shared" si="15"/>
        <v>1.1351364126939437E-2</v>
      </c>
      <c r="I112" s="9"/>
      <c r="J112" s="18"/>
      <c r="K112">
        <f t="shared" si="27"/>
        <v>176.89599609375</v>
      </c>
      <c r="L112">
        <f t="shared" si="25"/>
        <v>178.90400695800781</v>
      </c>
      <c r="M112">
        <f t="shared" si="26"/>
        <v>181.98000335693359</v>
      </c>
      <c r="P112" s="6">
        <f t="shared" si="20"/>
        <v>-9.9127921516876782E-3</v>
      </c>
      <c r="Q112" s="6">
        <f t="shared" si="16"/>
        <v>-9.9622509974173195E-3</v>
      </c>
      <c r="S112" s="6">
        <f t="shared" si="21"/>
        <v>1.4045725272684396E-2</v>
      </c>
      <c r="T112" s="21">
        <f t="shared" si="22"/>
        <v>1.9728239843572515E-4</v>
      </c>
      <c r="Z112" s="6">
        <f t="shared" si="23"/>
        <v>1.8198000335693376</v>
      </c>
      <c r="AA112" s="6">
        <f t="shared" si="24"/>
        <v>1.930799942016602</v>
      </c>
      <c r="AB112" s="6">
        <f t="shared" si="17"/>
        <v>-5.7489077988748943E-2</v>
      </c>
    </row>
    <row r="113" spans="3:28" x14ac:dyDescent="0.25">
      <c r="C113" s="1">
        <v>45385</v>
      </c>
      <c r="D113">
        <v>88.484001159667898</v>
      </c>
      <c r="E113">
        <v>88.963996887207003</v>
      </c>
      <c r="F113" s="4">
        <f t="shared" si="18"/>
        <v>4.0705401578243792E-4</v>
      </c>
      <c r="G113" s="4">
        <f t="shared" si="19"/>
        <v>-5.455513267642439E-3</v>
      </c>
      <c r="H113" s="4">
        <f t="shared" si="15"/>
        <v>5.4246611957901956E-3</v>
      </c>
      <c r="I113" s="9"/>
      <c r="J113" s="18"/>
      <c r="K113">
        <f t="shared" si="27"/>
        <v>176.9680023193358</v>
      </c>
      <c r="L113">
        <f t="shared" si="25"/>
        <v>177.92799377441401</v>
      </c>
      <c r="M113">
        <f t="shared" si="26"/>
        <v>181.00399017333979</v>
      </c>
      <c r="P113" s="6">
        <f t="shared" si="20"/>
        <v>-5.3632990745662605E-3</v>
      </c>
      <c r="Q113" s="6">
        <f t="shared" si="16"/>
        <v>-5.3777331958534654E-3</v>
      </c>
      <c r="S113" s="6">
        <f t="shared" si="21"/>
        <v>9.4962321955629793E-3</v>
      </c>
      <c r="T113" s="21">
        <f t="shared" si="22"/>
        <v>9.0178425912046885E-5</v>
      </c>
      <c r="Z113" s="6">
        <f t="shared" si="23"/>
        <v>1.8100399017333997</v>
      </c>
      <c r="AA113" s="6">
        <f t="shared" si="24"/>
        <v>1.930799942016602</v>
      </c>
      <c r="AB113" s="6">
        <f t="shared" si="17"/>
        <v>-6.2544045944540411E-2</v>
      </c>
    </row>
    <row r="114" spans="3:28" x14ac:dyDescent="0.25">
      <c r="C114" s="1">
        <v>45386</v>
      </c>
      <c r="D114">
        <v>90.405998229980398</v>
      </c>
      <c r="E114">
        <v>85.904998779296804</v>
      </c>
      <c r="F114" s="4">
        <f t="shared" si="18"/>
        <v>2.1721407770024872E-2</v>
      </c>
      <c r="G114" s="4">
        <f t="shared" si="19"/>
        <v>-3.438467486784063E-2</v>
      </c>
      <c r="H114" s="4">
        <f t="shared" si="15"/>
        <v>-4.9786513492541408E-2</v>
      </c>
      <c r="I114" s="9"/>
      <c r="J114" s="18"/>
      <c r="K114">
        <f t="shared" si="27"/>
        <v>180.8119964599608</v>
      </c>
      <c r="L114">
        <f t="shared" si="25"/>
        <v>171.80999755859361</v>
      </c>
      <c r="M114">
        <f t="shared" si="26"/>
        <v>174.88599395751942</v>
      </c>
      <c r="P114" s="6">
        <f t="shared" si="20"/>
        <v>-3.3800338931541926E-2</v>
      </c>
      <c r="Q114" s="6">
        <f t="shared" si="16"/>
        <v>-3.4384777650074735E-2</v>
      </c>
      <c r="S114" s="6">
        <f t="shared" si="21"/>
        <v>3.7933272052538644E-2</v>
      </c>
      <c r="T114" s="21">
        <f t="shared" si="22"/>
        <v>1.4389331286119094E-3</v>
      </c>
      <c r="Z114" s="6">
        <f t="shared" si="23"/>
        <v>1.748859939575196</v>
      </c>
      <c r="AA114" s="6">
        <f t="shared" si="24"/>
        <v>1.930799942016602</v>
      </c>
      <c r="AB114" s="6">
        <f t="shared" si="17"/>
        <v>-9.4230374925006882E-2</v>
      </c>
    </row>
    <row r="115" spans="3:28" x14ac:dyDescent="0.25">
      <c r="C115" s="1">
        <v>45387</v>
      </c>
      <c r="D115">
        <v>86.865997314453097</v>
      </c>
      <c r="E115">
        <v>88.008003234863196</v>
      </c>
      <c r="F115" s="4">
        <f t="shared" si="18"/>
        <v>-3.9156704033310119E-2</v>
      </c>
      <c r="G115" s="4">
        <f t="shared" si="19"/>
        <v>2.4480583033000616E-2</v>
      </c>
      <c r="H115" s="4">
        <f t="shared" si="15"/>
        <v>1.3146754261924395E-2</v>
      </c>
      <c r="I115" s="9"/>
      <c r="J115" s="18"/>
      <c r="K115">
        <f t="shared" si="27"/>
        <v>173.73199462890619</v>
      </c>
      <c r="L115">
        <f t="shared" si="25"/>
        <v>176.01600646972639</v>
      </c>
      <c r="M115">
        <f t="shared" si="26"/>
        <v>179.09200286865217</v>
      </c>
      <c r="P115" s="6">
        <f t="shared" si="20"/>
        <v>2.4050004325414497E-2</v>
      </c>
      <c r="Q115" s="6">
        <f t="shared" si="16"/>
        <v>2.3765357774093394E-2</v>
      </c>
      <c r="S115" s="6">
        <f t="shared" si="21"/>
        <v>-1.9917071204417779E-2</v>
      </c>
      <c r="T115" s="21">
        <f t="shared" si="22"/>
        <v>3.9668972536184788E-4</v>
      </c>
      <c r="Z115" s="6">
        <f t="shared" si="23"/>
        <v>1.7909200286865239</v>
      </c>
      <c r="AA115" s="6">
        <f t="shared" si="24"/>
        <v>1.930799942016602</v>
      </c>
      <c r="AB115" s="6">
        <f t="shared" si="17"/>
        <v>-7.2446611524124099E-2</v>
      </c>
    </row>
    <row r="116" spans="3:28" x14ac:dyDescent="0.25">
      <c r="C116" s="1">
        <v>45390</v>
      </c>
      <c r="D116">
        <v>88.699996948242102</v>
      </c>
      <c r="E116">
        <v>87.133003234863196</v>
      </c>
      <c r="F116" s="4">
        <f t="shared" si="18"/>
        <v>2.111297504764684E-2</v>
      </c>
      <c r="G116" s="4">
        <f t="shared" si="19"/>
        <v>-9.942277609286565E-3</v>
      </c>
      <c r="H116" s="4">
        <f t="shared" si="15"/>
        <v>-1.7666220600810988E-2</v>
      </c>
      <c r="I116" s="9"/>
      <c r="J116" s="18"/>
      <c r="K116">
        <f t="shared" si="27"/>
        <v>177.3999938964842</v>
      </c>
      <c r="L116">
        <f t="shared" si="25"/>
        <v>174.26600646972639</v>
      </c>
      <c r="M116">
        <f t="shared" si="26"/>
        <v>177.34200286865217</v>
      </c>
      <c r="P116" s="6">
        <f t="shared" si="20"/>
        <v>-9.7715139256299849E-3</v>
      </c>
      <c r="Q116" s="6">
        <f t="shared" si="16"/>
        <v>-9.819568467827779E-3</v>
      </c>
      <c r="S116" s="6">
        <f t="shared" si="21"/>
        <v>1.3904447046626703E-2</v>
      </c>
      <c r="T116" s="21">
        <f t="shared" si="22"/>
        <v>1.9333364767244604E-4</v>
      </c>
      <c r="Z116" s="6">
        <f t="shared" si="23"/>
        <v>1.7734200286865238</v>
      </c>
      <c r="AA116" s="6">
        <f t="shared" si="24"/>
        <v>1.930799942016602</v>
      </c>
      <c r="AB116" s="6">
        <f t="shared" si="17"/>
        <v>-8.1510212376381425E-2</v>
      </c>
    </row>
    <row r="117" spans="3:28" x14ac:dyDescent="0.25">
      <c r="C117" s="1">
        <v>45391</v>
      </c>
      <c r="D117">
        <v>87.442001342773395</v>
      </c>
      <c r="E117">
        <v>85.353996276855398</v>
      </c>
      <c r="F117" s="4">
        <f t="shared" si="18"/>
        <v>-1.4182589050175146E-2</v>
      </c>
      <c r="G117" s="4">
        <f t="shared" si="19"/>
        <v>-2.0417142666511366E-2</v>
      </c>
      <c r="H117" s="4">
        <f t="shared" si="15"/>
        <v>-2.3878742867892506E-2</v>
      </c>
      <c r="I117" s="9"/>
      <c r="J117" s="18"/>
      <c r="K117">
        <f t="shared" si="27"/>
        <v>174.88400268554679</v>
      </c>
      <c r="L117">
        <f t="shared" ref="L117:L148" si="28">(K117*H117)+K117</f>
        <v>170.7079925537108</v>
      </c>
      <c r="M117">
        <f t="shared" ref="M117:M148" si="29">($A$2-$J$53)+L117</f>
        <v>173.78398895263661</v>
      </c>
      <c r="P117" s="6">
        <f t="shared" si="20"/>
        <v>-2.0063007400738565E-2</v>
      </c>
      <c r="Q117" s="6">
        <f t="shared" si="16"/>
        <v>-2.0267002650479784E-2</v>
      </c>
      <c r="S117" s="6">
        <f t="shared" si="21"/>
        <v>2.4195940521735283E-2</v>
      </c>
      <c r="T117" s="21">
        <f t="shared" si="22"/>
        <v>5.8544353773135147E-4</v>
      </c>
      <c r="Z117" s="6">
        <f t="shared" si="23"/>
        <v>1.7378398895263683</v>
      </c>
      <c r="AA117" s="6">
        <f t="shared" si="24"/>
        <v>1.930799942016602</v>
      </c>
      <c r="AB117" s="6">
        <f t="shared" si="17"/>
        <v>-9.9937879782976788E-2</v>
      </c>
    </row>
    <row r="118" spans="3:28" x14ac:dyDescent="0.25">
      <c r="C118" s="1">
        <v>45392</v>
      </c>
      <c r="D118">
        <v>83.926002502441406</v>
      </c>
      <c r="E118">
        <v>87.039001464843693</v>
      </c>
      <c r="F118" s="4">
        <f t="shared" si="18"/>
        <v>-4.0209496424369828E-2</v>
      </c>
      <c r="G118" s="4">
        <f t="shared" si="19"/>
        <v>1.9741374293979035E-2</v>
      </c>
      <c r="H118" s="4">
        <f t="shared" si="15"/>
        <v>3.7092186802436228E-2</v>
      </c>
      <c r="I118" s="9"/>
      <c r="J118" s="18"/>
      <c r="K118">
        <f t="shared" ref="K118:K149" si="30">(K117*F118)+K117</f>
        <v>167.85200500488281</v>
      </c>
      <c r="L118">
        <f t="shared" si="28"/>
        <v>174.07800292968739</v>
      </c>
      <c r="M118">
        <f t="shared" si="29"/>
        <v>177.15399932861317</v>
      </c>
      <c r="P118" s="6">
        <f t="shared" si="20"/>
        <v>1.9391949720379772E-2</v>
      </c>
      <c r="Q118" s="6">
        <f t="shared" si="16"/>
        <v>1.9206321816283029E-2</v>
      </c>
      <c r="S118" s="6">
        <f t="shared" si="21"/>
        <v>-1.5259016599383054E-2</v>
      </c>
      <c r="T118" s="21">
        <f t="shared" si="22"/>
        <v>2.3283758758024757E-4</v>
      </c>
      <c r="Z118" s="6">
        <f t="shared" si="23"/>
        <v>1.771539993286134</v>
      </c>
      <c r="AA118" s="6">
        <f t="shared" si="24"/>
        <v>1.930799942016602</v>
      </c>
      <c r="AB118" s="6">
        <f t="shared" si="17"/>
        <v>-8.2483920402509833E-2</v>
      </c>
    </row>
    <row r="119" spans="3:28" x14ac:dyDescent="0.25">
      <c r="C119" s="1">
        <v>45393</v>
      </c>
      <c r="D119">
        <v>87.419998168945298</v>
      </c>
      <c r="E119">
        <v>90.615997314453097</v>
      </c>
      <c r="F119" s="4">
        <f t="shared" si="18"/>
        <v>4.1631860952775053E-2</v>
      </c>
      <c r="G119" s="4">
        <f t="shared" si="19"/>
        <v>4.1096471574920392E-2</v>
      </c>
      <c r="H119" s="4">
        <f t="shared" si="15"/>
        <v>3.6559130776133222E-2</v>
      </c>
      <c r="I119" s="9"/>
      <c r="J119" s="18"/>
      <c r="K119">
        <f t="shared" si="30"/>
        <v>174.8399963378906</v>
      </c>
      <c r="L119">
        <f t="shared" si="28"/>
        <v>181.23199462890619</v>
      </c>
      <c r="M119">
        <f t="shared" si="29"/>
        <v>184.30799102783197</v>
      </c>
      <c r="P119" s="6">
        <f t="shared" si="20"/>
        <v>4.0382896950288176E-2</v>
      </c>
      <c r="Q119" s="6">
        <f t="shared" si="16"/>
        <v>3.9588815539791981E-2</v>
      </c>
      <c r="S119" s="6">
        <f t="shared" si="21"/>
        <v>-3.6249963829291458E-2</v>
      </c>
      <c r="T119" s="21">
        <f t="shared" si="22"/>
        <v>1.3140598776249391E-3</v>
      </c>
      <c r="Z119" s="6">
        <f t="shared" si="23"/>
        <v>1.8430799102783222</v>
      </c>
      <c r="AA119" s="6">
        <f t="shared" si="24"/>
        <v>1.930799942016602</v>
      </c>
      <c r="AB119" s="6">
        <f t="shared" si="17"/>
        <v>-4.5431963109891962E-2</v>
      </c>
    </row>
    <row r="120" spans="3:28" x14ac:dyDescent="0.25">
      <c r="C120" s="1">
        <v>45394</v>
      </c>
      <c r="D120">
        <v>89.698997497558594</v>
      </c>
      <c r="E120">
        <v>88.185997009277301</v>
      </c>
      <c r="F120" s="4">
        <f t="shared" si="18"/>
        <v>2.6069542168245863E-2</v>
      </c>
      <c r="G120" s="4">
        <f t="shared" si="19"/>
        <v>-2.681646041750527E-2</v>
      </c>
      <c r="H120" s="4">
        <f t="shared" si="15"/>
        <v>-1.6867529520856385E-2</v>
      </c>
      <c r="I120" s="9"/>
      <c r="J120" s="18"/>
      <c r="K120">
        <f t="shared" si="30"/>
        <v>179.39799499511719</v>
      </c>
      <c r="L120">
        <f t="shared" si="28"/>
        <v>176.3719940185546</v>
      </c>
      <c r="M120">
        <f t="shared" si="29"/>
        <v>179.44799041748041</v>
      </c>
      <c r="P120" s="6">
        <f t="shared" si="20"/>
        <v>-2.6368908820766559E-2</v>
      </c>
      <c r="Q120" s="6">
        <f t="shared" si="16"/>
        <v>-2.6722803575451374E-2</v>
      </c>
      <c r="S120" s="6">
        <f t="shared" si="21"/>
        <v>3.0501841941763277E-2</v>
      </c>
      <c r="T120" s="21">
        <f t="shared" si="22"/>
        <v>9.3036236184030935E-4</v>
      </c>
      <c r="Z120" s="6">
        <f t="shared" si="23"/>
        <v>1.7944799041748065</v>
      </c>
      <c r="AA120" s="6">
        <f t="shared" si="24"/>
        <v>1.930799942016602</v>
      </c>
      <c r="AB120" s="6">
        <f t="shared" si="17"/>
        <v>-7.0602880637865337E-2</v>
      </c>
    </row>
    <row r="121" spans="3:28" x14ac:dyDescent="0.25">
      <c r="C121" s="1">
        <v>45397</v>
      </c>
      <c r="D121">
        <v>89.097999572753906</v>
      </c>
      <c r="E121">
        <v>86.000999450683594</v>
      </c>
      <c r="F121" s="4">
        <f t="shared" si="18"/>
        <v>-6.7001632300410638E-3</v>
      </c>
      <c r="G121" s="4">
        <f t="shared" si="19"/>
        <v>-2.4777148670937433E-2</v>
      </c>
      <c r="H121" s="4">
        <f t="shared" si="15"/>
        <v>-3.4759479863983082E-2</v>
      </c>
      <c r="I121" s="9"/>
      <c r="J121" s="18"/>
      <c r="K121">
        <f t="shared" si="30"/>
        <v>178.19599914550781</v>
      </c>
      <c r="L121">
        <f t="shared" si="28"/>
        <v>172.00199890136719</v>
      </c>
      <c r="M121">
        <f t="shared" si="29"/>
        <v>175.07799530029297</v>
      </c>
      <c r="P121" s="6">
        <f t="shared" si="20"/>
        <v>-2.4352432741212536E-2</v>
      </c>
      <c r="Q121" s="6">
        <f t="shared" si="16"/>
        <v>-2.4653856901125811E-2</v>
      </c>
      <c r="S121" s="6">
        <f t="shared" si="21"/>
        <v>2.8485365862209254E-2</v>
      </c>
      <c r="T121" s="21">
        <f t="shared" si="22"/>
        <v>8.1141606830391637E-4</v>
      </c>
      <c r="Z121" s="6">
        <f t="shared" si="23"/>
        <v>1.750779953002932</v>
      </c>
      <c r="AA121" s="6">
        <f t="shared" si="24"/>
        <v>1.930799942016602</v>
      </c>
      <c r="AB121" s="6">
        <f t="shared" si="17"/>
        <v>-9.3235961477008425E-2</v>
      </c>
    </row>
    <row r="122" spans="3:28" x14ac:dyDescent="0.25">
      <c r="C122" s="1">
        <v>45398</v>
      </c>
      <c r="D122">
        <v>86.432998657226506</v>
      </c>
      <c r="E122">
        <v>87.415000915527301</v>
      </c>
      <c r="F122" s="4">
        <f t="shared" si="18"/>
        <v>-2.9910895062815256E-2</v>
      </c>
      <c r="G122" s="4">
        <f t="shared" si="19"/>
        <v>1.6441686420802033E-2</v>
      </c>
      <c r="H122" s="4">
        <f t="shared" si="15"/>
        <v>1.1361427620892707E-2</v>
      </c>
      <c r="I122" s="9"/>
      <c r="J122" s="18"/>
      <c r="K122">
        <f t="shared" si="30"/>
        <v>172.86599731445301</v>
      </c>
      <c r="L122">
        <f t="shared" si="28"/>
        <v>174.8300018310546</v>
      </c>
      <c r="M122">
        <f t="shared" si="29"/>
        <v>177.90599822998041</v>
      </c>
      <c r="P122" s="6">
        <f t="shared" si="20"/>
        <v>1.6152817633288897E-2</v>
      </c>
      <c r="Q122" s="6">
        <f t="shared" si="16"/>
        <v>1.6023748902067963E-2</v>
      </c>
      <c r="S122" s="6">
        <f t="shared" si="21"/>
        <v>-1.2019884512292179E-2</v>
      </c>
      <c r="T122" s="21">
        <f t="shared" si="22"/>
        <v>1.4447762368884138E-4</v>
      </c>
      <c r="Z122" s="6">
        <f t="shared" si="23"/>
        <v>1.7790599822998063</v>
      </c>
      <c r="AA122" s="6">
        <f t="shared" si="24"/>
        <v>1.930799942016602</v>
      </c>
      <c r="AB122" s="6">
        <f t="shared" si="17"/>
        <v>-7.8589167326322054E-2</v>
      </c>
    </row>
    <row r="123" spans="3:28" x14ac:dyDescent="0.25">
      <c r="C123" s="1">
        <v>45399</v>
      </c>
      <c r="D123">
        <v>88.339996337890597</v>
      </c>
      <c r="E123">
        <v>84.035003662109304</v>
      </c>
      <c r="F123" s="4">
        <f t="shared" si="18"/>
        <v>2.2063305800910683E-2</v>
      </c>
      <c r="G123" s="4">
        <f t="shared" si="19"/>
        <v>-3.8666100989740049E-2</v>
      </c>
      <c r="H123" s="4">
        <f t="shared" si="15"/>
        <v>-4.8732090267642504E-2</v>
      </c>
      <c r="I123" s="9"/>
      <c r="J123" s="18"/>
      <c r="K123">
        <f t="shared" si="30"/>
        <v>176.67999267578119</v>
      </c>
      <c r="L123">
        <f t="shared" si="28"/>
        <v>168.07000732421861</v>
      </c>
      <c r="M123">
        <f t="shared" si="29"/>
        <v>171.14600372314442</v>
      </c>
      <c r="P123" s="6">
        <f t="shared" si="20"/>
        <v>-3.7997563736425002E-2</v>
      </c>
      <c r="Q123" s="6">
        <f t="shared" si="16"/>
        <v>-3.8738295821118665E-2</v>
      </c>
      <c r="S123" s="6">
        <f t="shared" si="21"/>
        <v>4.213049685742172E-2</v>
      </c>
      <c r="T123" s="21">
        <f t="shared" si="22"/>
        <v>1.7749787654532214E-3</v>
      </c>
      <c r="Z123" s="6">
        <f t="shared" si="23"/>
        <v>1.7114600372314461</v>
      </c>
      <c r="AA123" s="6">
        <f t="shared" si="24"/>
        <v>1.930799942016602</v>
      </c>
      <c r="AB123" s="6">
        <f t="shared" si="17"/>
        <v>-0.11360053416827266</v>
      </c>
    </row>
    <row r="124" spans="3:28" x14ac:dyDescent="0.25">
      <c r="C124" s="1">
        <v>45400</v>
      </c>
      <c r="D124">
        <v>84.970001220703097</v>
      </c>
      <c r="E124">
        <v>84.670997619628906</v>
      </c>
      <c r="F124" s="4">
        <f t="shared" si="18"/>
        <v>-3.8148010605497946E-2</v>
      </c>
      <c r="G124" s="4">
        <f t="shared" si="19"/>
        <v>7.568202889320118E-3</v>
      </c>
      <c r="H124" s="4">
        <f t="shared" si="15"/>
        <v>-3.518931349636577E-3</v>
      </c>
      <c r="I124" s="9"/>
      <c r="J124" s="18"/>
      <c r="K124">
        <f t="shared" si="30"/>
        <v>169.94000244140619</v>
      </c>
      <c r="L124">
        <f t="shared" si="28"/>
        <v>169.34199523925781</v>
      </c>
      <c r="M124">
        <f t="shared" si="29"/>
        <v>172.41799163818359</v>
      </c>
      <c r="P124" s="6">
        <f t="shared" si="20"/>
        <v>7.4321800531014252E-3</v>
      </c>
      <c r="Q124" s="6">
        <f t="shared" si="16"/>
        <v>7.4046974891687628E-3</v>
      </c>
      <c r="S124" s="6">
        <f t="shared" si="21"/>
        <v>-3.2992469321047073E-3</v>
      </c>
      <c r="T124" s="21">
        <f t="shared" si="22"/>
        <v>1.0885030319002322E-5</v>
      </c>
      <c r="Z124" s="6">
        <f t="shared" si="23"/>
        <v>1.7241799163818379</v>
      </c>
      <c r="AA124" s="6">
        <f t="shared" si="24"/>
        <v>1.930799942016602</v>
      </c>
      <c r="AB124" s="6">
        <f t="shared" si="17"/>
        <v>-0.10701265373923835</v>
      </c>
    </row>
    <row r="125" spans="3:28" x14ac:dyDescent="0.25">
      <c r="C125" s="1">
        <v>45401</v>
      </c>
      <c r="D125">
        <v>83.150001525878906</v>
      </c>
      <c r="E125">
        <v>76.199996948242102</v>
      </c>
      <c r="F125" s="4">
        <f t="shared" si="18"/>
        <v>-2.1419320568171817E-2</v>
      </c>
      <c r="G125" s="4">
        <f t="shared" si="19"/>
        <v>-0.10004607137666474</v>
      </c>
      <c r="H125" s="4">
        <f t="shared" si="15"/>
        <v>-8.3583938064916846E-2</v>
      </c>
      <c r="I125" s="9"/>
      <c r="J125" s="18"/>
      <c r="K125">
        <f t="shared" si="30"/>
        <v>166.30000305175781</v>
      </c>
      <c r="L125">
        <f t="shared" si="28"/>
        <v>152.3999938964842</v>
      </c>
      <c r="M125">
        <f t="shared" si="29"/>
        <v>155.47599029540999</v>
      </c>
      <c r="P125" s="6">
        <f t="shared" si="20"/>
        <v>-9.8261214979966399E-2</v>
      </c>
      <c r="Q125" s="6">
        <f t="shared" si="16"/>
        <v>-0.10343039618180648</v>
      </c>
      <c r="S125" s="6">
        <f t="shared" si="21"/>
        <v>0.10239414810096312</v>
      </c>
      <c r="T125" s="21">
        <f t="shared" si="22"/>
        <v>1.0484561565321968E-2</v>
      </c>
      <c r="Z125" s="6">
        <f t="shared" si="23"/>
        <v>1.5547599029541015</v>
      </c>
      <c r="AA125" s="6">
        <f t="shared" si="24"/>
        <v>1.930799942016602</v>
      </c>
      <c r="AB125" s="6">
        <f t="shared" si="17"/>
        <v>-0.19475867534455682</v>
      </c>
    </row>
    <row r="126" spans="3:28" x14ac:dyDescent="0.25">
      <c r="C126" s="1">
        <v>45404</v>
      </c>
      <c r="D126">
        <v>78.103996276855398</v>
      </c>
      <c r="E126">
        <v>79.517997741699205</v>
      </c>
      <c r="F126" s="4">
        <f t="shared" si="18"/>
        <v>-6.0685570131385175E-2</v>
      </c>
      <c r="G126" s="4">
        <f t="shared" si="19"/>
        <v>4.3543319243317204E-2</v>
      </c>
      <c r="H126" s="4">
        <f t="shared" si="15"/>
        <v>1.8104085991087995E-2</v>
      </c>
      <c r="I126" s="9"/>
      <c r="J126" s="18"/>
      <c r="K126">
        <f t="shared" si="30"/>
        <v>156.2079925537108</v>
      </c>
      <c r="L126">
        <f t="shared" si="28"/>
        <v>159.03599548339841</v>
      </c>
      <c r="M126">
        <f t="shared" si="29"/>
        <v>162.11199188232422</v>
      </c>
      <c r="P126" s="6">
        <f t="shared" si="20"/>
        <v>4.26818415776326E-2</v>
      </c>
      <c r="Q126" s="6">
        <f t="shared" si="16"/>
        <v>4.1796087851789683E-2</v>
      </c>
      <c r="S126" s="6">
        <f t="shared" si="21"/>
        <v>-3.8548908456635882E-2</v>
      </c>
      <c r="T126" s="21">
        <f t="shared" si="22"/>
        <v>1.4860183431980934E-3</v>
      </c>
      <c r="Z126" s="6">
        <f t="shared" si="23"/>
        <v>1.6211199188232439</v>
      </c>
      <c r="AA126" s="6">
        <f t="shared" si="24"/>
        <v>1.930799942016602</v>
      </c>
      <c r="AB126" s="6">
        <f t="shared" si="17"/>
        <v>-0.16038949269385014</v>
      </c>
    </row>
    <row r="127" spans="3:28" x14ac:dyDescent="0.25">
      <c r="C127" s="1">
        <v>45405</v>
      </c>
      <c r="D127">
        <v>80.768997192382798</v>
      </c>
      <c r="E127">
        <v>82.422996520996094</v>
      </c>
      <c r="F127" s="4">
        <f t="shared" si="18"/>
        <v>3.412118511939858E-2</v>
      </c>
      <c r="G127" s="4">
        <f t="shared" si="19"/>
        <v>3.6532594655279013E-2</v>
      </c>
      <c r="H127" s="4">
        <f t="shared" si="15"/>
        <v>2.0478146146517735E-2</v>
      </c>
      <c r="I127" s="9"/>
      <c r="J127" s="18"/>
      <c r="K127">
        <f t="shared" si="30"/>
        <v>161.5379943847656</v>
      </c>
      <c r="L127">
        <f t="shared" si="28"/>
        <v>164.84599304199219</v>
      </c>
      <c r="M127">
        <f t="shared" si="29"/>
        <v>167.92198944091797</v>
      </c>
      <c r="P127" s="6">
        <f t="shared" si="20"/>
        <v>3.5839406395124548E-2</v>
      </c>
      <c r="Q127" s="6">
        <f t="shared" si="16"/>
        <v>3.5212118689394903E-2</v>
      </c>
      <c r="S127" s="6">
        <f t="shared" si="21"/>
        <v>-3.170647327412783E-2</v>
      </c>
      <c r="T127" s="21">
        <f t="shared" si="22"/>
        <v>1.0053004474829823E-3</v>
      </c>
      <c r="Z127" s="6">
        <f t="shared" si="23"/>
        <v>1.6792198944091816</v>
      </c>
      <c r="AA127" s="6">
        <f t="shared" si="24"/>
        <v>1.930799942016602</v>
      </c>
      <c r="AB127" s="6">
        <f t="shared" si="17"/>
        <v>-0.13029835050888827</v>
      </c>
    </row>
    <row r="128" spans="3:28" x14ac:dyDescent="0.25">
      <c r="C128" s="1">
        <v>45406</v>
      </c>
      <c r="D128">
        <v>83.949996948242102</v>
      </c>
      <c r="E128">
        <v>79.677001953125</v>
      </c>
      <c r="F128" s="4">
        <f t="shared" si="18"/>
        <v>3.93839203956255E-2</v>
      </c>
      <c r="G128" s="4">
        <f t="shared" si="19"/>
        <v>-3.3315878866058822E-2</v>
      </c>
      <c r="H128" s="4">
        <f t="shared" si="15"/>
        <v>-5.0899287080993491E-2</v>
      </c>
      <c r="I128" s="9"/>
      <c r="J128" s="18"/>
      <c r="K128">
        <f t="shared" si="30"/>
        <v>167.8999938964842</v>
      </c>
      <c r="L128">
        <f t="shared" si="28"/>
        <v>159.35400390625</v>
      </c>
      <c r="M128">
        <f t="shared" si="29"/>
        <v>162.43000030517578</v>
      </c>
      <c r="P128" s="6">
        <f t="shared" si="20"/>
        <v>-3.2705598319953809E-2</v>
      </c>
      <c r="Q128" s="6">
        <f t="shared" si="16"/>
        <v>-3.3252381383994667E-2</v>
      </c>
      <c r="S128" s="6">
        <f t="shared" si="21"/>
        <v>3.6838531440950527E-2</v>
      </c>
      <c r="T128" s="21">
        <f t="shared" si="22"/>
        <v>1.3570773987259005E-3</v>
      </c>
      <c r="Z128" s="6">
        <f t="shared" si="23"/>
        <v>1.6243000030517598</v>
      </c>
      <c r="AA128" s="6">
        <f t="shared" si="24"/>
        <v>1.930799942016602</v>
      </c>
      <c r="AB128" s="6">
        <f t="shared" si="17"/>
        <v>-0.15874246331534578</v>
      </c>
    </row>
    <row r="129" spans="3:28" x14ac:dyDescent="0.25">
      <c r="C129" s="1">
        <v>45407</v>
      </c>
      <c r="D129">
        <v>78.867996215820298</v>
      </c>
      <c r="E129">
        <v>82.632003784179602</v>
      </c>
      <c r="F129" s="4">
        <f t="shared" si="18"/>
        <v>-6.0536044278298451E-2</v>
      </c>
      <c r="G129" s="4">
        <f t="shared" si="19"/>
        <v>3.7087261802258416E-2</v>
      </c>
      <c r="H129" s="4">
        <f t="shared" si="15"/>
        <v>4.7725411433798715E-2</v>
      </c>
      <c r="I129" s="9"/>
      <c r="J129" s="18"/>
      <c r="K129">
        <f t="shared" si="30"/>
        <v>157.7359924316406</v>
      </c>
      <c r="L129">
        <f t="shared" si="28"/>
        <v>165.2640075683592</v>
      </c>
      <c r="M129">
        <f t="shared" si="29"/>
        <v>168.34000396728499</v>
      </c>
      <c r="P129" s="6">
        <f t="shared" si="20"/>
        <v>3.6384926743861394E-2</v>
      </c>
      <c r="Q129" s="6">
        <f t="shared" si="16"/>
        <v>3.5738625740407468E-2</v>
      </c>
      <c r="S129" s="6">
        <f t="shared" si="21"/>
        <v>-3.2251993622864676E-2</v>
      </c>
      <c r="T129" s="21">
        <f t="shared" si="22"/>
        <v>1.0401910926493038E-3</v>
      </c>
      <c r="Z129" s="6">
        <f t="shared" si="23"/>
        <v>1.6834000396728519</v>
      </c>
      <c r="AA129" s="6">
        <f t="shared" si="24"/>
        <v>1.930799942016602</v>
      </c>
      <c r="AB129" s="6">
        <f t="shared" si="17"/>
        <v>-0.12813336947035336</v>
      </c>
    </row>
    <row r="130" spans="3:28" x14ac:dyDescent="0.25">
      <c r="C130" s="1">
        <v>45408</v>
      </c>
      <c r="D130">
        <v>83.818000793457003</v>
      </c>
      <c r="E130">
        <v>87.735000610351506</v>
      </c>
      <c r="F130" s="4">
        <f t="shared" si="18"/>
        <v>6.2763158887556125E-2</v>
      </c>
      <c r="G130" s="4">
        <f t="shared" si="19"/>
        <v>6.1755695039176856E-2</v>
      </c>
      <c r="H130" s="4">
        <f t="shared" si="15"/>
        <v>4.6732202865906E-2</v>
      </c>
      <c r="I130" s="9"/>
      <c r="J130" s="18"/>
      <c r="K130">
        <f t="shared" si="30"/>
        <v>167.63600158691401</v>
      </c>
      <c r="L130">
        <f t="shared" si="28"/>
        <v>175.47000122070301</v>
      </c>
      <c r="M130">
        <f t="shared" si="29"/>
        <v>178.54599761962879</v>
      </c>
      <c r="P130" s="6">
        <f t="shared" si="20"/>
        <v>6.0627262752870247E-2</v>
      </c>
      <c r="Q130" s="6">
        <f t="shared" si="16"/>
        <v>5.8860490418687614E-2</v>
      </c>
      <c r="S130" s="6">
        <f t="shared" si="21"/>
        <v>-5.6494329631873529E-2</v>
      </c>
      <c r="T130" s="21">
        <f t="shared" si="22"/>
        <v>3.1916092805547836E-3</v>
      </c>
      <c r="Z130" s="6">
        <f t="shared" si="23"/>
        <v>1.7854599761962902</v>
      </c>
      <c r="AA130" s="6">
        <f t="shared" si="24"/>
        <v>1.930799942016602</v>
      </c>
      <c r="AB130" s="6">
        <f t="shared" si="17"/>
        <v>-7.5274482175772789E-2</v>
      </c>
    </row>
    <row r="131" spans="3:28" x14ac:dyDescent="0.25">
      <c r="C131" s="1">
        <v>45411</v>
      </c>
      <c r="D131">
        <v>87.595001220703097</v>
      </c>
      <c r="E131">
        <v>87.757003784179602</v>
      </c>
      <c r="F131" s="4">
        <f t="shared" si="18"/>
        <v>4.5061924544744496E-2</v>
      </c>
      <c r="G131" s="4">
        <f t="shared" si="19"/>
        <v>2.5079128825469582E-4</v>
      </c>
      <c r="H131" s="4">
        <f t="shared" ref="H131:H194" si="31">(E131-D131)/D131</f>
        <v>1.849449868358656E-3</v>
      </c>
      <c r="I131" s="9"/>
      <c r="J131" s="18"/>
      <c r="K131">
        <f t="shared" si="30"/>
        <v>175.19000244140619</v>
      </c>
      <c r="L131">
        <f t="shared" si="28"/>
        <v>175.5140075683592</v>
      </c>
      <c r="M131">
        <f t="shared" si="29"/>
        <v>178.59000396728499</v>
      </c>
      <c r="P131" s="6">
        <f t="shared" si="20"/>
        <v>2.4647064758037029E-4</v>
      </c>
      <c r="Q131" s="6">
        <f t="shared" ref="Q131:Q194" si="32">LN(P131+1)</f>
        <v>2.4644027868029884E-4</v>
      </c>
      <c r="S131" s="6">
        <f t="shared" si="21"/>
        <v>3.8864624734163476E-3</v>
      </c>
      <c r="T131" s="21">
        <f t="shared" si="22"/>
        <v>1.5104590557273515E-5</v>
      </c>
      <c r="Z131" s="6">
        <f t="shared" si="23"/>
        <v>1.7859000396728522</v>
      </c>
      <c r="AA131" s="6">
        <f t="shared" si="24"/>
        <v>1.930799942016602</v>
      </c>
      <c r="AB131" s="6">
        <f t="shared" ref="AB131:AB194" si="33">(Z131-AA131)/AA131</f>
        <v>-7.5046564478560521E-2</v>
      </c>
    </row>
    <row r="132" spans="3:28" x14ac:dyDescent="0.25">
      <c r="C132" s="1">
        <v>45412</v>
      </c>
      <c r="D132">
        <v>87.239997863769503</v>
      </c>
      <c r="E132">
        <v>86.402000427246094</v>
      </c>
      <c r="F132" s="4">
        <f t="shared" ref="F132:F195" si="34">(D132-D131)/D131</f>
        <v>-4.052781003326119E-3</v>
      </c>
      <c r="G132" s="4">
        <f t="shared" ref="G132:G195" si="35">(E132-E131)/E131</f>
        <v>-1.5440401318461852E-2</v>
      </c>
      <c r="H132" s="4">
        <f t="shared" si="31"/>
        <v>-9.6056563164065231E-3</v>
      </c>
      <c r="I132" s="9"/>
      <c r="J132" s="18"/>
      <c r="K132">
        <f t="shared" si="30"/>
        <v>174.47999572753901</v>
      </c>
      <c r="L132">
        <f t="shared" si="28"/>
        <v>172.80400085449219</v>
      </c>
      <c r="M132">
        <f t="shared" si="29"/>
        <v>175.87999725341797</v>
      </c>
      <c r="P132" s="6">
        <f t="shared" ref="P132:P195" si="36">(M132-M131)/M131</f>
        <v>-1.5174459116779289E-2</v>
      </c>
      <c r="Q132" s="6">
        <f t="shared" si="32"/>
        <v>-1.529076935151169E-2</v>
      </c>
      <c r="S132" s="6">
        <f t="shared" ref="S132:S195" si="37">$R$2-P132</f>
        <v>1.9307392237776007E-2</v>
      </c>
      <c r="T132" s="21">
        <f t="shared" ref="T132:T195" si="38">S132^2</f>
        <v>3.7277539502333321E-4</v>
      </c>
      <c r="Z132" s="6">
        <f t="shared" ref="Z132:Z195" si="39">Z131*(1+P132)</f>
        <v>1.7587999725341819</v>
      </c>
      <c r="AA132" s="6">
        <f t="shared" ref="AA132:AA195" si="40">MAX(AA131,Z132)</f>
        <v>1.930799942016602</v>
      </c>
      <c r="AB132" s="6">
        <f t="shared" si="33"/>
        <v>-8.9082232570805206E-2</v>
      </c>
    </row>
    <row r="133" spans="3:28" x14ac:dyDescent="0.25">
      <c r="C133" s="1">
        <v>45413</v>
      </c>
      <c r="D133">
        <v>85.077003479003906</v>
      </c>
      <c r="E133">
        <v>83.041000366210895</v>
      </c>
      <c r="F133" s="4">
        <f t="shared" si="34"/>
        <v>-2.4793608868987391E-2</v>
      </c>
      <c r="G133" s="4">
        <f t="shared" si="35"/>
        <v>-3.8899563024183612E-2</v>
      </c>
      <c r="H133" s="4">
        <f t="shared" si="31"/>
        <v>-2.3931297877639462E-2</v>
      </c>
      <c r="I133" s="9"/>
      <c r="J133" s="18"/>
      <c r="K133">
        <f t="shared" si="30"/>
        <v>170.15400695800781</v>
      </c>
      <c r="L133">
        <f t="shared" si="28"/>
        <v>166.08200073242179</v>
      </c>
      <c r="M133">
        <f t="shared" si="29"/>
        <v>169.1579971313476</v>
      </c>
      <c r="P133" s="6">
        <f t="shared" si="36"/>
        <v>-3.8219241682071026E-2</v>
      </c>
      <c r="Q133" s="6">
        <f t="shared" si="32"/>
        <v>-3.8968756246442582E-2</v>
      </c>
      <c r="S133" s="6">
        <f t="shared" si="37"/>
        <v>4.2352174803067744E-2</v>
      </c>
      <c r="T133" s="21">
        <f t="shared" si="38"/>
        <v>1.7937067105496063E-3</v>
      </c>
      <c r="Z133" s="6">
        <f t="shared" si="39"/>
        <v>1.691579971313478</v>
      </c>
      <c r="AA133" s="6">
        <f t="shared" si="40"/>
        <v>1.930799942016602</v>
      </c>
      <c r="AB133" s="6">
        <f t="shared" si="33"/>
        <v>-0.12389681887667418</v>
      </c>
    </row>
    <row r="134" spans="3:28" x14ac:dyDescent="0.25">
      <c r="C134" s="1">
        <v>45414</v>
      </c>
      <c r="D134">
        <v>84.448997497558594</v>
      </c>
      <c r="E134">
        <v>85.817001342773395</v>
      </c>
      <c r="F134" s="4">
        <f t="shared" si="34"/>
        <v>-7.3816184840160438E-3</v>
      </c>
      <c r="G134" s="4">
        <f t="shared" si="35"/>
        <v>3.3429281491315528E-2</v>
      </c>
      <c r="H134" s="4">
        <f t="shared" si="31"/>
        <v>1.6199172112781445E-2</v>
      </c>
      <c r="I134" s="9"/>
      <c r="J134" s="18"/>
      <c r="K134">
        <f t="shared" si="30"/>
        <v>168.89799499511719</v>
      </c>
      <c r="L134">
        <f t="shared" si="28"/>
        <v>171.63400268554679</v>
      </c>
      <c r="M134">
        <f t="shared" si="29"/>
        <v>174.7099990844726</v>
      </c>
      <c r="P134" s="6">
        <f t="shared" si="36"/>
        <v>3.2821398025976792E-2</v>
      </c>
      <c r="Q134" s="6">
        <f t="shared" si="32"/>
        <v>3.229427879614466E-2</v>
      </c>
      <c r="S134" s="6">
        <f t="shared" si="37"/>
        <v>-2.8688464904980074E-2</v>
      </c>
      <c r="T134" s="21">
        <f t="shared" si="38"/>
        <v>8.2302801860427335E-4</v>
      </c>
      <c r="Z134" s="6">
        <f t="shared" si="39"/>
        <v>1.7470999908447282</v>
      </c>
      <c r="AA134" s="6">
        <f t="shared" si="40"/>
        <v>1.930799942016602</v>
      </c>
      <c r="AB134" s="6">
        <f t="shared" si="33"/>
        <v>-9.514188765720101E-2</v>
      </c>
    </row>
    <row r="135" spans="3:28" x14ac:dyDescent="0.25">
      <c r="C135" s="1">
        <v>45415</v>
      </c>
      <c r="D135">
        <v>87.789001464843693</v>
      </c>
      <c r="E135">
        <v>88.789001464843693</v>
      </c>
      <c r="F135" s="4">
        <f t="shared" si="34"/>
        <v>3.9550546084122055E-2</v>
      </c>
      <c r="G135" s="4">
        <f t="shared" si="35"/>
        <v>3.4631833734197107E-2</v>
      </c>
      <c r="H135" s="4">
        <f t="shared" si="31"/>
        <v>1.1390948562052659E-2</v>
      </c>
      <c r="I135" s="9"/>
      <c r="J135" s="18"/>
      <c r="K135">
        <f t="shared" si="30"/>
        <v>175.57800292968739</v>
      </c>
      <c r="L135">
        <f t="shared" si="28"/>
        <v>177.57800292968739</v>
      </c>
      <c r="M135">
        <f t="shared" si="29"/>
        <v>180.65399932861317</v>
      </c>
      <c r="P135" s="6">
        <f t="shared" si="36"/>
        <v>3.402209533105563E-2</v>
      </c>
      <c r="Q135" s="6">
        <f t="shared" si="32"/>
        <v>3.3456144650051513E-2</v>
      </c>
      <c r="S135" s="6">
        <f t="shared" si="37"/>
        <v>-2.9889162210058912E-2</v>
      </c>
      <c r="T135" s="21">
        <f t="shared" si="38"/>
        <v>8.9336201761921368E-4</v>
      </c>
      <c r="Z135" s="6">
        <f t="shared" si="39"/>
        <v>1.8065399932861341</v>
      </c>
      <c r="AA135" s="6">
        <f t="shared" si="40"/>
        <v>1.930799942016602</v>
      </c>
      <c r="AB135" s="6">
        <f t="shared" si="33"/>
        <v>-6.4356718697995183E-2</v>
      </c>
    </row>
    <row r="136" spans="3:28" x14ac:dyDescent="0.25">
      <c r="C136" s="1">
        <v>45418</v>
      </c>
      <c r="D136">
        <v>89.389999389648395</v>
      </c>
      <c r="E136">
        <v>92.139999389648395</v>
      </c>
      <c r="F136" s="4">
        <f t="shared" si="34"/>
        <v>1.8236885009403406E-2</v>
      </c>
      <c r="G136" s="4">
        <f t="shared" si="35"/>
        <v>3.7741137635516044E-2</v>
      </c>
      <c r="H136" s="4">
        <f t="shared" si="31"/>
        <v>3.0764067779135228E-2</v>
      </c>
      <c r="I136" s="9"/>
      <c r="J136" s="18"/>
      <c r="K136">
        <f t="shared" si="30"/>
        <v>178.77999877929679</v>
      </c>
      <c r="L136">
        <f t="shared" si="28"/>
        <v>184.27999877929679</v>
      </c>
      <c r="M136">
        <f t="shared" si="29"/>
        <v>187.3559951782226</v>
      </c>
      <c r="P136" s="6">
        <f t="shared" si="36"/>
        <v>3.7098519127818308E-2</v>
      </c>
      <c r="Q136" s="6">
        <f t="shared" si="32"/>
        <v>3.6426928715336364E-2</v>
      </c>
      <c r="S136" s="6">
        <f t="shared" si="37"/>
        <v>-3.296558600682159E-2</v>
      </c>
      <c r="T136" s="21">
        <f t="shared" si="38"/>
        <v>1.0867298607731514E-3</v>
      </c>
      <c r="Z136" s="6">
        <f t="shared" si="39"/>
        <v>1.8735599517822286</v>
      </c>
      <c r="AA136" s="6">
        <f t="shared" si="40"/>
        <v>1.930799942016602</v>
      </c>
      <c r="AB136" s="6">
        <f t="shared" si="33"/>
        <v>-2.9645738529798054E-2</v>
      </c>
    </row>
    <row r="137" spans="3:28" x14ac:dyDescent="0.25">
      <c r="C137" s="1">
        <v>45419</v>
      </c>
      <c r="D137">
        <v>91.097999572753906</v>
      </c>
      <c r="E137">
        <v>90.554000854492102</v>
      </c>
      <c r="F137" s="4">
        <f t="shared" si="34"/>
        <v>1.9107284872666667E-2</v>
      </c>
      <c r="G137" s="4">
        <f t="shared" si="35"/>
        <v>-1.7212921051250562E-2</v>
      </c>
      <c r="H137" s="4">
        <f t="shared" si="31"/>
        <v>-5.9715769919552238E-3</v>
      </c>
      <c r="I137" s="9"/>
      <c r="J137" s="18"/>
      <c r="K137">
        <f t="shared" si="30"/>
        <v>182.19599914550781</v>
      </c>
      <c r="L137">
        <f t="shared" si="28"/>
        <v>181.1080017089842</v>
      </c>
      <c r="M137">
        <f t="shared" si="29"/>
        <v>184.18399810790999</v>
      </c>
      <c r="P137" s="6">
        <f t="shared" si="36"/>
        <v>-1.693032062996035E-2</v>
      </c>
      <c r="Q137" s="6">
        <f t="shared" si="32"/>
        <v>-1.7075276942227879E-2</v>
      </c>
      <c r="S137" s="6">
        <f t="shared" si="37"/>
        <v>2.1063253750957068E-2</v>
      </c>
      <c r="T137" s="21">
        <f t="shared" si="38"/>
        <v>4.43660658577207E-4</v>
      </c>
      <c r="Z137" s="6">
        <f t="shared" si="39"/>
        <v>1.8418399810791024</v>
      </c>
      <c r="AA137" s="6">
        <f t="shared" si="40"/>
        <v>1.930799942016602</v>
      </c>
      <c r="AB137" s="6">
        <f t="shared" si="33"/>
        <v>-4.6074147301136938E-2</v>
      </c>
    </row>
    <row r="138" spans="3:28" x14ac:dyDescent="0.25">
      <c r="C138" s="1">
        <v>45420</v>
      </c>
      <c r="D138">
        <v>89.483001708984304</v>
      </c>
      <c r="E138">
        <v>90.412002563476506</v>
      </c>
      <c r="F138" s="4">
        <f t="shared" si="34"/>
        <v>-1.7728137515026453E-2</v>
      </c>
      <c r="G138" s="4">
        <f t="shared" si="35"/>
        <v>-1.5681062092857544E-3</v>
      </c>
      <c r="H138" s="4">
        <f t="shared" si="31"/>
        <v>1.0381869592545506E-2</v>
      </c>
      <c r="I138" s="9"/>
      <c r="J138" s="18"/>
      <c r="K138">
        <f t="shared" si="30"/>
        <v>178.96600341796861</v>
      </c>
      <c r="L138">
        <f t="shared" si="28"/>
        <v>180.82400512695301</v>
      </c>
      <c r="M138">
        <f t="shared" si="29"/>
        <v>183.90000152587879</v>
      </c>
      <c r="P138" s="6">
        <f t="shared" si="36"/>
        <v>-1.5419177830248035E-3</v>
      </c>
      <c r="Q138" s="6">
        <f t="shared" si="32"/>
        <v>-1.5431077616397178E-3</v>
      </c>
      <c r="S138" s="6">
        <f t="shared" si="37"/>
        <v>5.6748509040215212E-3</v>
      </c>
      <c r="T138" s="21">
        <f t="shared" si="38"/>
        <v>3.2203932782873874E-5</v>
      </c>
      <c r="Z138" s="6">
        <f t="shared" si="39"/>
        <v>1.8390000152587904</v>
      </c>
      <c r="AA138" s="6">
        <f t="shared" si="40"/>
        <v>1.930799942016602</v>
      </c>
      <c r="AB138" s="6">
        <f t="shared" si="33"/>
        <v>-4.754502253710044E-2</v>
      </c>
    </row>
    <row r="139" spans="3:28" x14ac:dyDescent="0.25">
      <c r="C139" s="1">
        <v>45421</v>
      </c>
      <c r="D139">
        <v>90.528999328613196</v>
      </c>
      <c r="E139">
        <v>88.747001647949205</v>
      </c>
      <c r="F139" s="4">
        <f t="shared" si="34"/>
        <v>1.1689344340846709E-2</v>
      </c>
      <c r="G139" s="4">
        <f t="shared" si="35"/>
        <v>-1.8415706635392094E-2</v>
      </c>
      <c r="H139" s="4">
        <f t="shared" si="31"/>
        <v>-1.9684274584715989E-2</v>
      </c>
      <c r="I139" s="9"/>
      <c r="J139" s="18"/>
      <c r="K139">
        <f t="shared" si="30"/>
        <v>181.05799865722639</v>
      </c>
      <c r="L139">
        <f t="shared" si="28"/>
        <v>177.49400329589841</v>
      </c>
      <c r="M139">
        <f t="shared" si="29"/>
        <v>180.56999969482422</v>
      </c>
      <c r="P139" s="6">
        <f t="shared" si="36"/>
        <v>-1.8107677016989961E-2</v>
      </c>
      <c r="Q139" s="6">
        <f t="shared" si="32"/>
        <v>-1.8273627369884356E-2</v>
      </c>
      <c r="S139" s="6">
        <f t="shared" si="37"/>
        <v>2.2240610137986679E-2</v>
      </c>
      <c r="T139" s="21">
        <f t="shared" si="38"/>
        <v>4.9464473930991583E-4</v>
      </c>
      <c r="Z139" s="6">
        <f t="shared" si="39"/>
        <v>1.8056999969482446</v>
      </c>
      <c r="AA139" s="6">
        <f t="shared" si="40"/>
        <v>1.930799942016602</v>
      </c>
      <c r="AB139" s="6">
        <f t="shared" si="33"/>
        <v>-6.4791769642223107E-2</v>
      </c>
    </row>
    <row r="140" spans="3:28" x14ac:dyDescent="0.25">
      <c r="C140" s="1">
        <v>45422</v>
      </c>
      <c r="D140">
        <v>90.305000305175696</v>
      </c>
      <c r="E140">
        <v>89.877998352050696</v>
      </c>
      <c r="F140" s="4">
        <f t="shared" si="34"/>
        <v>-2.4743344684988846E-3</v>
      </c>
      <c r="G140" s="4">
        <f t="shared" si="35"/>
        <v>1.2744055383279836E-2</v>
      </c>
      <c r="H140" s="4">
        <f t="shared" si="31"/>
        <v>-4.7284419653617678E-3</v>
      </c>
      <c r="I140" s="9"/>
      <c r="J140" s="18"/>
      <c r="K140">
        <f t="shared" si="30"/>
        <v>180.61000061035139</v>
      </c>
      <c r="L140">
        <f t="shared" si="28"/>
        <v>179.75599670410139</v>
      </c>
      <c r="M140">
        <f t="shared" si="29"/>
        <v>182.83199310302717</v>
      </c>
      <c r="P140" s="6">
        <f t="shared" si="36"/>
        <v>1.252696135585025E-2</v>
      </c>
      <c r="Q140" s="6">
        <f t="shared" si="32"/>
        <v>1.2449148143630183E-2</v>
      </c>
      <c r="S140" s="6">
        <f t="shared" si="37"/>
        <v>-8.394028234853532E-3</v>
      </c>
      <c r="T140" s="21">
        <f t="shared" si="38"/>
        <v>7.0459710007518298E-5</v>
      </c>
      <c r="Z140" s="6">
        <f t="shared" si="39"/>
        <v>1.8283199310302742</v>
      </c>
      <c r="AA140" s="6">
        <f t="shared" si="40"/>
        <v>1.930799942016602</v>
      </c>
      <c r="AB140" s="6">
        <f t="shared" si="33"/>
        <v>-5.3076452280858097E-2</v>
      </c>
    </row>
    <row r="141" spans="3:28" x14ac:dyDescent="0.25">
      <c r="C141" s="1">
        <v>45425</v>
      </c>
      <c r="D141">
        <v>90.477996826171804</v>
      </c>
      <c r="E141">
        <v>90.399002075195298</v>
      </c>
      <c r="F141" s="4">
        <f t="shared" si="34"/>
        <v>1.9156914945073415E-3</v>
      </c>
      <c r="G141" s="4">
        <f t="shared" si="35"/>
        <v>5.7967882317966068E-3</v>
      </c>
      <c r="H141" s="4">
        <f t="shared" si="31"/>
        <v>-8.7308244819203943E-4</v>
      </c>
      <c r="I141" s="9"/>
      <c r="J141" s="18"/>
      <c r="K141">
        <f t="shared" si="30"/>
        <v>180.95599365234361</v>
      </c>
      <c r="L141">
        <f t="shared" si="28"/>
        <v>180.7980041503906</v>
      </c>
      <c r="M141">
        <f t="shared" si="29"/>
        <v>183.87400054931641</v>
      </c>
      <c r="P141" s="6">
        <f t="shared" si="36"/>
        <v>5.699262085394727E-3</v>
      </c>
      <c r="Q141" s="6">
        <f t="shared" si="32"/>
        <v>5.6830827356973953E-3</v>
      </c>
      <c r="S141" s="6">
        <f t="shared" si="37"/>
        <v>-1.566328964398009E-3</v>
      </c>
      <c r="T141" s="21">
        <f t="shared" si="38"/>
        <v>2.4533864247121395E-6</v>
      </c>
      <c r="Z141" s="6">
        <f t="shared" si="39"/>
        <v>1.8387400054931664</v>
      </c>
      <c r="AA141" s="6">
        <f t="shared" si="40"/>
        <v>1.930799942016602</v>
      </c>
      <c r="AB141" s="6">
        <f t="shared" si="33"/>
        <v>-4.7679686807575013E-2</v>
      </c>
    </row>
    <row r="142" spans="3:28" x14ac:dyDescent="0.25">
      <c r="C142" s="1">
        <v>45426</v>
      </c>
      <c r="D142">
        <v>89.5989990234375</v>
      </c>
      <c r="E142">
        <v>91.356002807617102</v>
      </c>
      <c r="F142" s="4">
        <f t="shared" si="34"/>
        <v>-9.7150449122238268E-3</v>
      </c>
      <c r="G142" s="4">
        <f t="shared" si="35"/>
        <v>1.0586408151118259E-2</v>
      </c>
      <c r="H142" s="4">
        <f t="shared" si="31"/>
        <v>1.9609636305423471E-2</v>
      </c>
      <c r="I142" s="9"/>
      <c r="J142" s="18"/>
      <c r="K142">
        <f t="shared" si="30"/>
        <v>179.197998046875</v>
      </c>
      <c r="L142">
        <f t="shared" si="28"/>
        <v>182.7120056152342</v>
      </c>
      <c r="M142">
        <f t="shared" si="29"/>
        <v>185.78800201415999</v>
      </c>
      <c r="P142" s="6">
        <f t="shared" si="36"/>
        <v>1.0409309957501195E-2</v>
      </c>
      <c r="Q142" s="6">
        <f t="shared" si="32"/>
        <v>1.0355506142237922E-2</v>
      </c>
      <c r="S142" s="6">
        <f t="shared" si="37"/>
        <v>-6.276376836504477E-3</v>
      </c>
      <c r="T142" s="21">
        <f t="shared" si="38"/>
        <v>3.9392906193809944E-5</v>
      </c>
      <c r="Z142" s="6">
        <f t="shared" si="39"/>
        <v>1.8578800201416021</v>
      </c>
      <c r="AA142" s="6">
        <f t="shared" si="40"/>
        <v>1.930799942016602</v>
      </c>
      <c r="AB142" s="6">
        <f t="shared" si="33"/>
        <v>-3.7766689488730493E-2</v>
      </c>
    </row>
    <row r="143" spans="3:28" x14ac:dyDescent="0.25">
      <c r="C143" s="1">
        <v>45427</v>
      </c>
      <c r="D143">
        <v>92.472000122070298</v>
      </c>
      <c r="E143">
        <v>94.629997253417898</v>
      </c>
      <c r="F143" s="4">
        <f t="shared" si="34"/>
        <v>3.2065102623314717E-2</v>
      </c>
      <c r="G143" s="4">
        <f t="shared" si="35"/>
        <v>3.5837759371930573E-2</v>
      </c>
      <c r="H143" s="4">
        <f t="shared" si="31"/>
        <v>2.3336762787642462E-2</v>
      </c>
      <c r="I143" s="9"/>
      <c r="J143" s="18"/>
      <c r="K143">
        <f t="shared" si="30"/>
        <v>184.9440002441406</v>
      </c>
      <c r="L143">
        <f t="shared" si="28"/>
        <v>189.2599945068358</v>
      </c>
      <c r="M143">
        <f t="shared" si="29"/>
        <v>192.33599090576161</v>
      </c>
      <c r="P143" s="6">
        <f t="shared" si="36"/>
        <v>3.5244412021302428E-2</v>
      </c>
      <c r="Q143" s="6">
        <f t="shared" si="32"/>
        <v>3.4637545719532113E-2</v>
      </c>
      <c r="S143" s="6">
        <f t="shared" si="37"/>
        <v>-3.111147890030571E-2</v>
      </c>
      <c r="T143" s="21">
        <f t="shared" si="38"/>
        <v>9.6792411936416742E-4</v>
      </c>
      <c r="Z143" s="6">
        <f t="shared" si="39"/>
        <v>1.9233599090576186</v>
      </c>
      <c r="AA143" s="6">
        <f t="shared" si="40"/>
        <v>1.930799942016602</v>
      </c>
      <c r="AB143" s="6">
        <f t="shared" si="33"/>
        <v>-3.8533422324494044E-3</v>
      </c>
    </row>
    <row r="144" spans="3:28" x14ac:dyDescent="0.25">
      <c r="C144" s="1">
        <v>45428</v>
      </c>
      <c r="D144">
        <v>94.910003662109304</v>
      </c>
      <c r="E144">
        <v>94.359001159667898</v>
      </c>
      <c r="F144" s="4">
        <f t="shared" si="34"/>
        <v>2.6364775681510615E-2</v>
      </c>
      <c r="G144" s="4">
        <f t="shared" si="35"/>
        <v>-2.8637440728680992E-3</v>
      </c>
      <c r="H144" s="4">
        <f t="shared" si="31"/>
        <v>-5.8055260897791078E-3</v>
      </c>
      <c r="I144" s="9"/>
      <c r="J144" s="18"/>
      <c r="K144">
        <f t="shared" si="30"/>
        <v>189.82000732421861</v>
      </c>
      <c r="L144">
        <f t="shared" si="28"/>
        <v>188.7180023193358</v>
      </c>
      <c r="M144">
        <f t="shared" si="29"/>
        <v>191.79399871826161</v>
      </c>
      <c r="P144" s="6">
        <f t="shared" si="36"/>
        <v>-2.8179447067998762E-3</v>
      </c>
      <c r="Q144" s="6">
        <f t="shared" si="32"/>
        <v>-2.821922587708291E-3</v>
      </c>
      <c r="S144" s="6">
        <f t="shared" si="37"/>
        <v>6.9508778277965946E-3</v>
      </c>
      <c r="T144" s="21">
        <f t="shared" si="38"/>
        <v>4.8314702576954302E-5</v>
      </c>
      <c r="Z144" s="6">
        <f t="shared" si="39"/>
        <v>1.9179399871826186</v>
      </c>
      <c r="AA144" s="6">
        <f t="shared" si="40"/>
        <v>1.930799942016602</v>
      </c>
      <c r="AB144" s="6">
        <f t="shared" si="33"/>
        <v>-6.6604284339018341E-3</v>
      </c>
    </row>
    <row r="145" spans="3:28" x14ac:dyDescent="0.25">
      <c r="C145" s="1">
        <v>45429</v>
      </c>
      <c r="D145">
        <v>94.369003295898395</v>
      </c>
      <c r="E145">
        <v>92.478996276855398</v>
      </c>
      <c r="F145" s="4">
        <f t="shared" si="34"/>
        <v>-5.7001406104348444E-3</v>
      </c>
      <c r="G145" s="4">
        <f t="shared" si="35"/>
        <v>-1.9923959131691989E-2</v>
      </c>
      <c r="H145" s="4">
        <f t="shared" si="31"/>
        <v>-2.0027837033700487E-2</v>
      </c>
      <c r="I145" s="9"/>
      <c r="J145" s="18"/>
      <c r="K145">
        <f t="shared" si="30"/>
        <v>188.73800659179679</v>
      </c>
      <c r="L145">
        <f t="shared" si="28"/>
        <v>184.9579925537108</v>
      </c>
      <c r="M145">
        <f t="shared" si="29"/>
        <v>188.03398895263661</v>
      </c>
      <c r="P145" s="6">
        <f t="shared" si="36"/>
        <v>-1.960441823390062E-2</v>
      </c>
      <c r="Q145" s="6">
        <f t="shared" si="32"/>
        <v>-1.9799133900860216E-2</v>
      </c>
      <c r="S145" s="6">
        <f t="shared" si="37"/>
        <v>2.3737351354897337E-2</v>
      </c>
      <c r="T145" s="21">
        <f t="shared" si="38"/>
        <v>5.6346184934584649E-4</v>
      </c>
      <c r="Z145" s="6">
        <f t="shared" si="39"/>
        <v>1.8803398895263685</v>
      </c>
      <c r="AA145" s="6">
        <f t="shared" si="40"/>
        <v>1.930799942016602</v>
      </c>
      <c r="AB145" s="6">
        <f t="shared" si="33"/>
        <v>-2.6134272843167283E-2</v>
      </c>
    </row>
    <row r="146" spans="3:28" x14ac:dyDescent="0.25">
      <c r="C146" s="1">
        <v>45432</v>
      </c>
      <c r="D146">
        <v>93.75</v>
      </c>
      <c r="E146">
        <v>94.779998779296804</v>
      </c>
      <c r="F146" s="4">
        <f t="shared" si="34"/>
        <v>-6.5593921126567509E-3</v>
      </c>
      <c r="G146" s="4">
        <f t="shared" si="35"/>
        <v>2.4881352470055681E-2</v>
      </c>
      <c r="H146" s="4">
        <f t="shared" si="31"/>
        <v>1.0986653645832576E-2</v>
      </c>
      <c r="I146" s="9"/>
      <c r="J146" s="18"/>
      <c r="K146">
        <f t="shared" si="30"/>
        <v>187.5</v>
      </c>
      <c r="L146">
        <f t="shared" si="28"/>
        <v>189.55999755859361</v>
      </c>
      <c r="M146">
        <f t="shared" si="29"/>
        <v>192.63599395751942</v>
      </c>
      <c r="P146" s="6">
        <f t="shared" si="36"/>
        <v>2.4474325256387555E-2</v>
      </c>
      <c r="Q146" s="6">
        <f t="shared" si="32"/>
        <v>2.4179627627679161E-2</v>
      </c>
      <c r="S146" s="6">
        <f t="shared" si="37"/>
        <v>-2.0341392135390837E-2</v>
      </c>
      <c r="T146" s="21">
        <f t="shared" si="38"/>
        <v>4.1377223400574021E-4</v>
      </c>
      <c r="Z146" s="6">
        <f t="shared" si="39"/>
        <v>1.9263599395751967</v>
      </c>
      <c r="AA146" s="6">
        <f t="shared" si="40"/>
        <v>1.930799942016602</v>
      </c>
      <c r="AB146" s="6">
        <f t="shared" si="33"/>
        <v>-2.2995662806826011E-3</v>
      </c>
    </row>
    <row r="147" spans="3:28" x14ac:dyDescent="0.25">
      <c r="C147" s="1">
        <v>45433</v>
      </c>
      <c r="D147">
        <v>93.5989990234375</v>
      </c>
      <c r="E147">
        <v>95.386001586914006</v>
      </c>
      <c r="F147" s="4">
        <f t="shared" si="34"/>
        <v>-1.6106770833333333E-3</v>
      </c>
      <c r="G147" s="4">
        <f t="shared" si="35"/>
        <v>6.3937836613432563E-3</v>
      </c>
      <c r="H147" s="4">
        <f t="shared" si="31"/>
        <v>1.9092111904199256E-2</v>
      </c>
      <c r="I147" s="9"/>
      <c r="J147" s="18"/>
      <c r="K147">
        <f t="shared" si="30"/>
        <v>187.197998046875</v>
      </c>
      <c r="L147">
        <f t="shared" si="28"/>
        <v>190.77200317382801</v>
      </c>
      <c r="M147">
        <f t="shared" si="29"/>
        <v>193.84799957275379</v>
      </c>
      <c r="P147" s="6">
        <f t="shared" si="36"/>
        <v>6.2916882267685112E-3</v>
      </c>
      <c r="Q147" s="6">
        <f t="shared" si="32"/>
        <v>6.2719781861495802E-3</v>
      </c>
      <c r="S147" s="6">
        <f t="shared" si="37"/>
        <v>-2.1587551057717933E-3</v>
      </c>
      <c r="T147" s="21">
        <f t="shared" si="38"/>
        <v>4.6602236066957861E-6</v>
      </c>
      <c r="Z147" s="6">
        <f t="shared" si="39"/>
        <v>1.9384799957275405</v>
      </c>
      <c r="AA147" s="6">
        <f t="shared" si="40"/>
        <v>1.9384799957275405</v>
      </c>
      <c r="AB147" s="6">
        <f t="shared" si="33"/>
        <v>0</v>
      </c>
    </row>
    <row r="148" spans="3:28" x14ac:dyDescent="0.25">
      <c r="C148" s="1">
        <v>45434</v>
      </c>
      <c r="D148">
        <v>95.458999633789006</v>
      </c>
      <c r="E148">
        <v>94.949996948242102</v>
      </c>
      <c r="F148" s="4">
        <f t="shared" si="34"/>
        <v>1.9872013907817062E-2</v>
      </c>
      <c r="G148" s="4">
        <f t="shared" si="35"/>
        <v>-4.5709499446270827E-3</v>
      </c>
      <c r="H148" s="4">
        <f t="shared" si="31"/>
        <v>-5.332160272992585E-3</v>
      </c>
      <c r="I148" s="9"/>
      <c r="J148" s="18"/>
      <c r="K148">
        <f t="shared" si="30"/>
        <v>190.91799926757801</v>
      </c>
      <c r="L148">
        <f t="shared" si="28"/>
        <v>189.8999938964842</v>
      </c>
      <c r="M148">
        <f t="shared" si="29"/>
        <v>192.97599029540999</v>
      </c>
      <c r="P148" s="6">
        <f t="shared" si="36"/>
        <v>-4.4984177255671387E-3</v>
      </c>
      <c r="Q148" s="6">
        <f t="shared" si="32"/>
        <v>-4.508566052295505E-3</v>
      </c>
      <c r="S148" s="6">
        <f t="shared" si="37"/>
        <v>8.6313508465638566E-3</v>
      </c>
      <c r="T148" s="21">
        <f t="shared" si="38"/>
        <v>7.4500217436478607E-5</v>
      </c>
      <c r="Z148" s="6">
        <f t="shared" si="39"/>
        <v>1.9297599029541024</v>
      </c>
      <c r="AA148" s="6">
        <f t="shared" si="40"/>
        <v>1.9384799957275405</v>
      </c>
      <c r="AB148" s="6">
        <f t="shared" si="33"/>
        <v>-4.4984177255671517E-3</v>
      </c>
    </row>
    <row r="149" spans="3:28" x14ac:dyDescent="0.25">
      <c r="C149" s="1">
        <v>45435</v>
      </c>
      <c r="D149">
        <v>102.02799987792901</v>
      </c>
      <c r="E149">
        <v>103.79900360107401</v>
      </c>
      <c r="F149" s="4">
        <f t="shared" si="34"/>
        <v>6.8814886698381164E-2</v>
      </c>
      <c r="G149" s="4">
        <f t="shared" si="35"/>
        <v>9.3196492230068817E-2</v>
      </c>
      <c r="H149" s="4">
        <f t="shared" si="31"/>
        <v>1.7358016674480638E-2</v>
      </c>
      <c r="I149" s="9"/>
      <c r="J149" s="18"/>
      <c r="K149">
        <f t="shared" si="30"/>
        <v>204.05599975585801</v>
      </c>
      <c r="L149">
        <f t="shared" ref="L149:L180" si="41">(K149*H149)+K149</f>
        <v>207.59800720214801</v>
      </c>
      <c r="M149">
        <f t="shared" ref="M149:M180" si="42">($A$2-$J$53)+L149</f>
        <v>210.67400360107382</v>
      </c>
      <c r="P149" s="6">
        <f t="shared" si="36"/>
        <v>9.1710959889732921E-2</v>
      </c>
      <c r="Q149" s="6">
        <f t="shared" si="32"/>
        <v>8.7746153540798899E-2</v>
      </c>
      <c r="S149" s="6">
        <f t="shared" si="37"/>
        <v>-8.7578026768736203E-2</v>
      </c>
      <c r="T149" s="21">
        <f t="shared" si="38"/>
        <v>7.6699107727054745E-3</v>
      </c>
      <c r="Z149" s="6">
        <f t="shared" si="39"/>
        <v>2.1067400360107409</v>
      </c>
      <c r="AA149" s="6">
        <f t="shared" si="40"/>
        <v>2.1067400360107409</v>
      </c>
      <c r="AB149" s="6">
        <f t="shared" si="33"/>
        <v>0</v>
      </c>
    </row>
    <row r="150" spans="3:28" x14ac:dyDescent="0.25">
      <c r="C150" s="1">
        <v>45436</v>
      </c>
      <c r="D150">
        <v>104.448997497558</v>
      </c>
      <c r="E150">
        <v>106.46900177001901</v>
      </c>
      <c r="F150" s="4">
        <f t="shared" si="34"/>
        <v>2.3728757032634027E-2</v>
      </c>
      <c r="G150" s="4">
        <f t="shared" si="35"/>
        <v>2.5722772630905808E-2</v>
      </c>
      <c r="H150" s="4">
        <f t="shared" si="31"/>
        <v>1.9339623365061363E-2</v>
      </c>
      <c r="I150" s="9"/>
      <c r="J150" s="18"/>
      <c r="K150">
        <f t="shared" ref="K150:K181" si="43">(K149*F150)+K149</f>
        <v>208.89799499511599</v>
      </c>
      <c r="L150">
        <f t="shared" si="41"/>
        <v>212.93800354003801</v>
      </c>
      <c r="M150">
        <f t="shared" si="42"/>
        <v>216.01399993896382</v>
      </c>
      <c r="P150" s="6">
        <f t="shared" si="36"/>
        <v>2.5347201109832525E-2</v>
      </c>
      <c r="Q150" s="6">
        <f t="shared" si="32"/>
        <v>2.5031288023452621E-2</v>
      </c>
      <c r="S150" s="6">
        <f t="shared" si="37"/>
        <v>-2.1214267988835807E-2</v>
      </c>
      <c r="T150" s="21">
        <f t="shared" si="38"/>
        <v>4.5004516630214365E-4</v>
      </c>
      <c r="Z150" s="6">
        <f t="shared" si="39"/>
        <v>2.1601399993896409</v>
      </c>
      <c r="AA150" s="6">
        <f t="shared" si="40"/>
        <v>2.1601399993896409</v>
      </c>
      <c r="AB150" s="6">
        <f t="shared" si="33"/>
        <v>0</v>
      </c>
    </row>
    <row r="151" spans="3:28" x14ac:dyDescent="0.25">
      <c r="C151" s="1">
        <v>45440</v>
      </c>
      <c r="D151">
        <v>110.244003295898</v>
      </c>
      <c r="E151">
        <v>113.901000976562</v>
      </c>
      <c r="F151" s="4">
        <f t="shared" si="34"/>
        <v>5.5481679452935743E-2</v>
      </c>
      <c r="G151" s="4">
        <f t="shared" si="35"/>
        <v>6.9804347584630042E-2</v>
      </c>
      <c r="H151" s="4">
        <f t="shared" si="31"/>
        <v>3.317185126930234E-2</v>
      </c>
      <c r="I151" s="9"/>
      <c r="J151" s="18"/>
      <c r="K151">
        <f t="shared" si="43"/>
        <v>220.48800659179599</v>
      </c>
      <c r="L151">
        <f t="shared" si="41"/>
        <v>227.80200195312401</v>
      </c>
      <c r="M151">
        <f t="shared" si="42"/>
        <v>230.87799835204981</v>
      </c>
      <c r="P151" s="6">
        <f t="shared" si="36"/>
        <v>6.8810347557500512E-2</v>
      </c>
      <c r="Q151" s="6">
        <f t="shared" si="32"/>
        <v>6.6546205225591459E-2</v>
      </c>
      <c r="S151" s="6">
        <f t="shared" si="37"/>
        <v>-6.4677414436503794E-2</v>
      </c>
      <c r="T151" s="21">
        <f t="shared" si="38"/>
        <v>4.1831679381912693E-3</v>
      </c>
      <c r="Z151" s="6">
        <f t="shared" si="39"/>
        <v>2.308779983520501</v>
      </c>
      <c r="AA151" s="6">
        <f t="shared" si="40"/>
        <v>2.308779983520501</v>
      </c>
      <c r="AB151" s="6">
        <f t="shared" si="33"/>
        <v>0</v>
      </c>
    </row>
    <row r="152" spans="3:28" x14ac:dyDescent="0.25">
      <c r="C152" s="1">
        <v>45441</v>
      </c>
      <c r="D152">
        <v>113.050003051757</v>
      </c>
      <c r="E152">
        <v>114.824996948242</v>
      </c>
      <c r="F152" s="4">
        <f t="shared" si="34"/>
        <v>2.5452629367310107E-2</v>
      </c>
      <c r="G152" s="4">
        <f t="shared" si="35"/>
        <v>8.1122726205903623E-3</v>
      </c>
      <c r="H152" s="4">
        <f t="shared" si="31"/>
        <v>1.5700962835643317E-2</v>
      </c>
      <c r="I152" s="9"/>
      <c r="J152" s="18"/>
      <c r="K152">
        <f t="shared" si="43"/>
        <v>226.100006103514</v>
      </c>
      <c r="L152">
        <f t="shared" si="41"/>
        <v>229.64999389648401</v>
      </c>
      <c r="M152">
        <f t="shared" si="42"/>
        <v>232.72599029540982</v>
      </c>
      <c r="P152" s="6">
        <f t="shared" si="36"/>
        <v>8.0041925023194536E-3</v>
      </c>
      <c r="Q152" s="6">
        <f t="shared" si="32"/>
        <v>7.9723288690189149E-3</v>
      </c>
      <c r="S152" s="6">
        <f t="shared" si="37"/>
        <v>-3.8712593813227357E-3</v>
      </c>
      <c r="T152" s="21">
        <f t="shared" si="38"/>
        <v>1.498664919747929E-5</v>
      </c>
      <c r="Z152" s="6">
        <f t="shared" si="39"/>
        <v>2.327259902954101</v>
      </c>
      <c r="AA152" s="6">
        <f t="shared" si="40"/>
        <v>2.327259902954101</v>
      </c>
      <c r="AB152" s="6">
        <f t="shared" si="33"/>
        <v>0</v>
      </c>
    </row>
    <row r="153" spans="3:28" x14ac:dyDescent="0.25">
      <c r="C153" s="1">
        <v>45442</v>
      </c>
      <c r="D153">
        <v>114.650001525878</v>
      </c>
      <c r="E153">
        <v>110.5</v>
      </c>
      <c r="F153" s="4">
        <f t="shared" si="34"/>
        <v>1.4153015753466867E-2</v>
      </c>
      <c r="G153" s="4">
        <f t="shared" si="35"/>
        <v>-3.7665987922399155E-2</v>
      </c>
      <c r="H153" s="4">
        <f t="shared" si="31"/>
        <v>-3.6197134501923994E-2</v>
      </c>
      <c r="I153" s="9"/>
      <c r="J153" s="18"/>
      <c r="K153">
        <f t="shared" si="43"/>
        <v>229.30000305175599</v>
      </c>
      <c r="L153">
        <f t="shared" si="41"/>
        <v>221</v>
      </c>
      <c r="M153">
        <f t="shared" si="42"/>
        <v>224.07599639892578</v>
      </c>
      <c r="P153" s="6">
        <f t="shared" si="36"/>
        <v>-3.7168147337150431E-2</v>
      </c>
      <c r="Q153" s="6">
        <f t="shared" si="32"/>
        <v>-3.7876490256472613E-2</v>
      </c>
      <c r="S153" s="6">
        <f t="shared" si="37"/>
        <v>4.1301080458147149E-2</v>
      </c>
      <c r="T153" s="21">
        <f t="shared" si="38"/>
        <v>1.7057792470103444E-3</v>
      </c>
      <c r="Z153" s="6">
        <f t="shared" si="39"/>
        <v>2.2407599639892606</v>
      </c>
      <c r="AA153" s="6">
        <f t="shared" si="40"/>
        <v>2.327259902954101</v>
      </c>
      <c r="AB153" s="6">
        <f t="shared" si="33"/>
        <v>-3.7168147337150424E-2</v>
      </c>
    </row>
    <row r="154" spans="3:28" x14ac:dyDescent="0.25">
      <c r="C154" s="1">
        <v>45443</v>
      </c>
      <c r="D154">
        <v>112.51999664306599</v>
      </c>
      <c r="E154">
        <v>109.633003234863</v>
      </c>
      <c r="F154" s="4">
        <f t="shared" si="34"/>
        <v>-1.8578324068589155E-2</v>
      </c>
      <c r="G154" s="4">
        <f t="shared" si="35"/>
        <v>-7.8461245713755921E-3</v>
      </c>
      <c r="H154" s="4">
        <f t="shared" si="31"/>
        <v>-2.5657603042426921E-2</v>
      </c>
      <c r="I154" s="9"/>
      <c r="J154" s="18"/>
      <c r="K154">
        <f t="shared" si="43"/>
        <v>225.03999328613199</v>
      </c>
      <c r="L154">
        <f t="shared" si="41"/>
        <v>219.26600646972599</v>
      </c>
      <c r="M154">
        <f t="shared" si="42"/>
        <v>222.34200286865178</v>
      </c>
      <c r="P154" s="6">
        <f t="shared" si="36"/>
        <v>-7.7384171358852371E-3</v>
      </c>
      <c r="Q154" s="6">
        <f t="shared" si="32"/>
        <v>-7.7685140546538802E-3</v>
      </c>
      <c r="S154" s="6">
        <f t="shared" si="37"/>
        <v>1.1871350256881956E-2</v>
      </c>
      <c r="T154" s="21">
        <f t="shared" si="38"/>
        <v>1.4092895692157127E-4</v>
      </c>
      <c r="Z154" s="6">
        <f t="shared" si="39"/>
        <v>2.2234200286865207</v>
      </c>
      <c r="AA154" s="6">
        <f t="shared" si="40"/>
        <v>2.327259902954101</v>
      </c>
      <c r="AB154" s="6">
        <f t="shared" si="33"/>
        <v>-4.4618941844772678E-2</v>
      </c>
    </row>
    <row r="155" spans="3:28" x14ac:dyDescent="0.25">
      <c r="C155" s="1">
        <v>45446</v>
      </c>
      <c r="D155">
        <v>113.621002197265</v>
      </c>
      <c r="E155">
        <v>115</v>
      </c>
      <c r="F155" s="4">
        <f t="shared" si="34"/>
        <v>9.7849767778752841E-3</v>
      </c>
      <c r="G155" s="4">
        <f t="shared" si="35"/>
        <v>4.8954207280443383E-2</v>
      </c>
      <c r="H155" s="4">
        <f t="shared" si="31"/>
        <v>1.2136821327634746E-2</v>
      </c>
      <c r="I155" s="9"/>
      <c r="J155" s="18"/>
      <c r="K155">
        <f t="shared" si="43"/>
        <v>227.24200439453</v>
      </c>
      <c r="L155">
        <f t="shared" si="41"/>
        <v>230</v>
      </c>
      <c r="M155">
        <f t="shared" si="42"/>
        <v>233.07599639892578</v>
      </c>
      <c r="P155" s="6">
        <f t="shared" si="36"/>
        <v>4.8276948987524854E-2</v>
      </c>
      <c r="Q155" s="6">
        <f t="shared" si="32"/>
        <v>4.7147815288263735E-2</v>
      </c>
      <c r="S155" s="6">
        <f t="shared" si="37"/>
        <v>-4.4144015866528136E-2</v>
      </c>
      <c r="T155" s="21">
        <f t="shared" si="38"/>
        <v>1.9486941368242877E-3</v>
      </c>
      <c r="Z155" s="6">
        <f t="shared" si="39"/>
        <v>2.3307599639892609</v>
      </c>
      <c r="AA155" s="6">
        <f t="shared" si="40"/>
        <v>2.3307599639892609</v>
      </c>
      <c r="AB155" s="6">
        <f t="shared" si="33"/>
        <v>0</v>
      </c>
    </row>
    <row r="156" spans="3:28" x14ac:dyDescent="0.25">
      <c r="C156" s="1">
        <v>45447</v>
      </c>
      <c r="D156">
        <v>115.716003417968</v>
      </c>
      <c r="E156">
        <v>116.43699645996</v>
      </c>
      <c r="F156" s="4">
        <f t="shared" si="34"/>
        <v>1.843850327130301E-2</v>
      </c>
      <c r="G156" s="4">
        <f t="shared" si="35"/>
        <v>1.2495621390956517E-2</v>
      </c>
      <c r="H156" s="4">
        <f t="shared" si="31"/>
        <v>6.2307115757166687E-3</v>
      </c>
      <c r="I156" s="9"/>
      <c r="J156" s="18"/>
      <c r="K156">
        <f t="shared" si="43"/>
        <v>231.43200683593599</v>
      </c>
      <c r="L156">
        <f t="shared" si="41"/>
        <v>232.87399291992</v>
      </c>
      <c r="M156">
        <f t="shared" si="42"/>
        <v>235.94998931884578</v>
      </c>
      <c r="P156" s="6">
        <f t="shared" si="36"/>
        <v>1.2330711717739308E-2</v>
      </c>
      <c r="Q156" s="6">
        <f t="shared" si="32"/>
        <v>1.2255307715895296E-2</v>
      </c>
      <c r="S156" s="6">
        <f t="shared" si="37"/>
        <v>-8.1977785967425904E-3</v>
      </c>
      <c r="T156" s="21">
        <f t="shared" si="38"/>
        <v>6.7203573921210917E-5</v>
      </c>
      <c r="Z156" s="6">
        <f t="shared" si="39"/>
        <v>2.359499893188461</v>
      </c>
      <c r="AA156" s="6">
        <f t="shared" si="40"/>
        <v>2.359499893188461</v>
      </c>
      <c r="AB156" s="6">
        <f t="shared" si="33"/>
        <v>0</v>
      </c>
    </row>
    <row r="157" spans="3:28" x14ac:dyDescent="0.25">
      <c r="C157" s="1">
        <v>45448</v>
      </c>
      <c r="D157">
        <v>118.371002197265</v>
      </c>
      <c r="E157">
        <v>122.44000244140599</v>
      </c>
      <c r="F157" s="4">
        <f t="shared" si="34"/>
        <v>2.2944093304943364E-2</v>
      </c>
      <c r="G157" s="4">
        <f t="shared" si="35"/>
        <v>5.1555829881873412E-2</v>
      </c>
      <c r="H157" s="4">
        <f t="shared" si="31"/>
        <v>3.4374975024373075E-2</v>
      </c>
      <c r="I157" s="9"/>
      <c r="J157" s="18"/>
      <c r="K157">
        <f t="shared" si="43"/>
        <v>236.74200439453</v>
      </c>
      <c r="L157">
        <f t="shared" si="41"/>
        <v>244.88000488281199</v>
      </c>
      <c r="M157">
        <f t="shared" si="42"/>
        <v>247.95600128173777</v>
      </c>
      <c r="P157" s="6">
        <f t="shared" si="36"/>
        <v>5.0883714797155304E-2</v>
      </c>
      <c r="Q157" s="6">
        <f t="shared" si="32"/>
        <v>4.9631443335005798E-2</v>
      </c>
      <c r="S157" s="6">
        <f t="shared" si="37"/>
        <v>-4.6750781676158586E-2</v>
      </c>
      <c r="T157" s="21">
        <f t="shared" si="38"/>
        <v>2.1856355873318455E-3</v>
      </c>
      <c r="Z157" s="6">
        <f t="shared" si="39"/>
        <v>2.4795600128173807</v>
      </c>
      <c r="AA157" s="6">
        <f t="shared" si="40"/>
        <v>2.4795600128173807</v>
      </c>
      <c r="AB157" s="6">
        <f t="shared" si="33"/>
        <v>0</v>
      </c>
    </row>
    <row r="158" spans="3:28" x14ac:dyDescent="0.25">
      <c r="C158" s="1">
        <v>45449</v>
      </c>
      <c r="D158">
        <v>124.04799652099599</v>
      </c>
      <c r="E158">
        <v>120.998001098632</v>
      </c>
      <c r="F158" s="4">
        <f t="shared" si="34"/>
        <v>4.7959333099759492E-2</v>
      </c>
      <c r="G158" s="4">
        <f t="shared" si="35"/>
        <v>-1.1777207726405147E-2</v>
      </c>
      <c r="H158" s="4">
        <f t="shared" si="31"/>
        <v>-2.458722033328252E-2</v>
      </c>
      <c r="I158" s="9"/>
      <c r="J158" s="18"/>
      <c r="K158">
        <f t="shared" si="43"/>
        <v>248.09599304199199</v>
      </c>
      <c r="L158">
        <f t="shared" si="41"/>
        <v>241.996002197264</v>
      </c>
      <c r="M158">
        <f t="shared" si="42"/>
        <v>245.07199859618981</v>
      </c>
      <c r="P158" s="6">
        <f t="shared" si="36"/>
        <v>-1.163110661020474E-2</v>
      </c>
      <c r="Q158" s="6">
        <f t="shared" si="32"/>
        <v>-1.1699277044638398E-2</v>
      </c>
      <c r="S158" s="6">
        <f t="shared" si="37"/>
        <v>1.5764039731201458E-2</v>
      </c>
      <c r="T158" s="21">
        <f t="shared" si="38"/>
        <v>2.485049486468981E-4</v>
      </c>
      <c r="Z158" s="6">
        <f t="shared" si="39"/>
        <v>2.4507199859619013</v>
      </c>
      <c r="AA158" s="6">
        <f t="shared" si="40"/>
        <v>2.4795600128173807</v>
      </c>
      <c r="AB158" s="6">
        <f t="shared" si="33"/>
        <v>-1.1631106610204655E-2</v>
      </c>
    </row>
    <row r="159" spans="3:28" x14ac:dyDescent="0.25">
      <c r="C159" s="1">
        <v>45450</v>
      </c>
      <c r="D159">
        <v>119.76999664306599</v>
      </c>
      <c r="E159">
        <v>120.88800048828099</v>
      </c>
      <c r="F159" s="4">
        <f t="shared" si="34"/>
        <v>-3.4486650312050129E-2</v>
      </c>
      <c r="G159" s="4">
        <f t="shared" si="35"/>
        <v>-9.0911097168738222E-4</v>
      </c>
      <c r="H159" s="4">
        <f t="shared" si="31"/>
        <v>9.3345902692711334E-3</v>
      </c>
      <c r="I159" s="9"/>
      <c r="J159" s="18"/>
      <c r="K159">
        <f t="shared" si="43"/>
        <v>239.53999328613199</v>
      </c>
      <c r="L159">
        <f t="shared" si="41"/>
        <v>241.77600097656199</v>
      </c>
      <c r="M159">
        <f t="shared" si="42"/>
        <v>244.85199737548777</v>
      </c>
      <c r="P159" s="6">
        <f t="shared" si="36"/>
        <v>-8.9770035729192193E-4</v>
      </c>
      <c r="Q159" s="6">
        <f t="shared" si="32"/>
        <v>-8.9810353156223263E-4</v>
      </c>
      <c r="S159" s="6">
        <f t="shared" si="37"/>
        <v>5.0306334782886401E-3</v>
      </c>
      <c r="T159" s="21">
        <f t="shared" si="38"/>
        <v>2.5307273192878462E-5</v>
      </c>
      <c r="Z159" s="6">
        <f t="shared" si="39"/>
        <v>2.4485199737548808</v>
      </c>
      <c r="AA159" s="6">
        <f t="shared" si="40"/>
        <v>2.4795600128173807</v>
      </c>
      <c r="AB159" s="6">
        <f t="shared" si="33"/>
        <v>-1.2518365718936908E-2</v>
      </c>
    </row>
    <row r="160" spans="3:28" x14ac:dyDescent="0.25">
      <c r="C160" s="1">
        <v>45453</v>
      </c>
      <c r="D160">
        <v>120.370002746582</v>
      </c>
      <c r="E160">
        <v>121.790000915527</v>
      </c>
      <c r="F160" s="4">
        <f t="shared" si="34"/>
        <v>5.0096528373806681E-3</v>
      </c>
      <c r="G160" s="4">
        <f t="shared" si="35"/>
        <v>7.4614554265330021E-3</v>
      </c>
      <c r="H160" s="4">
        <f t="shared" si="31"/>
        <v>1.179694389419063E-2</v>
      </c>
      <c r="I160" s="9"/>
      <c r="J160" s="18"/>
      <c r="K160">
        <f t="shared" si="43"/>
        <v>240.74000549316401</v>
      </c>
      <c r="L160">
        <f t="shared" si="41"/>
        <v>243.58000183105401</v>
      </c>
      <c r="M160">
        <f t="shared" si="42"/>
        <v>246.65599822997979</v>
      </c>
      <c r="P160" s="6">
        <f t="shared" si="36"/>
        <v>7.3677195768410593E-3</v>
      </c>
      <c r="Q160" s="6">
        <f t="shared" si="32"/>
        <v>7.340710513296737E-3</v>
      </c>
      <c r="S160" s="6">
        <f t="shared" si="37"/>
        <v>-3.2347864558443414E-3</v>
      </c>
      <c r="T160" s="21">
        <f t="shared" si="38"/>
        <v>1.0463843414913996E-5</v>
      </c>
      <c r="Z160" s="6">
        <f t="shared" si="39"/>
        <v>2.4665599822998012</v>
      </c>
      <c r="AA160" s="6">
        <f t="shared" si="40"/>
        <v>2.4795600128173807</v>
      </c>
      <c r="AB160" s="6">
        <f t="shared" si="33"/>
        <v>-5.2428779502732385E-3</v>
      </c>
    </row>
    <row r="161" spans="3:28" x14ac:dyDescent="0.25">
      <c r="C161" s="1">
        <v>45454</v>
      </c>
      <c r="D161">
        <v>121.76999664306599</v>
      </c>
      <c r="E161">
        <v>120.91000366210901</v>
      </c>
      <c r="F161" s="4">
        <f t="shared" si="34"/>
        <v>1.1630754046184029E-2</v>
      </c>
      <c r="G161" s="4">
        <f t="shared" si="35"/>
        <v>-7.2255295738798729E-3</v>
      </c>
      <c r="H161" s="4">
        <f t="shared" si="31"/>
        <v>-7.0624374202605316E-3</v>
      </c>
      <c r="I161" s="9"/>
      <c r="J161" s="18"/>
      <c r="K161">
        <f t="shared" si="43"/>
        <v>243.53999328613199</v>
      </c>
      <c r="L161">
        <f t="shared" si="41"/>
        <v>241.82000732421801</v>
      </c>
      <c r="M161">
        <f t="shared" si="42"/>
        <v>244.89600372314379</v>
      </c>
      <c r="P161" s="6">
        <f t="shared" si="36"/>
        <v>-7.1354214755198929E-3</v>
      </c>
      <c r="Q161" s="6">
        <f t="shared" si="32"/>
        <v>-7.1610003453093391E-3</v>
      </c>
      <c r="S161" s="6">
        <f t="shared" si="37"/>
        <v>1.1268354596516612E-2</v>
      </c>
      <c r="T161" s="21">
        <f t="shared" si="38"/>
        <v>1.2697581531283706E-4</v>
      </c>
      <c r="Z161" s="6">
        <f t="shared" si="39"/>
        <v>2.4489600372314411</v>
      </c>
      <c r="AA161" s="6">
        <f t="shared" si="40"/>
        <v>2.4795600128173807</v>
      </c>
      <c r="AB161" s="6">
        <f t="shared" si="33"/>
        <v>-1.2340889281873298E-2</v>
      </c>
    </row>
    <row r="162" spans="3:28" x14ac:dyDescent="0.25">
      <c r="C162" s="1">
        <v>45455</v>
      </c>
      <c r="D162">
        <v>123.059997558593</v>
      </c>
      <c r="E162">
        <v>125.199996948242</v>
      </c>
      <c r="F162" s="4">
        <f t="shared" si="34"/>
        <v>1.0593750111599923E-2</v>
      </c>
      <c r="G162" s="4">
        <f t="shared" si="35"/>
        <v>3.5480879631115278E-2</v>
      </c>
      <c r="H162" s="4">
        <f t="shared" si="31"/>
        <v>1.7389886495244568E-2</v>
      </c>
      <c r="I162" s="9"/>
      <c r="J162" s="18"/>
      <c r="K162">
        <f t="shared" si="43"/>
        <v>246.11999511718599</v>
      </c>
      <c r="L162">
        <f t="shared" si="41"/>
        <v>250.39999389648401</v>
      </c>
      <c r="M162">
        <f t="shared" si="42"/>
        <v>253.47599029540982</v>
      </c>
      <c r="P162" s="6">
        <f t="shared" si="36"/>
        <v>3.5035224919250797E-2</v>
      </c>
      <c r="Q162" s="6">
        <f t="shared" si="32"/>
        <v>3.4435459876604339E-2</v>
      </c>
      <c r="S162" s="6">
        <f t="shared" si="37"/>
        <v>-3.0902291798254079E-2</v>
      </c>
      <c r="T162" s="21">
        <f t="shared" si="38"/>
        <v>9.5495163838444134E-4</v>
      </c>
      <c r="Z162" s="6">
        <f t="shared" si="39"/>
        <v>2.534759902954101</v>
      </c>
      <c r="AA162" s="6">
        <f t="shared" si="40"/>
        <v>2.534759902954101</v>
      </c>
      <c r="AB162" s="6">
        <f t="shared" si="33"/>
        <v>0</v>
      </c>
    </row>
    <row r="163" spans="3:28" x14ac:dyDescent="0.25">
      <c r="C163" s="1">
        <v>45456</v>
      </c>
      <c r="D163">
        <v>129.38999938964801</v>
      </c>
      <c r="E163">
        <v>129.61000061035099</v>
      </c>
      <c r="F163" s="4">
        <f t="shared" si="34"/>
        <v>5.1438338669242113E-2</v>
      </c>
      <c r="G163" s="4">
        <f t="shared" si="35"/>
        <v>3.5223672281175039E-2</v>
      </c>
      <c r="H163" s="4">
        <f t="shared" si="31"/>
        <v>1.7002953994958E-3</v>
      </c>
      <c r="I163" s="9"/>
      <c r="J163" s="18"/>
      <c r="K163">
        <f t="shared" si="43"/>
        <v>258.77999877929602</v>
      </c>
      <c r="L163">
        <f t="shared" si="41"/>
        <v>259.22000122070199</v>
      </c>
      <c r="M163">
        <f t="shared" si="42"/>
        <v>262.29599761962777</v>
      </c>
      <c r="P163" s="6">
        <f t="shared" si="36"/>
        <v>3.4796223949806089E-2</v>
      </c>
      <c r="Q163" s="6">
        <f t="shared" si="32"/>
        <v>3.4204522260270973E-2</v>
      </c>
      <c r="S163" s="6">
        <f t="shared" si="37"/>
        <v>-3.0663290828809371E-2</v>
      </c>
      <c r="T163" s="21">
        <f t="shared" si="38"/>
        <v>9.4023740445214486E-4</v>
      </c>
      <c r="Z163" s="6">
        <f t="shared" si="39"/>
        <v>2.6229599761962805</v>
      </c>
      <c r="AA163" s="6">
        <f t="shared" si="40"/>
        <v>2.6229599761962805</v>
      </c>
      <c r="AB163" s="6">
        <f t="shared" si="33"/>
        <v>0</v>
      </c>
    </row>
    <row r="164" spans="3:28" x14ac:dyDescent="0.25">
      <c r="C164" s="1">
        <v>45457</v>
      </c>
      <c r="D164">
        <v>129.96000671386699</v>
      </c>
      <c r="E164">
        <v>131.88000488281199</v>
      </c>
      <c r="F164" s="4">
        <f t="shared" si="34"/>
        <v>4.4053429701506087E-3</v>
      </c>
      <c r="G164" s="4">
        <f t="shared" si="35"/>
        <v>1.7514113585149586E-2</v>
      </c>
      <c r="H164" s="4">
        <f t="shared" si="31"/>
        <v>1.4773761694028385E-2</v>
      </c>
      <c r="I164" s="9"/>
      <c r="J164" s="18"/>
      <c r="K164">
        <f t="shared" si="43"/>
        <v>259.92001342773398</v>
      </c>
      <c r="L164">
        <f t="shared" si="41"/>
        <v>263.76000976562398</v>
      </c>
      <c r="M164">
        <f t="shared" si="42"/>
        <v>266.83600616454976</v>
      </c>
      <c r="P164" s="6">
        <f t="shared" si="36"/>
        <v>1.7308722154067122E-2</v>
      </c>
      <c r="Q164" s="6">
        <f t="shared" si="32"/>
        <v>1.7160632607672897E-2</v>
      </c>
      <c r="S164" s="6">
        <f t="shared" si="37"/>
        <v>-1.3175789033070404E-2</v>
      </c>
      <c r="T164" s="21">
        <f t="shared" si="38"/>
        <v>1.7360141664397833E-4</v>
      </c>
      <c r="Z164" s="6">
        <f t="shared" si="39"/>
        <v>2.6683600616455005</v>
      </c>
      <c r="AA164" s="6">
        <f t="shared" si="40"/>
        <v>2.6683600616455005</v>
      </c>
      <c r="AB164" s="6">
        <f t="shared" si="33"/>
        <v>0</v>
      </c>
    </row>
    <row r="165" spans="3:28" x14ac:dyDescent="0.25">
      <c r="C165" s="1">
        <v>45460</v>
      </c>
      <c r="D165">
        <v>132.99000549316401</v>
      </c>
      <c r="E165">
        <v>130.97999572753901</v>
      </c>
      <c r="F165" s="4">
        <f t="shared" si="34"/>
        <v>2.3314855515267609E-2</v>
      </c>
      <c r="G165" s="4">
        <f t="shared" si="35"/>
        <v>-6.8244549738432836E-3</v>
      </c>
      <c r="H165" s="4">
        <f t="shared" si="31"/>
        <v>-1.5113991146713045E-2</v>
      </c>
      <c r="I165" s="9"/>
      <c r="J165" s="18"/>
      <c r="K165">
        <f t="shared" si="43"/>
        <v>265.98001098632801</v>
      </c>
      <c r="L165">
        <f t="shared" si="41"/>
        <v>261.95999145507801</v>
      </c>
      <c r="M165">
        <f t="shared" si="42"/>
        <v>265.03598785400379</v>
      </c>
      <c r="P165" s="6">
        <f t="shared" si="36"/>
        <v>-6.7457849351708109E-3</v>
      </c>
      <c r="Q165" s="6">
        <f t="shared" si="32"/>
        <v>-6.7686405865624742E-3</v>
      </c>
      <c r="S165" s="6">
        <f t="shared" si="37"/>
        <v>1.0878718056167528E-2</v>
      </c>
      <c r="T165" s="21">
        <f t="shared" si="38"/>
        <v>1.1834650654558539E-4</v>
      </c>
      <c r="Z165" s="6">
        <f t="shared" si="39"/>
        <v>2.6503598785400406</v>
      </c>
      <c r="AA165" s="6">
        <f t="shared" si="40"/>
        <v>2.6683600616455005</v>
      </c>
      <c r="AB165" s="6">
        <f t="shared" si="33"/>
        <v>-6.7457849351709037E-3</v>
      </c>
    </row>
    <row r="166" spans="3:28" x14ac:dyDescent="0.25">
      <c r="C166" s="1">
        <v>45461</v>
      </c>
      <c r="D166">
        <v>131.13999938964801</v>
      </c>
      <c r="E166">
        <v>135.58000183105401</v>
      </c>
      <c r="F166" s="4">
        <f t="shared" si="34"/>
        <v>-1.3910865682392118E-2</v>
      </c>
      <c r="G166" s="4">
        <f t="shared" si="35"/>
        <v>3.5119913372755072E-2</v>
      </c>
      <c r="H166" s="4">
        <f t="shared" si="31"/>
        <v>3.3856965548807842E-2</v>
      </c>
      <c r="I166" s="9"/>
      <c r="J166" s="18"/>
      <c r="K166">
        <f t="shared" si="43"/>
        <v>262.27999877929602</v>
      </c>
      <c r="L166">
        <f t="shared" si="41"/>
        <v>271.16000366210801</v>
      </c>
      <c r="M166">
        <f t="shared" si="42"/>
        <v>274.23600006103379</v>
      </c>
      <c r="P166" s="6">
        <f t="shared" si="36"/>
        <v>3.4712313152347692E-2</v>
      </c>
      <c r="Q166" s="6">
        <f t="shared" si="32"/>
        <v>3.4123429772851835E-2</v>
      </c>
      <c r="S166" s="6">
        <f t="shared" si="37"/>
        <v>-3.0579380031350974E-2</v>
      </c>
      <c r="T166" s="21">
        <f t="shared" si="38"/>
        <v>9.3509848310178664E-4</v>
      </c>
      <c r="Z166" s="6">
        <f t="shared" si="39"/>
        <v>2.7423600006103408</v>
      </c>
      <c r="AA166" s="6">
        <f t="shared" si="40"/>
        <v>2.7423600006103408</v>
      </c>
      <c r="AB166" s="6">
        <f t="shared" si="33"/>
        <v>0</v>
      </c>
    </row>
    <row r="167" spans="3:28" x14ac:dyDescent="0.25">
      <c r="C167" s="1">
        <v>45463</v>
      </c>
      <c r="D167">
        <v>139.80000305175699</v>
      </c>
      <c r="E167">
        <v>130.77999877929599</v>
      </c>
      <c r="F167" s="4">
        <f t="shared" si="34"/>
        <v>6.6036325319615521E-2</v>
      </c>
      <c r="G167" s="4">
        <f t="shared" si="35"/>
        <v>-3.5403473867328061E-2</v>
      </c>
      <c r="H167" s="4">
        <f t="shared" si="31"/>
        <v>-6.4520773072670054E-2</v>
      </c>
      <c r="I167" s="9"/>
      <c r="J167" s="18"/>
      <c r="K167">
        <f t="shared" si="43"/>
        <v>279.60000610351398</v>
      </c>
      <c r="L167">
        <f t="shared" si="41"/>
        <v>261.55999755859199</v>
      </c>
      <c r="M167">
        <f t="shared" si="42"/>
        <v>264.63599395751777</v>
      </c>
      <c r="P167" s="6">
        <f t="shared" si="36"/>
        <v>-3.5006367148658277E-2</v>
      </c>
      <c r="Q167" s="6">
        <f t="shared" si="32"/>
        <v>-3.5633775746429688E-2</v>
      </c>
      <c r="S167" s="6">
        <f t="shared" si="37"/>
        <v>3.9139300269654995E-2</v>
      </c>
      <c r="T167" s="21">
        <f t="shared" si="38"/>
        <v>1.5318848255982155E-3</v>
      </c>
      <c r="Z167" s="6">
        <f t="shared" si="39"/>
        <v>2.6463599395751807</v>
      </c>
      <c r="AA167" s="6">
        <f t="shared" si="40"/>
        <v>2.7423600006103408</v>
      </c>
      <c r="AB167" s="6">
        <f t="shared" si="33"/>
        <v>-3.50063671486582E-2</v>
      </c>
    </row>
    <row r="168" spans="3:28" x14ac:dyDescent="0.25">
      <c r="C168" s="1">
        <v>45464</v>
      </c>
      <c r="D168">
        <v>127.120002746582</v>
      </c>
      <c r="E168">
        <v>126.56999969482401</v>
      </c>
      <c r="F168" s="4">
        <f t="shared" si="34"/>
        <v>-9.0701001633602077E-2</v>
      </c>
      <c r="G168" s="4">
        <f t="shared" si="35"/>
        <v>-3.2191459885060655E-2</v>
      </c>
      <c r="H168" s="4">
        <f t="shared" si="31"/>
        <v>-4.3266444294722583E-3</v>
      </c>
      <c r="I168" s="9"/>
      <c r="J168" s="18"/>
      <c r="K168">
        <f t="shared" si="43"/>
        <v>254.24000549316401</v>
      </c>
      <c r="L168">
        <f t="shared" si="41"/>
        <v>253.13999938964801</v>
      </c>
      <c r="M168">
        <f t="shared" si="42"/>
        <v>256.21599578857382</v>
      </c>
      <c r="P168" s="6">
        <f t="shared" si="36"/>
        <v>-3.1817282460433624E-2</v>
      </c>
      <c r="Q168" s="6">
        <f t="shared" si="32"/>
        <v>-3.2334451729261707E-2</v>
      </c>
      <c r="S168" s="6">
        <f t="shared" si="37"/>
        <v>3.5950215581430342E-2</v>
      </c>
      <c r="T168" s="21">
        <f t="shared" si="38"/>
        <v>1.2924180003513169E-3</v>
      </c>
      <c r="Z168" s="6">
        <f t="shared" si="39"/>
        <v>2.5621599578857412</v>
      </c>
      <c r="AA168" s="6">
        <f t="shared" si="40"/>
        <v>2.7423600006103408</v>
      </c>
      <c r="AB168" s="6">
        <f t="shared" si="33"/>
        <v>-6.5709842137609276E-2</v>
      </c>
    </row>
    <row r="169" spans="3:28" x14ac:dyDescent="0.25">
      <c r="C169" s="1">
        <v>45467</v>
      </c>
      <c r="D169">
        <v>123.23999786376901</v>
      </c>
      <c r="E169">
        <v>118.11000061035099</v>
      </c>
      <c r="F169" s="4">
        <f t="shared" si="34"/>
        <v>-3.052237884660778E-2</v>
      </c>
      <c r="G169" s="4">
        <f t="shared" si="35"/>
        <v>-6.6840476454697956E-2</v>
      </c>
      <c r="H169" s="4">
        <f t="shared" si="31"/>
        <v>-4.1626073858657256E-2</v>
      </c>
      <c r="I169" s="9"/>
      <c r="J169" s="18"/>
      <c r="K169">
        <f t="shared" si="43"/>
        <v>246.47999572753801</v>
      </c>
      <c r="L169">
        <f t="shared" si="41"/>
        <v>236.22000122070199</v>
      </c>
      <c r="M169">
        <f t="shared" si="42"/>
        <v>239.29599761962777</v>
      </c>
      <c r="P169" s="6">
        <f t="shared" si="36"/>
        <v>-6.6038024350783389E-2</v>
      </c>
      <c r="Q169" s="6">
        <f t="shared" si="32"/>
        <v>-6.8319552878363748E-2</v>
      </c>
      <c r="S169" s="6">
        <f t="shared" si="37"/>
        <v>7.0170957471780107E-2</v>
      </c>
      <c r="T169" s="21">
        <f t="shared" si="38"/>
        <v>4.9239632725063725E-3</v>
      </c>
      <c r="Z169" s="6">
        <f t="shared" si="39"/>
        <v>2.3929599761962805</v>
      </c>
      <c r="AA169" s="6">
        <f t="shared" si="40"/>
        <v>2.7423600006103408</v>
      </c>
      <c r="AB169" s="6">
        <f t="shared" si="33"/>
        <v>-0.12740851833322309</v>
      </c>
    </row>
    <row r="170" spans="3:28" x14ac:dyDescent="0.25">
      <c r="C170" s="1">
        <v>45468</v>
      </c>
      <c r="D170">
        <v>121.199996948242</v>
      </c>
      <c r="E170">
        <v>126.08999633789</v>
      </c>
      <c r="F170" s="4">
        <f t="shared" si="34"/>
        <v>-1.6553074901721799E-2</v>
      </c>
      <c r="G170" s="4">
        <f t="shared" si="35"/>
        <v>6.7564098605547296E-2</v>
      </c>
      <c r="H170" s="4">
        <f t="shared" si="31"/>
        <v>4.0346530633464064E-2</v>
      </c>
      <c r="I170" s="9"/>
      <c r="J170" s="18"/>
      <c r="K170">
        <f t="shared" si="43"/>
        <v>242.39999389648401</v>
      </c>
      <c r="L170">
        <f t="shared" si="41"/>
        <v>252.17999267578</v>
      </c>
      <c r="M170">
        <f t="shared" si="42"/>
        <v>255.25598907470578</v>
      </c>
      <c r="P170" s="6">
        <f t="shared" si="36"/>
        <v>6.6695605500461261E-2</v>
      </c>
      <c r="Q170" s="6">
        <f t="shared" si="32"/>
        <v>6.4565650926237575E-2</v>
      </c>
      <c r="S170" s="6">
        <f t="shared" si="37"/>
        <v>-6.2562672379464543E-2</v>
      </c>
      <c r="T170" s="21">
        <f t="shared" si="38"/>
        <v>3.9140879752602156E-3</v>
      </c>
      <c r="Z170" s="6">
        <f t="shared" si="39"/>
        <v>2.552559890747061</v>
      </c>
      <c r="AA170" s="6">
        <f t="shared" si="40"/>
        <v>2.7423600006103408</v>
      </c>
      <c r="AB170" s="6">
        <f t="shared" si="33"/>
        <v>-6.9210501108912678E-2</v>
      </c>
    </row>
    <row r="171" spans="3:28" x14ac:dyDescent="0.25">
      <c r="C171" s="1">
        <v>45469</v>
      </c>
      <c r="D171">
        <v>126.129997253417</v>
      </c>
      <c r="E171">
        <v>126.400001525878</v>
      </c>
      <c r="F171" s="4">
        <f t="shared" si="34"/>
        <v>4.0676571198927813E-2</v>
      </c>
      <c r="G171" s="4">
        <f t="shared" si="35"/>
        <v>2.4586025615962411E-3</v>
      </c>
      <c r="H171" s="4">
        <f t="shared" si="31"/>
        <v>2.1406824573103654E-3</v>
      </c>
      <c r="I171" s="9"/>
      <c r="J171" s="18"/>
      <c r="K171">
        <f t="shared" si="43"/>
        <v>252.259994506834</v>
      </c>
      <c r="L171">
        <f t="shared" si="41"/>
        <v>252.80000305175599</v>
      </c>
      <c r="M171">
        <f t="shared" si="42"/>
        <v>255.87599945068177</v>
      </c>
      <c r="P171" s="6">
        <f t="shared" si="36"/>
        <v>2.4289748429547546E-3</v>
      </c>
      <c r="Q171" s="6">
        <f t="shared" si="32"/>
        <v>2.4260296517935446E-3</v>
      </c>
      <c r="S171" s="6">
        <f t="shared" si="37"/>
        <v>1.7039582780419634E-3</v>
      </c>
      <c r="T171" s="21">
        <f t="shared" si="38"/>
        <v>2.903473813307733E-6</v>
      </c>
      <c r="Z171" s="6">
        <f t="shared" si="39"/>
        <v>2.5587599945068207</v>
      </c>
      <c r="AA171" s="6">
        <f t="shared" si="40"/>
        <v>2.7423600006103408</v>
      </c>
      <c r="AB171" s="6">
        <f t="shared" si="33"/>
        <v>-6.6949636832019876E-2</v>
      </c>
    </row>
    <row r="172" spans="3:28" x14ac:dyDescent="0.25">
      <c r="C172" s="1">
        <v>45470</v>
      </c>
      <c r="D172">
        <v>124.09999847412099</v>
      </c>
      <c r="E172">
        <v>123.98999786376901</v>
      </c>
      <c r="F172" s="4">
        <f t="shared" si="34"/>
        <v>-1.609449634108363E-2</v>
      </c>
      <c r="G172" s="4">
        <f t="shared" si="35"/>
        <v>-1.9066484438416631E-2</v>
      </c>
      <c r="H172" s="4">
        <f t="shared" si="31"/>
        <v>-8.8638687916605926E-4</v>
      </c>
      <c r="I172" s="9"/>
      <c r="J172" s="18"/>
      <c r="K172">
        <f t="shared" si="43"/>
        <v>248.19999694824199</v>
      </c>
      <c r="L172">
        <f t="shared" si="41"/>
        <v>247.97999572753801</v>
      </c>
      <c r="M172">
        <f t="shared" si="42"/>
        <v>251.05599212646382</v>
      </c>
      <c r="P172" s="6">
        <f t="shared" si="36"/>
        <v>-1.8837277957157429E-2</v>
      </c>
      <c r="Q172" s="6">
        <f t="shared" si="32"/>
        <v>-1.9016959530244043E-2</v>
      </c>
      <c r="S172" s="6">
        <f t="shared" si="37"/>
        <v>2.2970211078154147E-2</v>
      </c>
      <c r="T172" s="21">
        <f t="shared" si="38"/>
        <v>5.2763059697495554E-4</v>
      </c>
      <c r="Z172" s="6">
        <f t="shared" si="39"/>
        <v>2.5105599212646412</v>
      </c>
      <c r="AA172" s="6">
        <f t="shared" si="40"/>
        <v>2.7423600006103408</v>
      </c>
      <c r="AB172" s="6">
        <f t="shared" si="33"/>
        <v>-8.4525765871041741E-2</v>
      </c>
    </row>
    <row r="173" spans="3:28" x14ac:dyDescent="0.25">
      <c r="C173" s="1">
        <v>45471</v>
      </c>
      <c r="D173">
        <v>124.58000183105401</v>
      </c>
      <c r="E173">
        <v>123.540000915527</v>
      </c>
      <c r="F173" s="4">
        <f t="shared" si="34"/>
        <v>3.8678756070501313E-3</v>
      </c>
      <c r="G173" s="4">
        <f t="shared" si="35"/>
        <v>-3.6293003951530507E-3</v>
      </c>
      <c r="H173" s="4">
        <f t="shared" si="31"/>
        <v>-8.3480566723491741E-3</v>
      </c>
      <c r="I173" s="9"/>
      <c r="J173" s="18"/>
      <c r="K173">
        <f t="shared" si="43"/>
        <v>249.16000366210801</v>
      </c>
      <c r="L173">
        <f t="shared" si="41"/>
        <v>247.08000183105401</v>
      </c>
      <c r="M173">
        <f t="shared" si="42"/>
        <v>250.15599822997979</v>
      </c>
      <c r="P173" s="6">
        <f t="shared" si="36"/>
        <v>-3.5848333627132955E-3</v>
      </c>
      <c r="Q173" s="6">
        <f t="shared" si="32"/>
        <v>-3.5912742755058449E-3</v>
      </c>
      <c r="S173" s="6">
        <f t="shared" si="37"/>
        <v>7.7177664837100139E-3</v>
      </c>
      <c r="T173" s="21">
        <f t="shared" si="38"/>
        <v>5.9563919497077632E-5</v>
      </c>
      <c r="Z173" s="6">
        <f t="shared" si="39"/>
        <v>2.5015599822998009</v>
      </c>
      <c r="AA173" s="6">
        <f t="shared" si="40"/>
        <v>2.7423600006103408</v>
      </c>
      <c r="AB173" s="6">
        <f t="shared" si="33"/>
        <v>-8.7807588448251622E-2</v>
      </c>
    </row>
    <row r="174" spans="3:28" x14ac:dyDescent="0.25">
      <c r="C174" s="1">
        <v>45474</v>
      </c>
      <c r="D174">
        <v>123.470001220703</v>
      </c>
      <c r="E174">
        <v>124.300003051757</v>
      </c>
      <c r="F174" s="4">
        <f t="shared" si="34"/>
        <v>-8.9099421579420697E-3</v>
      </c>
      <c r="G174" s="4">
        <f t="shared" si="35"/>
        <v>6.1518708968576648E-3</v>
      </c>
      <c r="H174" s="4">
        <f t="shared" si="31"/>
        <v>6.7222954794531392E-3</v>
      </c>
      <c r="I174" s="9"/>
      <c r="J174" s="18"/>
      <c r="K174">
        <f t="shared" si="43"/>
        <v>246.94000244140599</v>
      </c>
      <c r="L174">
        <f t="shared" si="41"/>
        <v>248.600006103514</v>
      </c>
      <c r="M174">
        <f t="shared" si="42"/>
        <v>251.67600250243981</v>
      </c>
      <c r="P174" s="6">
        <f t="shared" si="36"/>
        <v>6.0762255681057822E-3</v>
      </c>
      <c r="Q174" s="6">
        <f t="shared" si="32"/>
        <v>6.0578397495256158E-3</v>
      </c>
      <c r="S174" s="6">
        <f t="shared" si="37"/>
        <v>-1.9432924471090643E-3</v>
      </c>
      <c r="T174" s="21">
        <f t="shared" si="38"/>
        <v>3.7763855349911355E-6</v>
      </c>
      <c r="Z174" s="6">
        <f t="shared" si="39"/>
        <v>2.5167600250244009</v>
      </c>
      <c r="AA174" s="6">
        <f t="shared" si="40"/>
        <v>2.7423600006103408</v>
      </c>
      <c r="AB174" s="6">
        <f t="shared" si="33"/>
        <v>-8.226490159414894E-2</v>
      </c>
    </row>
    <row r="175" spans="3:28" x14ac:dyDescent="0.25">
      <c r="C175" s="1">
        <v>45475</v>
      </c>
      <c r="D175">
        <v>121.129997253417</v>
      </c>
      <c r="E175">
        <v>122.669998168945</v>
      </c>
      <c r="F175" s="4">
        <f t="shared" si="34"/>
        <v>-1.8952004083188034E-2</v>
      </c>
      <c r="G175" s="4">
        <f t="shared" si="35"/>
        <v>-1.3113474197850892E-2</v>
      </c>
      <c r="H175" s="4">
        <f t="shared" si="31"/>
        <v>1.2713621319631913E-2</v>
      </c>
      <c r="I175" s="9"/>
      <c r="J175" s="18"/>
      <c r="K175">
        <f t="shared" si="43"/>
        <v>242.259994506834</v>
      </c>
      <c r="L175">
        <f t="shared" si="41"/>
        <v>245.33999633789</v>
      </c>
      <c r="M175">
        <f t="shared" si="42"/>
        <v>248.41599273681578</v>
      </c>
      <c r="P175" s="6">
        <f t="shared" si="36"/>
        <v>-1.2953200675509102E-2</v>
      </c>
      <c r="Q175" s="6">
        <f t="shared" si="32"/>
        <v>-1.3037824943778127E-2</v>
      </c>
      <c r="S175" s="6">
        <f t="shared" si="37"/>
        <v>1.708613379650582E-2</v>
      </c>
      <c r="T175" s="21">
        <f t="shared" si="38"/>
        <v>2.9193596811209836E-4</v>
      </c>
      <c r="Z175" s="6">
        <f t="shared" si="39"/>
        <v>2.4841599273681605</v>
      </c>
      <c r="AA175" s="6">
        <f t="shared" si="40"/>
        <v>2.7423600006103408</v>
      </c>
      <c r="AB175" s="6">
        <f t="shared" si="33"/>
        <v>-9.4152508490758027E-2</v>
      </c>
    </row>
    <row r="176" spans="3:28" x14ac:dyDescent="0.25">
      <c r="C176" s="1">
        <v>45476</v>
      </c>
      <c r="D176">
        <v>121.66000366210901</v>
      </c>
      <c r="E176">
        <v>128.27999877929599</v>
      </c>
      <c r="F176" s="4">
        <f t="shared" si="34"/>
        <v>4.3755173838828099E-3</v>
      </c>
      <c r="G176" s="4">
        <f t="shared" si="35"/>
        <v>4.5732458580660641E-2</v>
      </c>
      <c r="H176" s="4">
        <f t="shared" si="31"/>
        <v>5.4413898717058685E-2</v>
      </c>
      <c r="I176" s="9"/>
      <c r="J176" s="18"/>
      <c r="K176">
        <f t="shared" si="43"/>
        <v>243.32000732421801</v>
      </c>
      <c r="L176">
        <f t="shared" si="41"/>
        <v>256.55999755859199</v>
      </c>
      <c r="M176">
        <f t="shared" si="42"/>
        <v>259.63599395751777</v>
      </c>
      <c r="P176" s="6">
        <f t="shared" si="36"/>
        <v>4.5166179105823566E-2</v>
      </c>
      <c r="Q176" s="6">
        <f t="shared" si="32"/>
        <v>4.4175895841720325E-2</v>
      </c>
      <c r="S176" s="6">
        <f t="shared" si="37"/>
        <v>-4.1033245984826848E-2</v>
      </c>
      <c r="T176" s="21">
        <f t="shared" si="38"/>
        <v>1.6837272760513086E-3</v>
      </c>
      <c r="Z176" s="6">
        <f t="shared" si="39"/>
        <v>2.5963599395751804</v>
      </c>
      <c r="AA176" s="6">
        <f t="shared" si="40"/>
        <v>2.7423600006103408</v>
      </c>
      <c r="AB176" s="6">
        <f t="shared" si="33"/>
        <v>-5.3238838446690646E-2</v>
      </c>
    </row>
    <row r="177" spans="3:28" x14ac:dyDescent="0.25">
      <c r="C177" s="1">
        <v>45478</v>
      </c>
      <c r="D177">
        <v>127.379997253417</v>
      </c>
      <c r="E177">
        <v>125.83000183105401</v>
      </c>
      <c r="F177" s="4">
        <f t="shared" si="34"/>
        <v>4.701622077206536E-2</v>
      </c>
      <c r="G177" s="4">
        <f t="shared" si="35"/>
        <v>-1.9098822665700014E-2</v>
      </c>
      <c r="H177" s="4">
        <f t="shared" si="31"/>
        <v>-1.2168279602639245E-2</v>
      </c>
      <c r="I177" s="9"/>
      <c r="J177" s="18"/>
      <c r="K177">
        <f t="shared" si="43"/>
        <v>254.759994506834</v>
      </c>
      <c r="L177">
        <f t="shared" si="41"/>
        <v>251.66000366210801</v>
      </c>
      <c r="M177">
        <f t="shared" si="42"/>
        <v>254.73600006103379</v>
      </c>
      <c r="P177" s="6">
        <f t="shared" si="36"/>
        <v>-1.8872552383032551E-2</v>
      </c>
      <c r="Q177" s="6">
        <f t="shared" si="32"/>
        <v>-1.9052911833755869E-2</v>
      </c>
      <c r="S177" s="6">
        <f t="shared" si="37"/>
        <v>2.3005485504029269E-2</v>
      </c>
      <c r="T177" s="21">
        <f t="shared" si="38"/>
        <v>5.2925236327610085E-4</v>
      </c>
      <c r="Z177" s="6">
        <f t="shared" si="39"/>
        <v>2.5473600006103405</v>
      </c>
      <c r="AA177" s="6">
        <f t="shared" si="40"/>
        <v>2.7423600006103408</v>
      </c>
      <c r="AB177" s="6">
        <f t="shared" si="33"/>
        <v>-7.1106638062326241E-2</v>
      </c>
    </row>
    <row r="178" spans="3:28" x14ac:dyDescent="0.25">
      <c r="C178" s="1">
        <v>45481</v>
      </c>
      <c r="D178">
        <v>127.48999786376901</v>
      </c>
      <c r="E178">
        <v>128.19999694824199</v>
      </c>
      <c r="F178" s="4">
        <f t="shared" si="34"/>
        <v>8.6356266858101413E-4</v>
      </c>
      <c r="G178" s="4">
        <f t="shared" si="35"/>
        <v>1.8834896945881505E-2</v>
      </c>
      <c r="H178" s="4">
        <f t="shared" si="31"/>
        <v>5.5690571524807872E-3</v>
      </c>
      <c r="I178" s="9"/>
      <c r="J178" s="18"/>
      <c r="K178">
        <f t="shared" si="43"/>
        <v>254.97999572753801</v>
      </c>
      <c r="L178">
        <f t="shared" si="41"/>
        <v>256.39999389648398</v>
      </c>
      <c r="M178">
        <f t="shared" si="42"/>
        <v>259.47599029540976</v>
      </c>
      <c r="P178" s="6">
        <f t="shared" si="36"/>
        <v>1.860746118821165E-2</v>
      </c>
      <c r="Q178" s="6">
        <f t="shared" si="32"/>
        <v>1.8436460385788556E-2</v>
      </c>
      <c r="S178" s="6">
        <f t="shared" si="37"/>
        <v>-1.4474528067214932E-2</v>
      </c>
      <c r="T178" s="21">
        <f t="shared" si="38"/>
        <v>2.0951196276859283E-4</v>
      </c>
      <c r="Z178" s="6">
        <f t="shared" si="39"/>
        <v>2.5947599029541002</v>
      </c>
      <c r="AA178" s="6">
        <f t="shared" si="40"/>
        <v>2.7423600006103408</v>
      </c>
      <c r="AB178" s="6">
        <f t="shared" si="33"/>
        <v>-5.3822290882083554E-2</v>
      </c>
    </row>
    <row r="179" spans="3:28" x14ac:dyDescent="0.25">
      <c r="C179" s="1">
        <v>45482</v>
      </c>
      <c r="D179">
        <v>130.350006103515</v>
      </c>
      <c r="E179">
        <v>131.38000488281199</v>
      </c>
      <c r="F179" s="4">
        <f t="shared" si="34"/>
        <v>2.2433197016773748E-2</v>
      </c>
      <c r="G179" s="4">
        <f t="shared" si="35"/>
        <v>2.4805054682285679E-2</v>
      </c>
      <c r="H179" s="4">
        <f t="shared" si="31"/>
        <v>7.9017931037075259E-3</v>
      </c>
      <c r="I179" s="9"/>
      <c r="J179" s="18"/>
      <c r="K179">
        <f t="shared" si="43"/>
        <v>260.70001220703</v>
      </c>
      <c r="L179">
        <f t="shared" si="41"/>
        <v>262.76000976562398</v>
      </c>
      <c r="M179">
        <f t="shared" si="42"/>
        <v>265.83600616454976</v>
      </c>
      <c r="P179" s="6">
        <f t="shared" si="36"/>
        <v>2.4510999502879674E-2</v>
      </c>
      <c r="Q179" s="6">
        <f t="shared" si="32"/>
        <v>2.4215425098800963E-2</v>
      </c>
      <c r="S179" s="6">
        <f t="shared" si="37"/>
        <v>-2.0378066381882956E-2</v>
      </c>
      <c r="T179" s="21">
        <f t="shared" si="38"/>
        <v>4.1526558946442833E-4</v>
      </c>
      <c r="Z179" s="6">
        <f t="shared" si="39"/>
        <v>2.6583600616454999</v>
      </c>
      <c r="AA179" s="6">
        <f t="shared" si="40"/>
        <v>2.7423600006103408</v>
      </c>
      <c r="AB179" s="6">
        <f t="shared" si="33"/>
        <v>-3.0630529524258619E-2</v>
      </c>
    </row>
    <row r="180" spans="3:28" x14ac:dyDescent="0.25">
      <c r="C180" s="1">
        <v>45483</v>
      </c>
      <c r="D180">
        <v>134.02999877929599</v>
      </c>
      <c r="E180">
        <v>134.91000366210901</v>
      </c>
      <c r="F180" s="4">
        <f t="shared" si="34"/>
        <v>2.8231626417098879E-2</v>
      </c>
      <c r="G180" s="4">
        <f t="shared" si="35"/>
        <v>2.6868615071568132E-2</v>
      </c>
      <c r="H180" s="4">
        <f t="shared" si="31"/>
        <v>6.5657307381021069E-3</v>
      </c>
      <c r="I180" s="9"/>
      <c r="J180" s="18"/>
      <c r="K180">
        <f t="shared" si="43"/>
        <v>268.05999755859199</v>
      </c>
      <c r="L180">
        <f t="shared" si="41"/>
        <v>269.82000732421801</v>
      </c>
      <c r="M180">
        <f t="shared" si="42"/>
        <v>272.89600372314379</v>
      </c>
      <c r="P180" s="6">
        <f t="shared" si="36"/>
        <v>2.6557717520868742E-2</v>
      </c>
      <c r="Q180" s="6">
        <f t="shared" si="32"/>
        <v>2.6211183388467143E-2</v>
      </c>
      <c r="S180" s="6">
        <f t="shared" si="37"/>
        <v>-2.2424784399872024E-2</v>
      </c>
      <c r="T180" s="21">
        <f t="shared" si="38"/>
        <v>5.0287095538074369E-4</v>
      </c>
      <c r="Z180" s="6">
        <f t="shared" si="39"/>
        <v>2.72896003723144</v>
      </c>
      <c r="AA180" s="6">
        <f t="shared" si="40"/>
        <v>2.7423600006103408</v>
      </c>
      <c r="AB180" s="6">
        <f t="shared" si="33"/>
        <v>-4.8862889540098719E-3</v>
      </c>
    </row>
    <row r="181" spans="3:28" x14ac:dyDescent="0.25">
      <c r="C181" s="1">
        <v>45484</v>
      </c>
      <c r="D181">
        <v>135.75</v>
      </c>
      <c r="E181">
        <v>127.400001525878</v>
      </c>
      <c r="F181" s="4">
        <f t="shared" si="34"/>
        <v>1.2832957072067807E-2</v>
      </c>
      <c r="G181" s="4">
        <f t="shared" si="35"/>
        <v>-5.5666755113581524E-2</v>
      </c>
      <c r="H181" s="4">
        <f t="shared" si="31"/>
        <v>-6.151011767309026E-2</v>
      </c>
      <c r="I181" s="9"/>
      <c r="J181" s="18"/>
      <c r="K181">
        <f t="shared" si="43"/>
        <v>271.5</v>
      </c>
      <c r="L181">
        <f t="shared" ref="L181:L212" si="44">(K181*H181)+K181</f>
        <v>254.80000305175599</v>
      </c>
      <c r="M181">
        <f t="shared" ref="M181:M212" si="45">($A$2-$J$53)+L181</f>
        <v>257.87599945068177</v>
      </c>
      <c r="P181" s="6">
        <f t="shared" si="36"/>
        <v>-5.5039297269079794E-2</v>
      </c>
      <c r="Q181" s="6">
        <f t="shared" si="32"/>
        <v>-5.6611936764774516E-2</v>
      </c>
      <c r="S181" s="6">
        <f t="shared" si="37"/>
        <v>5.9172230390076512E-2</v>
      </c>
      <c r="T181" s="21">
        <f t="shared" si="38"/>
        <v>3.5013528493362941E-3</v>
      </c>
      <c r="Z181" s="6">
        <f t="shared" si="39"/>
        <v>2.5787599945068198</v>
      </c>
      <c r="AA181" s="6">
        <f t="shared" si="40"/>
        <v>2.7423600006103408</v>
      </c>
      <c r="AB181" s="6">
        <f t="shared" si="33"/>
        <v>-5.9656648312807252E-2</v>
      </c>
    </row>
    <row r="182" spans="3:28" x14ac:dyDescent="0.25">
      <c r="C182" s="1">
        <v>45485</v>
      </c>
      <c r="D182">
        <v>128.259994506835</v>
      </c>
      <c r="E182">
        <v>129.24000549316401</v>
      </c>
      <c r="F182" s="4">
        <f t="shared" si="34"/>
        <v>-5.5174994424788217E-2</v>
      </c>
      <c r="G182" s="4">
        <f t="shared" si="35"/>
        <v>1.4442731124396885E-2</v>
      </c>
      <c r="H182" s="4">
        <f t="shared" si="31"/>
        <v>7.6408157516081997E-3</v>
      </c>
      <c r="I182" s="9"/>
      <c r="J182" s="18"/>
      <c r="K182">
        <f t="shared" ref="K182:K213" si="46">(K181*F182)+K181</f>
        <v>256.51998901367</v>
      </c>
      <c r="L182">
        <f t="shared" si="44"/>
        <v>258.48001098632801</v>
      </c>
      <c r="M182">
        <f t="shared" si="45"/>
        <v>261.55600738525379</v>
      </c>
      <c r="P182" s="6">
        <f t="shared" si="36"/>
        <v>1.4270455344471912E-2</v>
      </c>
      <c r="Q182" s="6">
        <f t="shared" si="32"/>
        <v>1.416959085221694E-2</v>
      </c>
      <c r="S182" s="6">
        <f t="shared" si="37"/>
        <v>-1.0137522223475194E-2</v>
      </c>
      <c r="T182" s="21">
        <f t="shared" si="38"/>
        <v>1.0276935683145346E-4</v>
      </c>
      <c r="Z182" s="6">
        <f t="shared" si="39"/>
        <v>2.61556007385254</v>
      </c>
      <c r="AA182" s="6">
        <f t="shared" si="40"/>
        <v>2.7423600006103408</v>
      </c>
      <c r="AB182" s="6">
        <f t="shared" si="33"/>
        <v>-4.623752050408414E-2</v>
      </c>
    </row>
    <row r="183" spans="3:28" x14ac:dyDescent="0.25">
      <c r="C183" s="1">
        <v>45488</v>
      </c>
      <c r="D183">
        <v>130.55999755859301</v>
      </c>
      <c r="E183">
        <v>128.44000244140599</v>
      </c>
      <c r="F183" s="4">
        <f t="shared" si="34"/>
        <v>1.7932349526456934E-2</v>
      </c>
      <c r="G183" s="4">
        <f t="shared" si="35"/>
        <v>-6.1900573951950708E-3</v>
      </c>
      <c r="H183" s="4">
        <f t="shared" si="31"/>
        <v>-1.623770800267977E-2</v>
      </c>
      <c r="I183" s="9"/>
      <c r="J183" s="18"/>
      <c r="K183">
        <f t="shared" si="46"/>
        <v>261.11999511718602</v>
      </c>
      <c r="L183">
        <f t="shared" si="44"/>
        <v>256.88000488281199</v>
      </c>
      <c r="M183">
        <f t="shared" si="45"/>
        <v>259.95600128173777</v>
      </c>
      <c r="P183" s="6">
        <f t="shared" si="36"/>
        <v>-6.1172600067997112E-3</v>
      </c>
      <c r="Q183" s="6">
        <f t="shared" si="32"/>
        <v>-6.1360470979946024E-3</v>
      </c>
      <c r="S183" s="6">
        <f t="shared" si="37"/>
        <v>1.0250193127796429E-2</v>
      </c>
      <c r="T183" s="21">
        <f t="shared" si="38"/>
        <v>1.0506645915712515E-4</v>
      </c>
      <c r="Z183" s="6">
        <f t="shared" si="39"/>
        <v>2.5995600128173799</v>
      </c>
      <c r="AA183" s="6">
        <f t="shared" si="40"/>
        <v>2.7423600006103408</v>
      </c>
      <c r="AB183" s="6">
        <f t="shared" si="33"/>
        <v>-5.2071933575890565E-2</v>
      </c>
    </row>
    <row r="184" spans="3:28" x14ac:dyDescent="0.25">
      <c r="C184" s="1">
        <v>45489</v>
      </c>
      <c r="D184">
        <v>128.44000244140599</v>
      </c>
      <c r="E184">
        <v>126.36000061035099</v>
      </c>
      <c r="F184" s="4">
        <f t="shared" si="34"/>
        <v>-1.623770800267977E-2</v>
      </c>
      <c r="G184" s="4">
        <f t="shared" si="35"/>
        <v>-1.6194345932093016E-2</v>
      </c>
      <c r="H184" s="4">
        <f t="shared" si="31"/>
        <v>-1.6194345932093016E-2</v>
      </c>
      <c r="I184" s="9"/>
      <c r="J184" s="18"/>
      <c r="K184">
        <f t="shared" si="46"/>
        <v>256.88000488281199</v>
      </c>
      <c r="L184">
        <f t="shared" si="44"/>
        <v>252.72000122070199</v>
      </c>
      <c r="M184">
        <f t="shared" si="45"/>
        <v>255.79599761962777</v>
      </c>
      <c r="P184" s="6">
        <f t="shared" si="36"/>
        <v>-1.6002722159129647E-2</v>
      </c>
      <c r="Q184" s="6">
        <f t="shared" si="32"/>
        <v>-1.6132148355589935E-2</v>
      </c>
      <c r="S184" s="6">
        <f t="shared" si="37"/>
        <v>2.0135655280126365E-2</v>
      </c>
      <c r="T184" s="21">
        <f t="shared" si="38"/>
        <v>4.0544461356008076E-4</v>
      </c>
      <c r="Z184" s="6">
        <f t="shared" si="39"/>
        <v>2.5579599761962797</v>
      </c>
      <c r="AA184" s="6">
        <f t="shared" si="40"/>
        <v>2.7423600006103408</v>
      </c>
      <c r="AB184" s="6">
        <f t="shared" si="33"/>
        <v>-6.724136304971666E-2</v>
      </c>
    </row>
    <row r="185" spans="3:28" x14ac:dyDescent="0.25">
      <c r="C185" s="1">
        <v>45490</v>
      </c>
      <c r="D185">
        <v>121.34999847412099</v>
      </c>
      <c r="E185">
        <v>117.98999786376901</v>
      </c>
      <c r="F185" s="4">
        <f t="shared" si="34"/>
        <v>-5.5200901841460502E-2</v>
      </c>
      <c r="G185" s="4">
        <f t="shared" si="35"/>
        <v>-6.6239337655529779E-2</v>
      </c>
      <c r="H185" s="4">
        <f t="shared" si="31"/>
        <v>-2.7688509704172266E-2</v>
      </c>
      <c r="I185" s="9"/>
      <c r="J185" s="18"/>
      <c r="K185">
        <f t="shared" si="46"/>
        <v>242.69999694824199</v>
      </c>
      <c r="L185">
        <f t="shared" si="44"/>
        <v>235.97999572753801</v>
      </c>
      <c r="M185">
        <f t="shared" si="45"/>
        <v>239.05599212646382</v>
      </c>
      <c r="P185" s="6">
        <f t="shared" si="36"/>
        <v>-6.5442796794876246E-2</v>
      </c>
      <c r="Q185" s="6">
        <f t="shared" si="32"/>
        <v>-6.7682441327380147E-2</v>
      </c>
      <c r="S185" s="6">
        <f t="shared" si="37"/>
        <v>6.9575729915872964E-2</v>
      </c>
      <c r="T185" s="21">
        <f t="shared" si="38"/>
        <v>4.8407821933264998E-3</v>
      </c>
      <c r="Z185" s="6">
        <f t="shared" si="39"/>
        <v>2.3905599212646398</v>
      </c>
      <c r="AA185" s="6">
        <f t="shared" si="40"/>
        <v>2.7423600006103408</v>
      </c>
      <c r="AB185" s="6">
        <f t="shared" si="33"/>
        <v>-0.12828369698631989</v>
      </c>
    </row>
    <row r="186" spans="3:28" x14ac:dyDescent="0.25">
      <c r="C186" s="1">
        <v>45491</v>
      </c>
      <c r="D186">
        <v>121.84999847412099</v>
      </c>
      <c r="E186">
        <v>121.08999633789</v>
      </c>
      <c r="F186" s="4">
        <f t="shared" si="34"/>
        <v>4.1203131956085654E-3</v>
      </c>
      <c r="G186" s="4">
        <f t="shared" si="35"/>
        <v>2.6273400544512642E-2</v>
      </c>
      <c r="H186" s="4">
        <f t="shared" si="31"/>
        <v>-6.2371944665424589E-3</v>
      </c>
      <c r="I186" s="9"/>
      <c r="J186" s="18"/>
      <c r="K186">
        <f t="shared" si="46"/>
        <v>243.69999694824199</v>
      </c>
      <c r="L186">
        <f t="shared" si="44"/>
        <v>242.17999267578</v>
      </c>
      <c r="M186">
        <f t="shared" si="45"/>
        <v>245.25598907470578</v>
      </c>
      <c r="P186" s="6">
        <f t="shared" si="36"/>
        <v>2.5935333781393267E-2</v>
      </c>
      <c r="Q186" s="6">
        <f t="shared" si="32"/>
        <v>2.5604717258745861E-2</v>
      </c>
      <c r="S186" s="6">
        <f t="shared" si="37"/>
        <v>-2.180240066039655E-2</v>
      </c>
      <c r="T186" s="21">
        <f t="shared" si="38"/>
        <v>4.7534467455645989E-4</v>
      </c>
      <c r="Z186" s="6">
        <f t="shared" si="39"/>
        <v>2.4525598907470592</v>
      </c>
      <c r="AA186" s="6">
        <f t="shared" si="40"/>
        <v>2.7423600006103408</v>
      </c>
      <c r="AB186" s="6">
        <f t="shared" si="33"/>
        <v>-0.10567544370497806</v>
      </c>
    </row>
    <row r="187" spans="3:28" x14ac:dyDescent="0.25">
      <c r="C187" s="1">
        <v>45492</v>
      </c>
      <c r="D187">
        <v>120.34999847412099</v>
      </c>
      <c r="E187">
        <v>117.930000305175</v>
      </c>
      <c r="F187" s="4">
        <f t="shared" si="34"/>
        <v>-1.2310217634664774E-2</v>
      </c>
      <c r="G187" s="4">
        <f t="shared" si="35"/>
        <v>-2.6096260040320216E-2</v>
      </c>
      <c r="H187" s="4">
        <f t="shared" si="31"/>
        <v>-2.0108003320551515E-2</v>
      </c>
      <c r="I187" s="9"/>
      <c r="J187" s="18"/>
      <c r="K187">
        <f t="shared" si="46"/>
        <v>240.69999694824199</v>
      </c>
      <c r="L187">
        <f t="shared" si="44"/>
        <v>235.86000061035</v>
      </c>
      <c r="M187">
        <f t="shared" si="45"/>
        <v>238.93599700927581</v>
      </c>
      <c r="P187" s="6">
        <f t="shared" si="36"/>
        <v>-2.576896119549962E-2</v>
      </c>
      <c r="Q187" s="6">
        <f t="shared" si="32"/>
        <v>-2.6106797303751355E-2</v>
      </c>
      <c r="S187" s="6">
        <f t="shared" si="37"/>
        <v>2.9901894316496338E-2</v>
      </c>
      <c r="T187" s="21">
        <f t="shared" si="38"/>
        <v>8.9412328371491596E-4</v>
      </c>
      <c r="Z187" s="6">
        <f t="shared" si="39"/>
        <v>2.3893599700927592</v>
      </c>
      <c r="AA187" s="6">
        <f t="shared" si="40"/>
        <v>2.7423600006103408</v>
      </c>
      <c r="AB187" s="6">
        <f t="shared" si="33"/>
        <v>-0.12872125849232693</v>
      </c>
    </row>
    <row r="188" spans="3:28" x14ac:dyDescent="0.25">
      <c r="C188" s="1">
        <v>45495</v>
      </c>
      <c r="D188">
        <v>120.34999847412099</v>
      </c>
      <c r="E188">
        <v>123.540000915527</v>
      </c>
      <c r="F188" s="4">
        <f t="shared" si="34"/>
        <v>0</v>
      </c>
      <c r="G188" s="4">
        <f t="shared" si="35"/>
        <v>4.7570597776940948E-2</v>
      </c>
      <c r="H188" s="4">
        <f t="shared" si="31"/>
        <v>2.6506044718330082E-2</v>
      </c>
      <c r="I188" s="9"/>
      <c r="J188" s="18"/>
      <c r="K188">
        <f t="shared" si="46"/>
        <v>240.69999694824199</v>
      </c>
      <c r="L188">
        <f t="shared" si="44"/>
        <v>247.08000183105401</v>
      </c>
      <c r="M188">
        <f t="shared" si="45"/>
        <v>250.15599822997979</v>
      </c>
      <c r="P188" s="6">
        <f t="shared" si="36"/>
        <v>4.6958186966982639E-2</v>
      </c>
      <c r="Q188" s="6">
        <f t="shared" si="32"/>
        <v>4.5888995051758856E-2</v>
      </c>
      <c r="S188" s="6">
        <f t="shared" si="37"/>
        <v>-4.2825253845985921E-2</v>
      </c>
      <c r="T188" s="21">
        <f t="shared" si="38"/>
        <v>1.8340023669731319E-3</v>
      </c>
      <c r="Z188" s="6">
        <f t="shared" si="39"/>
        <v>2.5015599822997991</v>
      </c>
      <c r="AA188" s="6">
        <f t="shared" si="40"/>
        <v>2.7423600006103408</v>
      </c>
      <c r="AB188" s="6">
        <f t="shared" si="33"/>
        <v>-8.7807588448252274E-2</v>
      </c>
    </row>
    <row r="189" spans="3:28" x14ac:dyDescent="0.25">
      <c r="C189" s="1">
        <v>45496</v>
      </c>
      <c r="D189">
        <v>122.77999877929599</v>
      </c>
      <c r="E189">
        <v>122.58999633789</v>
      </c>
      <c r="F189" s="4">
        <f t="shared" si="34"/>
        <v>2.0191112056370534E-2</v>
      </c>
      <c r="G189" s="4">
        <f t="shared" si="35"/>
        <v>-7.6898540601969718E-3</v>
      </c>
      <c r="H189" s="4">
        <f t="shared" si="31"/>
        <v>-1.547503203250021E-3</v>
      </c>
      <c r="I189" s="9"/>
      <c r="J189" s="18"/>
      <c r="K189">
        <f t="shared" si="46"/>
        <v>245.55999755859199</v>
      </c>
      <c r="L189">
        <f t="shared" si="44"/>
        <v>245.17999267578</v>
      </c>
      <c r="M189">
        <f t="shared" si="45"/>
        <v>248.25598907470578</v>
      </c>
      <c r="P189" s="6">
        <f t="shared" si="36"/>
        <v>-7.5952972094126686E-3</v>
      </c>
      <c r="Q189" s="6">
        <f t="shared" si="32"/>
        <v>-7.6242883702099997E-3</v>
      </c>
      <c r="S189" s="6">
        <f t="shared" si="37"/>
        <v>1.1728230330409387E-2</v>
      </c>
      <c r="T189" s="21">
        <f t="shared" si="38"/>
        <v>1.3755138668313467E-4</v>
      </c>
      <c r="Z189" s="6">
        <f t="shared" si="39"/>
        <v>2.482559890747059</v>
      </c>
      <c r="AA189" s="6">
        <f t="shared" si="40"/>
        <v>2.7423600006103408</v>
      </c>
      <c r="AB189" s="6">
        <f t="shared" si="33"/>
        <v>-9.4735960926158713E-2</v>
      </c>
    </row>
    <row r="190" spans="3:28" x14ac:dyDescent="0.25">
      <c r="C190" s="1">
        <v>45497</v>
      </c>
      <c r="D190">
        <v>119.169998168945</v>
      </c>
      <c r="E190">
        <v>114.25</v>
      </c>
      <c r="F190" s="4">
        <f t="shared" si="34"/>
        <v>-2.9402188029339981E-2</v>
      </c>
      <c r="G190" s="4">
        <f t="shared" si="35"/>
        <v>-6.803162237563655E-2</v>
      </c>
      <c r="H190" s="4">
        <f t="shared" si="31"/>
        <v>-4.128554371520602E-2</v>
      </c>
      <c r="I190" s="9"/>
      <c r="J190" s="18"/>
      <c r="K190">
        <f t="shared" si="46"/>
        <v>238.33999633789</v>
      </c>
      <c r="L190">
        <f t="shared" si="44"/>
        <v>228.5</v>
      </c>
      <c r="M190">
        <f t="shared" si="45"/>
        <v>231.57599639892578</v>
      </c>
      <c r="P190" s="6">
        <f t="shared" si="36"/>
        <v>-6.7188681884168433E-2</v>
      </c>
      <c r="Q190" s="6">
        <f t="shared" si="32"/>
        <v>-6.955232997342202E-2</v>
      </c>
      <c r="S190" s="6">
        <f t="shared" si="37"/>
        <v>7.1321615005165151E-2</v>
      </c>
      <c r="T190" s="21">
        <f t="shared" si="38"/>
        <v>5.0867727669449986E-3</v>
      </c>
      <c r="Z190" s="6">
        <f t="shared" si="39"/>
        <v>2.3157599639892585</v>
      </c>
      <c r="AA190" s="6">
        <f t="shared" si="40"/>
        <v>2.7423600006103408</v>
      </c>
      <c r="AB190" s="6">
        <f t="shared" si="33"/>
        <v>-0.15555945846866859</v>
      </c>
    </row>
    <row r="191" spans="3:28" x14ac:dyDescent="0.25">
      <c r="C191" s="1">
        <v>45498</v>
      </c>
      <c r="D191">
        <v>113.040000915527</v>
      </c>
      <c r="E191">
        <v>112.27999877929599</v>
      </c>
      <c r="F191" s="4">
        <f t="shared" si="34"/>
        <v>-5.1439098326808888E-2</v>
      </c>
      <c r="G191" s="4">
        <f t="shared" si="35"/>
        <v>-1.7242899087124779E-2</v>
      </c>
      <c r="H191" s="4">
        <f t="shared" si="31"/>
        <v>-6.7233026369041366E-3</v>
      </c>
      <c r="I191" s="9"/>
      <c r="J191" s="18"/>
      <c r="K191">
        <f t="shared" si="46"/>
        <v>226.08000183105401</v>
      </c>
      <c r="L191">
        <f t="shared" si="44"/>
        <v>224.55999755859199</v>
      </c>
      <c r="M191">
        <f t="shared" si="45"/>
        <v>227.63599395751777</v>
      </c>
      <c r="P191" s="6">
        <f t="shared" si="36"/>
        <v>-1.7013863710730812E-2</v>
      </c>
      <c r="Q191" s="6">
        <f t="shared" si="32"/>
        <v>-1.7160262404141306E-2</v>
      </c>
      <c r="S191" s="6">
        <f t="shared" si="37"/>
        <v>2.114679683172753E-2</v>
      </c>
      <c r="T191" s="21">
        <f t="shared" si="38"/>
        <v>4.471870162423615E-4</v>
      </c>
      <c r="Z191" s="6">
        <f t="shared" si="39"/>
        <v>2.2763599395751783</v>
      </c>
      <c r="AA191" s="6">
        <f t="shared" si="40"/>
        <v>2.7423600006103408</v>
      </c>
      <c r="AB191" s="6">
        <f t="shared" si="33"/>
        <v>-0.16992665475409841</v>
      </c>
    </row>
    <row r="192" spans="3:28" x14ac:dyDescent="0.25">
      <c r="C192" s="1">
        <v>45499</v>
      </c>
      <c r="D192">
        <v>116.19000244140599</v>
      </c>
      <c r="E192">
        <v>113.059997558593</v>
      </c>
      <c r="F192" s="4">
        <f t="shared" si="34"/>
        <v>2.7866255311099455E-2</v>
      </c>
      <c r="G192" s="4">
        <f t="shared" si="35"/>
        <v>6.9469076218126192E-3</v>
      </c>
      <c r="H192" s="4">
        <f t="shared" si="31"/>
        <v>-2.6938676452747664E-2</v>
      </c>
      <c r="I192" s="9"/>
      <c r="J192" s="18"/>
      <c r="K192">
        <f t="shared" si="46"/>
        <v>232.38000488281199</v>
      </c>
      <c r="L192">
        <f t="shared" si="44"/>
        <v>226.11999511718599</v>
      </c>
      <c r="M192">
        <f t="shared" si="45"/>
        <v>229.1959915161118</v>
      </c>
      <c r="P192" s="6">
        <f t="shared" si="36"/>
        <v>6.8530355479949553E-3</v>
      </c>
      <c r="Q192" s="6">
        <f t="shared" si="32"/>
        <v>6.8296602336902117E-3</v>
      </c>
      <c r="S192" s="6">
        <f t="shared" si="37"/>
        <v>-2.7201024269982374E-3</v>
      </c>
      <c r="T192" s="21">
        <f t="shared" si="38"/>
        <v>7.3989572133617012E-6</v>
      </c>
      <c r="Z192" s="6">
        <f t="shared" si="39"/>
        <v>2.2919599151611187</v>
      </c>
      <c r="AA192" s="6">
        <f t="shared" si="40"/>
        <v>2.7423600006103408</v>
      </c>
      <c r="AB192" s="6">
        <f t="shared" si="33"/>
        <v>-0.16423813261168513</v>
      </c>
    </row>
    <row r="193" spans="3:28" x14ac:dyDescent="0.25">
      <c r="C193" s="1">
        <v>45502</v>
      </c>
      <c r="D193">
        <v>113.69000244140599</v>
      </c>
      <c r="E193">
        <v>111.58999633789</v>
      </c>
      <c r="F193" s="4">
        <f t="shared" si="34"/>
        <v>-2.1516481172816369E-2</v>
      </c>
      <c r="G193" s="4">
        <f t="shared" si="35"/>
        <v>-1.3001956947161383E-2</v>
      </c>
      <c r="H193" s="4">
        <f t="shared" si="31"/>
        <v>-1.8471334844049316E-2</v>
      </c>
      <c r="I193" s="9"/>
      <c r="J193" s="18"/>
      <c r="K193">
        <f t="shared" si="46"/>
        <v>227.38000488281199</v>
      </c>
      <c r="L193">
        <f t="shared" si="44"/>
        <v>223.17999267578</v>
      </c>
      <c r="M193">
        <f t="shared" si="45"/>
        <v>226.25598907470578</v>
      </c>
      <c r="P193" s="6">
        <f t="shared" si="36"/>
        <v>-1.2827460122483638E-2</v>
      </c>
      <c r="Q193" s="6">
        <f t="shared" si="32"/>
        <v>-1.2910442387343084E-2</v>
      </c>
      <c r="S193" s="6">
        <f t="shared" si="37"/>
        <v>1.6960393243480358E-2</v>
      </c>
      <c r="T193" s="21">
        <f t="shared" si="38"/>
        <v>2.8765493897349421E-4</v>
      </c>
      <c r="Z193" s="6">
        <f t="shared" si="39"/>
        <v>2.2625598907470588</v>
      </c>
      <c r="AA193" s="6">
        <f t="shared" si="40"/>
        <v>2.7423600006103408</v>
      </c>
      <c r="AB193" s="6">
        <f t="shared" si="33"/>
        <v>-0.17495883463750109</v>
      </c>
    </row>
    <row r="194" spans="3:28" x14ac:dyDescent="0.25">
      <c r="C194" s="1">
        <v>45503</v>
      </c>
      <c r="D194">
        <v>111.51999664306599</v>
      </c>
      <c r="E194">
        <v>103.730003356933</v>
      </c>
      <c r="F194" s="4">
        <f t="shared" si="34"/>
        <v>-1.9087041531715917E-2</v>
      </c>
      <c r="G194" s="4">
        <f t="shared" si="35"/>
        <v>-7.0436358445225333E-2</v>
      </c>
      <c r="H194" s="4">
        <f t="shared" si="31"/>
        <v>-6.9852883075901331E-2</v>
      </c>
      <c r="I194" s="9"/>
      <c r="J194" s="18"/>
      <c r="K194">
        <f t="shared" si="46"/>
        <v>223.03999328613199</v>
      </c>
      <c r="L194">
        <f t="shared" si="44"/>
        <v>207.46000671386599</v>
      </c>
      <c r="M194">
        <f t="shared" si="45"/>
        <v>210.53600311279178</v>
      </c>
      <c r="P194" s="6">
        <f t="shared" si="36"/>
        <v>-6.9478761760969523E-2</v>
      </c>
      <c r="Q194" s="6">
        <f t="shared" si="32"/>
        <v>-7.2010378615406503E-2</v>
      </c>
      <c r="S194" s="6">
        <f t="shared" si="37"/>
        <v>7.3611694881966241E-2</v>
      </c>
      <c r="T194" s="21">
        <f t="shared" si="38"/>
        <v>5.4186816233956952E-3</v>
      </c>
      <c r="Z194" s="6">
        <f t="shared" si="39"/>
        <v>2.1053600311279186</v>
      </c>
      <c r="AA194" s="6">
        <f t="shared" si="40"/>
        <v>2.7423600006103408</v>
      </c>
      <c r="AB194" s="6">
        <f t="shared" si="33"/>
        <v>-0.23228167320871485</v>
      </c>
    </row>
    <row r="195" spans="3:28" x14ac:dyDescent="0.25">
      <c r="C195" s="1">
        <v>45504</v>
      </c>
      <c r="D195">
        <v>112.900001525878</v>
      </c>
      <c r="E195">
        <v>117.01999664306599</v>
      </c>
      <c r="F195" s="4">
        <f t="shared" si="34"/>
        <v>1.237450613658898E-2</v>
      </c>
      <c r="G195" s="4">
        <f t="shared" si="35"/>
        <v>0.12812101471164886</v>
      </c>
      <c r="H195" s="4">
        <f t="shared" ref="H195:H249" si="47">(E195-D195)/D195</f>
        <v>3.6492427471257798E-2</v>
      </c>
      <c r="I195" s="9"/>
      <c r="J195" s="18"/>
      <c r="K195">
        <f t="shared" si="46"/>
        <v>225.80000305175599</v>
      </c>
      <c r="L195">
        <f t="shared" si="44"/>
        <v>234.03999328613199</v>
      </c>
      <c r="M195">
        <f t="shared" si="45"/>
        <v>237.1159896850578</v>
      </c>
      <c r="P195" s="6">
        <f t="shared" si="36"/>
        <v>0.12624912689173717</v>
      </c>
      <c r="Q195" s="6">
        <f t="shared" ref="Q195:Q251" si="48">LN(P195+1)</f>
        <v>0.11889275470524857</v>
      </c>
      <c r="S195" s="6">
        <f t="shared" si="37"/>
        <v>-0.12211619377074046</v>
      </c>
      <c r="T195" s="21">
        <f t="shared" si="38"/>
        <v>1.491236478105303E-2</v>
      </c>
      <c r="Z195" s="6">
        <f t="shared" si="39"/>
        <v>2.3711598968505787</v>
      </c>
      <c r="AA195" s="6">
        <f t="shared" si="40"/>
        <v>2.7423600006103408</v>
      </c>
      <c r="AB195" s="6">
        <f t="shared" ref="AB195:AB251" si="49">(Z195-AA195)/AA195</f>
        <v>-0.13535790475252982</v>
      </c>
    </row>
    <row r="196" spans="3:28" x14ac:dyDescent="0.25">
      <c r="C196" s="1">
        <v>45505</v>
      </c>
      <c r="D196">
        <v>117.52999877929599</v>
      </c>
      <c r="E196">
        <v>109.209999084472</v>
      </c>
      <c r="F196" s="4">
        <f t="shared" ref="F196:F250" si="50">(D196-D195)/D195</f>
        <v>4.1009718253695045E-2</v>
      </c>
      <c r="G196" s="4">
        <f t="shared" ref="G196:G250" si="51">(E196-E195)/E195</f>
        <v>-6.6740709132098341E-2</v>
      </c>
      <c r="H196" s="4">
        <f t="shared" si="47"/>
        <v>-7.0790434622974213E-2</v>
      </c>
      <c r="I196" s="9"/>
      <c r="J196" s="18"/>
      <c r="K196">
        <f t="shared" si="46"/>
        <v>235.05999755859199</v>
      </c>
      <c r="L196">
        <f t="shared" si="44"/>
        <v>218.41999816894401</v>
      </c>
      <c r="M196">
        <f t="shared" si="45"/>
        <v>221.49599456786979</v>
      </c>
      <c r="P196" s="6">
        <f t="shared" ref="P196:P251" si="52">(M196-M195)/M195</f>
        <v>-6.5874912686971474E-2</v>
      </c>
      <c r="Q196" s="6">
        <f t="shared" si="48"/>
        <v>-6.8144923261296689E-2</v>
      </c>
      <c r="S196" s="6">
        <f t="shared" ref="S196:S251" si="53">$R$2-P196</f>
        <v>7.0007845807968191E-2</v>
      </c>
      <c r="T196" s="21">
        <f t="shared" ref="T196:T251" si="54">S196^2</f>
        <v>4.9010984746722499E-3</v>
      </c>
      <c r="Z196" s="6">
        <f t="shared" ref="Z196:Z251" si="55">Z195*(1+P196)</f>
        <v>2.2149599456786988</v>
      </c>
      <c r="AA196" s="6">
        <f t="shared" ref="AA196:AA251" si="56">MAX(AA195,Z196)</f>
        <v>2.7423600006103408</v>
      </c>
      <c r="AB196" s="6">
        <f t="shared" si="49"/>
        <v>-0.19231612728243688</v>
      </c>
    </row>
    <row r="197" spans="3:28" x14ac:dyDescent="0.25">
      <c r="C197" s="1">
        <v>45506</v>
      </c>
      <c r="D197">
        <v>103.76000213623</v>
      </c>
      <c r="E197">
        <v>107.26999664306599</v>
      </c>
      <c r="F197" s="4">
        <f t="shared" si="50"/>
        <v>-0.1171615484224076</v>
      </c>
      <c r="G197" s="4">
        <f t="shared" si="51"/>
        <v>-1.776396353511047E-2</v>
      </c>
      <c r="H197" s="4">
        <f t="shared" si="47"/>
        <v>3.3828011127328278E-2</v>
      </c>
      <c r="I197" s="9"/>
      <c r="J197" s="18"/>
      <c r="K197">
        <f t="shared" si="46"/>
        <v>207.52000427246</v>
      </c>
      <c r="L197">
        <f t="shared" si="44"/>
        <v>214.53999328613199</v>
      </c>
      <c r="M197">
        <f t="shared" si="45"/>
        <v>217.6159896850578</v>
      </c>
      <c r="P197" s="6">
        <f t="shared" si="52"/>
        <v>-1.7517268835410452E-2</v>
      </c>
      <c r="Q197" s="6">
        <f t="shared" si="48"/>
        <v>-1.7672511815997542E-2</v>
      </c>
      <c r="S197" s="6">
        <f t="shared" si="53"/>
        <v>2.165020195640717E-2</v>
      </c>
      <c r="T197" s="21">
        <f t="shared" si="54"/>
        <v>4.6873124475321683E-4</v>
      </c>
      <c r="Z197" s="6">
        <f t="shared" si="55"/>
        <v>2.1761598968505789</v>
      </c>
      <c r="AA197" s="6">
        <f t="shared" si="56"/>
        <v>2.7423600006103408</v>
      </c>
      <c r="AB197" s="6">
        <f t="shared" si="49"/>
        <v>-0.20646454281485588</v>
      </c>
    </row>
    <row r="198" spans="3:28" x14ac:dyDescent="0.25">
      <c r="C198" s="1">
        <v>45509</v>
      </c>
      <c r="D198">
        <v>92.059997558593693</v>
      </c>
      <c r="E198">
        <v>100.449996948242</v>
      </c>
      <c r="F198" s="4">
        <f t="shared" si="50"/>
        <v>-0.11276025767882095</v>
      </c>
      <c r="G198" s="4">
        <f t="shared" si="51"/>
        <v>-6.357788671810162E-2</v>
      </c>
      <c r="H198" s="4">
        <f t="shared" si="47"/>
        <v>9.1136211298596906E-2</v>
      </c>
      <c r="I198" s="9"/>
      <c r="J198" s="18"/>
      <c r="K198">
        <f t="shared" si="46"/>
        <v>184.11999511718739</v>
      </c>
      <c r="L198">
        <f t="shared" si="44"/>
        <v>200.89999389648401</v>
      </c>
      <c r="M198">
        <f t="shared" si="45"/>
        <v>203.97599029540982</v>
      </c>
      <c r="P198" s="6">
        <f t="shared" si="52"/>
        <v>-6.2679214929878602E-2</v>
      </c>
      <c r="Q198" s="6">
        <f t="shared" si="48"/>
        <v>-6.4729702003338843E-2</v>
      </c>
      <c r="S198" s="6">
        <f t="shared" si="53"/>
        <v>6.681214805087532E-2</v>
      </c>
      <c r="T198" s="21">
        <f t="shared" si="54"/>
        <v>4.463863127172083E-3</v>
      </c>
      <c r="Z198" s="6">
        <f t="shared" si="55"/>
        <v>2.0397599029540991</v>
      </c>
      <c r="AA198" s="6">
        <f t="shared" si="56"/>
        <v>2.7423600006103408</v>
      </c>
      <c r="AB198" s="6">
        <f t="shared" si="49"/>
        <v>-0.25620272229024293</v>
      </c>
    </row>
    <row r="199" spans="3:28" x14ac:dyDescent="0.25">
      <c r="C199" s="1">
        <v>45510</v>
      </c>
      <c r="D199">
        <v>103.83999633789</v>
      </c>
      <c r="E199">
        <v>104.25</v>
      </c>
      <c r="F199" s="4">
        <f t="shared" si="50"/>
        <v>0.12796001620354874</v>
      </c>
      <c r="G199" s="4">
        <f t="shared" si="51"/>
        <v>3.782979758293066E-2</v>
      </c>
      <c r="H199" s="4">
        <f t="shared" si="47"/>
        <v>3.9484175324493416E-3</v>
      </c>
      <c r="I199" s="9"/>
      <c r="J199" s="18"/>
      <c r="K199">
        <f t="shared" si="46"/>
        <v>207.67999267578</v>
      </c>
      <c r="L199">
        <f t="shared" si="44"/>
        <v>208.5</v>
      </c>
      <c r="M199">
        <f t="shared" si="45"/>
        <v>211.57599639892578</v>
      </c>
      <c r="P199" s="6">
        <f t="shared" si="52"/>
        <v>3.7259317101533365E-2</v>
      </c>
      <c r="Q199" s="6">
        <f t="shared" si="48"/>
        <v>3.658196269378379E-2</v>
      </c>
      <c r="S199" s="6">
        <f t="shared" si="53"/>
        <v>-3.3126383980536647E-2</v>
      </c>
      <c r="T199" s="21">
        <f t="shared" si="54"/>
        <v>1.097357315625955E-3</v>
      </c>
      <c r="Z199" s="6">
        <f t="shared" si="55"/>
        <v>2.1157599639892588</v>
      </c>
      <c r="AA199" s="6">
        <f t="shared" si="56"/>
        <v>2.7423600006103408</v>
      </c>
      <c r="AB199" s="6">
        <f t="shared" si="49"/>
        <v>-0.22848934366079787</v>
      </c>
    </row>
    <row r="200" spans="3:28" x14ac:dyDescent="0.25">
      <c r="C200" s="1">
        <v>45511</v>
      </c>
      <c r="D200">
        <v>107.809997558593</v>
      </c>
      <c r="E200">
        <v>98.910003662109304</v>
      </c>
      <c r="F200" s="4">
        <f t="shared" si="50"/>
        <v>3.8231908327354111E-2</v>
      </c>
      <c r="G200" s="4">
        <f t="shared" si="51"/>
        <v>-5.1222986454587012E-2</v>
      </c>
      <c r="H200" s="4">
        <f t="shared" si="47"/>
        <v>-8.2552584157574896E-2</v>
      </c>
      <c r="I200" s="9"/>
      <c r="J200" s="18"/>
      <c r="K200">
        <f t="shared" si="46"/>
        <v>215.61999511718599</v>
      </c>
      <c r="L200">
        <f t="shared" si="44"/>
        <v>197.82000732421861</v>
      </c>
      <c r="M200">
        <f t="shared" si="45"/>
        <v>200.89600372314442</v>
      </c>
      <c r="P200" s="6">
        <f t="shared" si="52"/>
        <v>-5.0478281362524108E-2</v>
      </c>
      <c r="Q200" s="6">
        <f t="shared" si="48"/>
        <v>-5.1796875228915774E-2</v>
      </c>
      <c r="S200" s="6">
        <f t="shared" si="53"/>
        <v>5.4611214483520826E-2</v>
      </c>
      <c r="T200" s="21">
        <f t="shared" si="54"/>
        <v>2.9823847473651149E-3</v>
      </c>
      <c r="Z200" s="6">
        <f t="shared" si="55"/>
        <v>2.0089600372314451</v>
      </c>
      <c r="AA200" s="6">
        <f t="shared" si="56"/>
        <v>2.7423600006103408</v>
      </c>
      <c r="AB200" s="6">
        <f t="shared" si="49"/>
        <v>-0.26743387564567378</v>
      </c>
    </row>
    <row r="201" spans="3:28" x14ac:dyDescent="0.25">
      <c r="C201" s="1">
        <v>45512</v>
      </c>
      <c r="D201">
        <v>102</v>
      </c>
      <c r="E201">
        <v>104.970001220703</v>
      </c>
      <c r="F201" s="4">
        <f t="shared" si="50"/>
        <v>-5.3891083296197614E-2</v>
      </c>
      <c r="G201" s="4">
        <f t="shared" si="51"/>
        <v>6.1267792278074419E-2</v>
      </c>
      <c r="H201" s="4">
        <f t="shared" si="47"/>
        <v>2.9117659026499973E-2</v>
      </c>
      <c r="I201" s="9"/>
      <c r="J201" s="18"/>
      <c r="K201">
        <f t="shared" si="46"/>
        <v>204</v>
      </c>
      <c r="L201">
        <f t="shared" si="44"/>
        <v>209.94000244140599</v>
      </c>
      <c r="M201">
        <f t="shared" si="45"/>
        <v>213.0159988403318</v>
      </c>
      <c r="P201" s="6">
        <f t="shared" si="52"/>
        <v>6.0329697418421521E-2</v>
      </c>
      <c r="Q201" s="6">
        <f t="shared" si="48"/>
        <v>5.8579895062922223E-2</v>
      </c>
      <c r="S201" s="6">
        <f t="shared" si="53"/>
        <v>-5.6196764297424803E-2</v>
      </c>
      <c r="T201" s="21">
        <f t="shared" si="54"/>
        <v>3.1580763175003191E-3</v>
      </c>
      <c r="Z201" s="6">
        <f t="shared" si="55"/>
        <v>2.1301599884033191</v>
      </c>
      <c r="AA201" s="6">
        <f t="shared" si="56"/>
        <v>2.7423600006103408</v>
      </c>
      <c r="AB201" s="6">
        <f t="shared" si="49"/>
        <v>-0.22323838302439147</v>
      </c>
    </row>
    <row r="202" spans="3:28" x14ac:dyDescent="0.25">
      <c r="C202" s="1">
        <v>45513</v>
      </c>
      <c r="D202">
        <v>105.639999389648</v>
      </c>
      <c r="E202">
        <v>104.75</v>
      </c>
      <c r="F202" s="4">
        <f t="shared" si="50"/>
        <v>3.5686268525960754E-2</v>
      </c>
      <c r="G202" s="4">
        <f t="shared" si="51"/>
        <v>-2.0958485104752649E-3</v>
      </c>
      <c r="H202" s="4">
        <f t="shared" si="47"/>
        <v>-8.4248333471233523E-3</v>
      </c>
      <c r="I202" s="9"/>
      <c r="J202" s="18"/>
      <c r="K202">
        <f t="shared" si="46"/>
        <v>211.27999877929599</v>
      </c>
      <c r="L202">
        <f t="shared" si="44"/>
        <v>209.5</v>
      </c>
      <c r="M202">
        <f t="shared" si="45"/>
        <v>212.57599639892578</v>
      </c>
      <c r="P202" s="6">
        <f t="shared" si="52"/>
        <v>-2.0655840115362915E-3</v>
      </c>
      <c r="Q202" s="6">
        <f t="shared" si="48"/>
        <v>-2.0677202724485449E-3</v>
      </c>
      <c r="S202" s="6">
        <f t="shared" si="53"/>
        <v>6.1985171325330095E-3</v>
      </c>
      <c r="T202" s="21">
        <f t="shared" si="54"/>
        <v>3.8421614642305243E-5</v>
      </c>
      <c r="Z202" s="6">
        <f t="shared" si="55"/>
        <v>2.1257599639892586</v>
      </c>
      <c r="AA202" s="6">
        <f t="shared" si="56"/>
        <v>2.7423600006103408</v>
      </c>
      <c r="AB202" s="6">
        <f t="shared" si="49"/>
        <v>-0.22484284940119148</v>
      </c>
    </row>
    <row r="203" spans="3:28" x14ac:dyDescent="0.25">
      <c r="C203" s="1">
        <v>45516</v>
      </c>
      <c r="D203">
        <v>106.31999969482401</v>
      </c>
      <c r="E203">
        <v>109.01999664306599</v>
      </c>
      <c r="F203" s="4">
        <f t="shared" si="50"/>
        <v>6.4369586246196438E-3</v>
      </c>
      <c r="G203" s="4">
        <f t="shared" si="51"/>
        <v>4.0763691103255312E-2</v>
      </c>
      <c r="H203" s="4">
        <f t="shared" si="47"/>
        <v>2.5395005229420002E-2</v>
      </c>
      <c r="I203" s="9"/>
      <c r="J203" s="18"/>
      <c r="K203">
        <f t="shared" si="46"/>
        <v>212.63999938964801</v>
      </c>
      <c r="L203">
        <f t="shared" si="44"/>
        <v>218.03999328613199</v>
      </c>
      <c r="M203">
        <f t="shared" si="45"/>
        <v>221.1159896850578</v>
      </c>
      <c r="P203" s="6">
        <f t="shared" si="52"/>
        <v>4.0173836325836328E-2</v>
      </c>
      <c r="Q203" s="6">
        <f t="shared" si="48"/>
        <v>3.9387849498528374E-2</v>
      </c>
      <c r="S203" s="6">
        <f t="shared" si="53"/>
        <v>-3.604090320483961E-2</v>
      </c>
      <c r="T203" s="21">
        <f t="shared" si="54"/>
        <v>1.2989467038206181E-3</v>
      </c>
      <c r="Z203" s="6">
        <f t="shared" si="55"/>
        <v>2.211159896850579</v>
      </c>
      <c r="AA203" s="6">
        <f t="shared" si="56"/>
        <v>2.7423600006103408</v>
      </c>
      <c r="AB203" s="6">
        <f t="shared" si="49"/>
        <v>-0.1937018129062332</v>
      </c>
    </row>
    <row r="204" spans="3:28" x14ac:dyDescent="0.25">
      <c r="C204" s="1">
        <v>45517</v>
      </c>
      <c r="D204">
        <v>112.44000244140599</v>
      </c>
      <c r="E204">
        <v>116.139999389648</v>
      </c>
      <c r="F204" s="4">
        <f t="shared" si="50"/>
        <v>5.7562102747823182E-2</v>
      </c>
      <c r="G204" s="4">
        <f t="shared" si="51"/>
        <v>6.5309144797472865E-2</v>
      </c>
      <c r="H204" s="4">
        <f t="shared" si="47"/>
        <v>3.2906411133974509E-2</v>
      </c>
      <c r="I204" s="9"/>
      <c r="J204" s="18"/>
      <c r="K204">
        <f t="shared" si="46"/>
        <v>224.88000488281199</v>
      </c>
      <c r="L204">
        <f t="shared" si="44"/>
        <v>232.27999877929599</v>
      </c>
      <c r="M204">
        <f t="shared" si="45"/>
        <v>235.3559951782218</v>
      </c>
      <c r="P204" s="6">
        <f t="shared" si="52"/>
        <v>6.4400613964853817E-2</v>
      </c>
      <c r="Q204" s="6">
        <f t="shared" si="48"/>
        <v>6.2411836939019E-2</v>
      </c>
      <c r="S204" s="6">
        <f t="shared" si="53"/>
        <v>-6.0267680843857099E-2</v>
      </c>
      <c r="T204" s="21">
        <f t="shared" si="54"/>
        <v>3.6321933542970198E-3</v>
      </c>
      <c r="Z204" s="6">
        <f t="shared" si="55"/>
        <v>2.3535599517822194</v>
      </c>
      <c r="AA204" s="6">
        <f t="shared" si="56"/>
        <v>2.7423600006103408</v>
      </c>
      <c r="AB204" s="6">
        <f t="shared" si="49"/>
        <v>-0.14177571461864594</v>
      </c>
    </row>
    <row r="205" spans="3:28" x14ac:dyDescent="0.25">
      <c r="C205" s="1">
        <v>45518</v>
      </c>
      <c r="D205">
        <v>118.52999877929599</v>
      </c>
      <c r="E205">
        <v>118.08000183105401</v>
      </c>
      <c r="F205" s="4">
        <f t="shared" si="50"/>
        <v>5.416218610510596E-2</v>
      </c>
      <c r="G205" s="4">
        <f t="shared" si="51"/>
        <v>1.6703999066655137E-2</v>
      </c>
      <c r="H205" s="4">
        <f t="shared" si="47"/>
        <v>-3.7964815057484917E-3</v>
      </c>
      <c r="I205" s="9"/>
      <c r="J205" s="18"/>
      <c r="K205">
        <f t="shared" si="46"/>
        <v>237.05999755859199</v>
      </c>
      <c r="L205">
        <f t="shared" si="44"/>
        <v>236.16000366210801</v>
      </c>
      <c r="M205">
        <f t="shared" si="45"/>
        <v>239.23600006103379</v>
      </c>
      <c r="P205" s="6">
        <f t="shared" si="52"/>
        <v>1.648568535453656E-2</v>
      </c>
      <c r="Q205" s="6">
        <f t="shared" si="48"/>
        <v>1.6351271699391781E-2</v>
      </c>
      <c r="S205" s="6">
        <f t="shared" si="53"/>
        <v>-1.2352752233539842E-2</v>
      </c>
      <c r="T205" s="21">
        <f t="shared" si="54"/>
        <v>1.5259048774322355E-4</v>
      </c>
      <c r="Z205" s="6">
        <f t="shared" si="55"/>
        <v>2.3923600006103394</v>
      </c>
      <c r="AA205" s="6">
        <f t="shared" si="56"/>
        <v>2.7423600006103408</v>
      </c>
      <c r="AB205" s="6">
        <f t="shared" si="49"/>
        <v>-0.12762729908622691</v>
      </c>
    </row>
    <row r="206" spans="3:28" x14ac:dyDescent="0.25">
      <c r="C206" s="1">
        <v>45519</v>
      </c>
      <c r="D206">
        <v>118.76000213623</v>
      </c>
      <c r="E206">
        <v>122.86000061035099</v>
      </c>
      <c r="F206" s="4">
        <f t="shared" si="50"/>
        <v>1.9404653615349675E-3</v>
      </c>
      <c r="G206" s="4">
        <f t="shared" si="51"/>
        <v>4.0481018844631241E-2</v>
      </c>
      <c r="H206" s="4">
        <f t="shared" si="47"/>
        <v>3.4523395085644004E-2</v>
      </c>
      <c r="I206" s="9"/>
      <c r="J206" s="18"/>
      <c r="K206">
        <f t="shared" si="46"/>
        <v>237.52000427246</v>
      </c>
      <c r="L206">
        <f t="shared" si="44"/>
        <v>245.72000122070199</v>
      </c>
      <c r="M206">
        <f t="shared" si="45"/>
        <v>248.79599761962777</v>
      </c>
      <c r="P206" s="6">
        <f t="shared" si="52"/>
        <v>3.9960530840488201E-2</v>
      </c>
      <c r="Q206" s="6">
        <f t="shared" si="48"/>
        <v>3.9182761318204348E-2</v>
      </c>
      <c r="S206" s="6">
        <f t="shared" si="53"/>
        <v>-3.5827597719491483E-2</v>
      </c>
      <c r="T206" s="21">
        <f t="shared" si="54"/>
        <v>1.2836167583497114E-3</v>
      </c>
      <c r="Z206" s="6">
        <f t="shared" si="55"/>
        <v>2.4879599761962794</v>
      </c>
      <c r="AA206" s="6">
        <f t="shared" si="56"/>
        <v>2.7423600006103408</v>
      </c>
      <c r="AB206" s="6">
        <f t="shared" si="49"/>
        <v>-9.2766822866962043E-2</v>
      </c>
    </row>
    <row r="207" spans="3:28" x14ac:dyDescent="0.25">
      <c r="C207" s="1">
        <v>45520</v>
      </c>
      <c r="D207">
        <v>121.94000244140599</v>
      </c>
      <c r="E207">
        <v>124.58000183105401</v>
      </c>
      <c r="F207" s="4">
        <f t="shared" si="50"/>
        <v>2.6776694577086698E-2</v>
      </c>
      <c r="G207" s="4">
        <f t="shared" si="51"/>
        <v>1.3999684292351376E-2</v>
      </c>
      <c r="H207" s="4">
        <f t="shared" si="47"/>
        <v>2.1649986360436319E-2</v>
      </c>
      <c r="I207" s="9"/>
      <c r="J207" s="18"/>
      <c r="K207">
        <f t="shared" si="46"/>
        <v>243.88000488281199</v>
      </c>
      <c r="L207">
        <f t="shared" si="44"/>
        <v>249.16000366210801</v>
      </c>
      <c r="M207">
        <f t="shared" si="45"/>
        <v>252.23600006103379</v>
      </c>
      <c r="P207" s="6">
        <f t="shared" si="52"/>
        <v>1.3826598797080638E-2</v>
      </c>
      <c r="Q207" s="6">
        <f t="shared" si="48"/>
        <v>1.3731883442138836E-2</v>
      </c>
      <c r="S207" s="6">
        <f t="shared" si="53"/>
        <v>-9.6936656760839204E-3</v>
      </c>
      <c r="T207" s="21">
        <f t="shared" si="54"/>
        <v>9.3967154239687527E-5</v>
      </c>
      <c r="Z207" s="6">
        <f t="shared" si="55"/>
        <v>2.5223600006103397</v>
      </c>
      <c r="AA207" s="6">
        <f t="shared" si="56"/>
        <v>2.7423600006103408</v>
      </c>
      <c r="AB207" s="6">
        <f t="shared" si="49"/>
        <v>-8.0222873711342707E-2</v>
      </c>
    </row>
    <row r="208" spans="3:28" x14ac:dyDescent="0.25">
      <c r="C208" s="1">
        <v>45523</v>
      </c>
      <c r="D208">
        <v>124.27999877929599</v>
      </c>
      <c r="E208">
        <v>130</v>
      </c>
      <c r="F208" s="4">
        <f t="shared" si="50"/>
        <v>1.9189735042152416E-2</v>
      </c>
      <c r="G208" s="4">
        <f t="shared" si="51"/>
        <v>4.3506165430116039E-2</v>
      </c>
      <c r="H208" s="4">
        <f t="shared" si="47"/>
        <v>4.6025114876786677E-2</v>
      </c>
      <c r="I208" s="9"/>
      <c r="J208" s="18"/>
      <c r="K208">
        <f t="shared" si="46"/>
        <v>248.55999755859199</v>
      </c>
      <c r="L208">
        <f t="shared" si="44"/>
        <v>260</v>
      </c>
      <c r="M208">
        <f t="shared" si="45"/>
        <v>263.07599639892578</v>
      </c>
      <c r="P208" s="6">
        <f t="shared" si="52"/>
        <v>4.2975611472069908E-2</v>
      </c>
      <c r="Q208" s="6">
        <f t="shared" si="48"/>
        <v>4.2077792688746847E-2</v>
      </c>
      <c r="S208" s="6">
        <f t="shared" si="53"/>
        <v>-3.884267835107319E-2</v>
      </c>
      <c r="T208" s="21">
        <f t="shared" si="54"/>
        <v>1.5087536614849298E-3</v>
      </c>
      <c r="Z208" s="6">
        <f t="shared" si="55"/>
        <v>2.6307599639892594</v>
      </c>
      <c r="AA208" s="6">
        <f t="shared" si="56"/>
        <v>2.7423600006103408</v>
      </c>
      <c r="AB208" s="6">
        <f t="shared" si="49"/>
        <v>-4.0694889291064511E-2</v>
      </c>
    </row>
    <row r="209" spans="3:28" x14ac:dyDescent="0.25">
      <c r="C209" s="1">
        <v>45524</v>
      </c>
      <c r="D209">
        <v>128.39999389648401</v>
      </c>
      <c r="E209">
        <v>127.25</v>
      </c>
      <c r="F209" s="4">
        <f t="shared" si="50"/>
        <v>3.3150910505756845E-2</v>
      </c>
      <c r="G209" s="4">
        <f t="shared" si="51"/>
        <v>-2.1153846153846155E-2</v>
      </c>
      <c r="H209" s="4">
        <f t="shared" si="47"/>
        <v>-8.9563391834047122E-3</v>
      </c>
      <c r="I209" s="9"/>
      <c r="J209" s="18"/>
      <c r="K209">
        <f t="shared" si="46"/>
        <v>256.79998779296801</v>
      </c>
      <c r="L209">
        <f t="shared" si="44"/>
        <v>254.5</v>
      </c>
      <c r="M209">
        <f t="shared" si="45"/>
        <v>257.57599639892578</v>
      </c>
      <c r="P209" s="6">
        <f t="shared" si="52"/>
        <v>-2.0906506390875188E-2</v>
      </c>
      <c r="Q209" s="6">
        <f t="shared" si="48"/>
        <v>-2.1128141921359363E-2</v>
      </c>
      <c r="S209" s="6">
        <f t="shared" si="53"/>
        <v>2.5039439511871906E-2</v>
      </c>
      <c r="T209" s="21">
        <f t="shared" si="54"/>
        <v>6.2697353106869202E-4</v>
      </c>
      <c r="Z209" s="6">
        <f t="shared" si="55"/>
        <v>2.5757599639892592</v>
      </c>
      <c r="AA209" s="6">
        <f t="shared" si="56"/>
        <v>2.7423600006103408</v>
      </c>
      <c r="AB209" s="6">
        <f t="shared" si="49"/>
        <v>-6.0750607718900146E-2</v>
      </c>
    </row>
    <row r="210" spans="3:28" x14ac:dyDescent="0.25">
      <c r="C210" s="1">
        <v>45525</v>
      </c>
      <c r="D210">
        <v>127.31999969482401</v>
      </c>
      <c r="E210">
        <v>128.5</v>
      </c>
      <c r="F210" s="4">
        <f t="shared" si="50"/>
        <v>-8.411170194686228E-3</v>
      </c>
      <c r="G210" s="4">
        <f t="shared" si="51"/>
        <v>9.823182711198428E-3</v>
      </c>
      <c r="H210" s="4">
        <f t="shared" si="47"/>
        <v>9.2679885956987278E-3</v>
      </c>
      <c r="I210" s="9"/>
      <c r="J210" s="18"/>
      <c r="K210">
        <f t="shared" si="46"/>
        <v>254.63999938964801</v>
      </c>
      <c r="L210">
        <f t="shared" si="44"/>
        <v>257</v>
      </c>
      <c r="M210">
        <f t="shared" si="45"/>
        <v>260.07599639892578</v>
      </c>
      <c r="P210" s="6">
        <f t="shared" si="52"/>
        <v>9.7058733536958819E-3</v>
      </c>
      <c r="Q210" s="6">
        <f t="shared" si="48"/>
        <v>9.659073940699963E-3</v>
      </c>
      <c r="S210" s="6">
        <f t="shared" si="53"/>
        <v>-5.5729402326991639E-3</v>
      </c>
      <c r="T210" s="21">
        <f t="shared" si="54"/>
        <v>3.1057662837237013E-5</v>
      </c>
      <c r="Z210" s="6">
        <f t="shared" si="55"/>
        <v>2.6007599639892591</v>
      </c>
      <c r="AA210" s="6">
        <f t="shared" si="56"/>
        <v>2.7423600006103408</v>
      </c>
      <c r="AB210" s="6">
        <f t="shared" si="49"/>
        <v>-5.1634372069884006E-2</v>
      </c>
    </row>
    <row r="211" spans="3:28" x14ac:dyDescent="0.25">
      <c r="C211" s="1">
        <v>45526</v>
      </c>
      <c r="D211">
        <v>130.02000427246</v>
      </c>
      <c r="E211">
        <v>123.73999786376901</v>
      </c>
      <c r="F211" s="4">
        <f t="shared" si="50"/>
        <v>2.1206445052683726E-2</v>
      </c>
      <c r="G211" s="4">
        <f t="shared" si="51"/>
        <v>-3.7042818180785947E-2</v>
      </c>
      <c r="H211" s="4">
        <f t="shared" si="47"/>
        <v>-4.8300309201121792E-2</v>
      </c>
      <c r="I211" s="9"/>
      <c r="J211" s="18"/>
      <c r="K211">
        <f t="shared" si="46"/>
        <v>260.04000854492</v>
      </c>
      <c r="L211">
        <f t="shared" si="44"/>
        <v>247.47999572753801</v>
      </c>
      <c r="M211">
        <f t="shared" si="45"/>
        <v>250.55599212646382</v>
      </c>
      <c r="P211" s="6">
        <f t="shared" si="52"/>
        <v>-3.6604701719029083E-2</v>
      </c>
      <c r="Q211" s="6">
        <f t="shared" si="48"/>
        <v>-3.729146513737859E-2</v>
      </c>
      <c r="S211" s="6">
        <f t="shared" si="53"/>
        <v>4.0737634840025801E-2</v>
      </c>
      <c r="T211" s="21">
        <f t="shared" si="54"/>
        <v>1.6595548923592838E-3</v>
      </c>
      <c r="Z211" s="6">
        <f t="shared" si="55"/>
        <v>2.5055599212646396</v>
      </c>
      <c r="AA211" s="6">
        <f t="shared" si="56"/>
        <v>2.7423600006103408</v>
      </c>
      <c r="AB211" s="6">
        <f t="shared" si="49"/>
        <v>-8.634901300084559E-2</v>
      </c>
    </row>
    <row r="212" spans="3:28" x14ac:dyDescent="0.25">
      <c r="C212" s="1">
        <v>45527</v>
      </c>
      <c r="D212">
        <v>125.86000061035099</v>
      </c>
      <c r="E212">
        <v>129.36999511718699</v>
      </c>
      <c r="F212" s="4">
        <f t="shared" si="50"/>
        <v>-3.1995104794733116E-2</v>
      </c>
      <c r="G212" s="4">
        <f t="shared" si="51"/>
        <v>4.5498604740694303E-2</v>
      </c>
      <c r="H212" s="4">
        <f t="shared" si="47"/>
        <v>2.7888085887609038E-2</v>
      </c>
      <c r="I212" s="9"/>
      <c r="J212" s="18"/>
      <c r="K212">
        <f t="shared" si="46"/>
        <v>251.72000122070199</v>
      </c>
      <c r="L212">
        <f t="shared" si="44"/>
        <v>258.73999023437398</v>
      </c>
      <c r="M212">
        <f t="shared" si="45"/>
        <v>261.81598663329976</v>
      </c>
      <c r="P212" s="6">
        <f t="shared" si="52"/>
        <v>4.4940032809722821E-2</v>
      </c>
      <c r="Q212" s="6">
        <f t="shared" si="48"/>
        <v>4.3959498899121076E-2</v>
      </c>
      <c r="S212" s="6">
        <f t="shared" si="53"/>
        <v>-4.0807099688726103E-2</v>
      </c>
      <c r="T212" s="21">
        <f t="shared" si="54"/>
        <v>1.6652193850056301E-3</v>
      </c>
      <c r="Z212" s="6">
        <f t="shared" si="55"/>
        <v>2.618159866332999</v>
      </c>
      <c r="AA212" s="6">
        <f t="shared" si="56"/>
        <v>2.7423600006103408</v>
      </c>
      <c r="AB212" s="6">
        <f t="shared" si="49"/>
        <v>-4.528950766846794E-2</v>
      </c>
    </row>
    <row r="213" spans="3:28" x14ac:dyDescent="0.25">
      <c r="C213" s="1">
        <v>45530</v>
      </c>
      <c r="D213">
        <v>129.57000732421801</v>
      </c>
      <c r="E213">
        <v>126.459999084472</v>
      </c>
      <c r="F213" s="4">
        <f t="shared" si="50"/>
        <v>2.9477250086409886E-2</v>
      </c>
      <c r="G213" s="4">
        <f t="shared" si="51"/>
        <v>-2.2493593124735218E-2</v>
      </c>
      <c r="H213" s="4">
        <f t="shared" si="47"/>
        <v>-2.4002531943707894E-2</v>
      </c>
      <c r="I213" s="9"/>
      <c r="J213" s="18"/>
      <c r="K213">
        <f t="shared" si="46"/>
        <v>259.14001464843602</v>
      </c>
      <c r="L213">
        <f t="shared" ref="L213:L244" si="57">(K213*H213)+K213</f>
        <v>252.91999816894401</v>
      </c>
      <c r="M213">
        <f t="shared" ref="M213:M244" si="58">($A$2-$J$53)+L213</f>
        <v>255.99599456786979</v>
      </c>
      <c r="P213" s="6">
        <f t="shared" si="52"/>
        <v>-2.2229322740255238E-2</v>
      </c>
      <c r="Q213" s="6">
        <f t="shared" si="48"/>
        <v>-2.2480117771869132E-2</v>
      </c>
      <c r="S213" s="6">
        <f t="shared" si="53"/>
        <v>2.6362255861251956E-2</v>
      </c>
      <c r="T213" s="21">
        <f t="shared" si="54"/>
        <v>6.9496853409411314E-4</v>
      </c>
      <c r="Z213" s="6">
        <f t="shared" si="55"/>
        <v>2.5599599456786994</v>
      </c>
      <c r="AA213" s="6">
        <f t="shared" si="56"/>
        <v>2.7423600006103408</v>
      </c>
      <c r="AB213" s="6">
        <f t="shared" si="49"/>
        <v>-6.6512075326013484E-2</v>
      </c>
    </row>
    <row r="214" spans="3:28" x14ac:dyDescent="0.25">
      <c r="C214" s="1">
        <v>45531</v>
      </c>
      <c r="D214">
        <v>125.050003051757</v>
      </c>
      <c r="E214">
        <v>128.30000305175699</v>
      </c>
      <c r="F214" s="4">
        <f t="shared" si="50"/>
        <v>-3.4884649355238335E-2</v>
      </c>
      <c r="G214" s="4">
        <f t="shared" si="51"/>
        <v>1.4550086830665804E-2</v>
      </c>
      <c r="H214" s="4">
        <f t="shared" si="47"/>
        <v>2.5989603524078617E-2</v>
      </c>
      <c r="I214" s="9"/>
      <c r="J214" s="18"/>
      <c r="K214">
        <f t="shared" ref="K214:K245" si="59">(K213*F214)+K213</f>
        <v>250.100006103514</v>
      </c>
      <c r="L214">
        <f t="shared" si="57"/>
        <v>256.60000610351398</v>
      </c>
      <c r="M214">
        <f t="shared" si="58"/>
        <v>259.67600250243976</v>
      </c>
      <c r="P214" s="6">
        <f t="shared" si="52"/>
        <v>1.4375255912819861E-2</v>
      </c>
      <c r="Q214" s="6">
        <f t="shared" si="48"/>
        <v>1.4272911572892427E-2</v>
      </c>
      <c r="S214" s="6">
        <f t="shared" si="53"/>
        <v>-1.0242322791823143E-2</v>
      </c>
      <c r="T214" s="21">
        <f t="shared" si="54"/>
        <v>1.0490517617189984E-4</v>
      </c>
      <c r="Z214" s="6">
        <f t="shared" si="55"/>
        <v>2.5967600250243992</v>
      </c>
      <c r="AA214" s="6">
        <f t="shared" si="56"/>
        <v>2.7423600006103408</v>
      </c>
      <c r="AB214" s="6">
        <f t="shared" si="49"/>
        <v>-5.309294751729781E-2</v>
      </c>
    </row>
    <row r="215" spans="3:28" x14ac:dyDescent="0.25">
      <c r="C215" s="1">
        <v>45532</v>
      </c>
      <c r="D215">
        <v>128.11999511718699</v>
      </c>
      <c r="E215">
        <v>125.61000061035099</v>
      </c>
      <c r="F215" s="4">
        <f t="shared" si="50"/>
        <v>2.4550115877720893E-2</v>
      </c>
      <c r="G215" s="4">
        <f t="shared" si="51"/>
        <v>-2.0966503331421055E-2</v>
      </c>
      <c r="H215" s="4">
        <f t="shared" si="47"/>
        <v>-1.9590966301085071E-2</v>
      </c>
      <c r="I215" s="9"/>
      <c r="J215" s="18"/>
      <c r="K215">
        <f t="shared" si="59"/>
        <v>256.23999023437398</v>
      </c>
      <c r="L215">
        <f t="shared" si="57"/>
        <v>251.22000122070199</v>
      </c>
      <c r="M215">
        <f t="shared" si="58"/>
        <v>254.29599761962777</v>
      </c>
      <c r="P215" s="6">
        <f t="shared" si="52"/>
        <v>-2.071814426811134E-2</v>
      </c>
      <c r="Q215" s="6">
        <f t="shared" si="48"/>
        <v>-2.0935776220465416E-2</v>
      </c>
      <c r="S215" s="6">
        <f t="shared" si="53"/>
        <v>2.4851077389108057E-2</v>
      </c>
      <c r="T215" s="21">
        <f t="shared" si="54"/>
        <v>6.1757604739943778E-4</v>
      </c>
      <c r="Z215" s="6">
        <f t="shared" si="55"/>
        <v>2.5429599761962791</v>
      </c>
      <c r="AA215" s="6">
        <f t="shared" si="56"/>
        <v>2.7423600006103408</v>
      </c>
      <c r="AB215" s="6">
        <f t="shared" si="49"/>
        <v>-7.2711104439126567E-2</v>
      </c>
    </row>
    <row r="216" spans="3:28" x14ac:dyDescent="0.25">
      <c r="C216" s="1">
        <v>45533</v>
      </c>
      <c r="D216">
        <v>121.36000061035099</v>
      </c>
      <c r="E216">
        <v>117.58999633789</v>
      </c>
      <c r="F216" s="4">
        <f t="shared" si="50"/>
        <v>-5.276299379072609E-2</v>
      </c>
      <c r="G216" s="4">
        <f t="shared" si="51"/>
        <v>-6.3848453415261741E-2</v>
      </c>
      <c r="H216" s="4">
        <f t="shared" si="47"/>
        <v>-3.1064636235173557E-2</v>
      </c>
      <c r="I216" s="9"/>
      <c r="J216" s="18"/>
      <c r="K216">
        <f t="shared" si="59"/>
        <v>242.72000122070199</v>
      </c>
      <c r="L216">
        <f t="shared" si="57"/>
        <v>235.17999267578</v>
      </c>
      <c r="M216">
        <f t="shared" si="58"/>
        <v>238.25598907470578</v>
      </c>
      <c r="P216" s="6">
        <f t="shared" si="52"/>
        <v>-6.3076134485271759E-2</v>
      </c>
      <c r="Q216" s="6">
        <f t="shared" si="48"/>
        <v>-6.5153253497753472E-2</v>
      </c>
      <c r="S216" s="6">
        <f t="shared" si="53"/>
        <v>6.7209067606268477E-2</v>
      </c>
      <c r="T216" s="21">
        <f t="shared" si="54"/>
        <v>4.5170587685039671E-3</v>
      </c>
      <c r="Z216" s="6">
        <f t="shared" si="55"/>
        <v>2.3825598907470593</v>
      </c>
      <c r="AA216" s="6">
        <f t="shared" si="56"/>
        <v>2.7423600006103408</v>
      </c>
      <c r="AB216" s="6">
        <f t="shared" si="49"/>
        <v>-0.13120090352222327</v>
      </c>
    </row>
    <row r="217" spans="3:28" x14ac:dyDescent="0.25">
      <c r="C217" s="1">
        <v>45534</v>
      </c>
      <c r="D217">
        <v>119.52999877929599</v>
      </c>
      <c r="E217">
        <v>119.370002746582</v>
      </c>
      <c r="F217" s="4">
        <f t="shared" si="50"/>
        <v>-1.5079118505697472E-2</v>
      </c>
      <c r="G217" s="4">
        <f t="shared" si="51"/>
        <v>1.5137396582420398E-2</v>
      </c>
      <c r="H217" s="4">
        <f t="shared" si="47"/>
        <v>-1.3385429126408081E-3</v>
      </c>
      <c r="I217" s="9"/>
      <c r="J217" s="18"/>
      <c r="K217">
        <f t="shared" si="59"/>
        <v>239.05999755859199</v>
      </c>
      <c r="L217">
        <f t="shared" si="57"/>
        <v>238.74000549316401</v>
      </c>
      <c r="M217">
        <f t="shared" si="58"/>
        <v>241.81600189208979</v>
      </c>
      <c r="P217" s="6">
        <f t="shared" si="52"/>
        <v>1.494196570340045E-2</v>
      </c>
      <c r="Q217" s="6">
        <f t="shared" si="48"/>
        <v>1.4831434212207763E-2</v>
      </c>
      <c r="S217" s="6">
        <f t="shared" si="53"/>
        <v>-1.0809032582403733E-2</v>
      </c>
      <c r="T217" s="21">
        <f t="shared" si="54"/>
        <v>1.1683518536746551E-4</v>
      </c>
      <c r="Z217" s="6">
        <f t="shared" si="55"/>
        <v>2.4181600189208994</v>
      </c>
      <c r="AA217" s="6">
        <f t="shared" si="56"/>
        <v>2.7423600006103408</v>
      </c>
      <c r="AB217" s="6">
        <f t="shared" si="49"/>
        <v>-0.11821933721950705</v>
      </c>
    </row>
    <row r="218" spans="3:28" x14ac:dyDescent="0.25">
      <c r="C218" s="1">
        <v>45538</v>
      </c>
      <c r="D218">
        <v>116.01000213623</v>
      </c>
      <c r="E218">
        <v>108</v>
      </c>
      <c r="F218" s="4">
        <f t="shared" si="50"/>
        <v>-2.9448646189358944E-2</v>
      </c>
      <c r="G218" s="4">
        <f t="shared" si="51"/>
        <v>-9.5250083647229936E-2</v>
      </c>
      <c r="H218" s="4">
        <f t="shared" si="47"/>
        <v>-6.9045789058980386E-2</v>
      </c>
      <c r="I218" s="9"/>
      <c r="J218" s="18"/>
      <c r="K218">
        <f t="shared" si="59"/>
        <v>232.02000427246</v>
      </c>
      <c r="L218">
        <f t="shared" si="57"/>
        <v>216</v>
      </c>
      <c r="M218">
        <f t="shared" si="58"/>
        <v>219.07599639892578</v>
      </c>
      <c r="P218" s="6">
        <f t="shared" si="52"/>
        <v>-9.4038464432604899E-2</v>
      </c>
      <c r="Q218" s="6">
        <f t="shared" si="48"/>
        <v>-9.8758429064031941E-2</v>
      </c>
      <c r="S218" s="6">
        <f t="shared" si="53"/>
        <v>9.8171397553601616E-2</v>
      </c>
      <c r="T218" s="21">
        <f t="shared" si="54"/>
        <v>9.6376232976272975E-3</v>
      </c>
      <c r="Z218" s="6">
        <f t="shared" si="55"/>
        <v>2.1907599639892594</v>
      </c>
      <c r="AA218" s="6">
        <f t="shared" si="56"/>
        <v>2.7423600006103408</v>
      </c>
      <c r="AB218" s="6">
        <f t="shared" si="49"/>
        <v>-0.20114063671374913</v>
      </c>
    </row>
    <row r="219" spans="3:28" x14ac:dyDescent="0.25">
      <c r="C219" s="1">
        <v>45539</v>
      </c>
      <c r="D219">
        <v>105.41000366210901</v>
      </c>
      <c r="E219">
        <v>106.209999084472</v>
      </c>
      <c r="F219" s="4">
        <f t="shared" si="50"/>
        <v>-9.1371418661586323E-2</v>
      </c>
      <c r="G219" s="4">
        <f t="shared" si="51"/>
        <v>-1.657408255118516E-2</v>
      </c>
      <c r="H219" s="4">
        <f t="shared" si="47"/>
        <v>7.5893690785494754E-3</v>
      </c>
      <c r="I219" s="9"/>
      <c r="J219" s="18"/>
      <c r="K219">
        <f t="shared" si="59"/>
        <v>210.82000732421801</v>
      </c>
      <c r="L219">
        <f t="shared" si="57"/>
        <v>212.41999816894401</v>
      </c>
      <c r="M219">
        <f t="shared" si="58"/>
        <v>215.49599456786979</v>
      </c>
      <c r="P219" s="6">
        <f t="shared" si="52"/>
        <v>-1.634136961557852E-2</v>
      </c>
      <c r="Q219" s="6">
        <f t="shared" si="48"/>
        <v>-1.6476362461701571E-2</v>
      </c>
      <c r="S219" s="6">
        <f t="shared" si="53"/>
        <v>2.0474302736575238E-2</v>
      </c>
      <c r="T219" s="21">
        <f t="shared" si="54"/>
        <v>4.1919707254893231E-4</v>
      </c>
      <c r="Z219" s="6">
        <f t="shared" si="55"/>
        <v>2.1549599456786996</v>
      </c>
      <c r="AA219" s="6">
        <f t="shared" si="56"/>
        <v>2.7423600006103408</v>
      </c>
      <c r="AB219" s="6">
        <f t="shared" si="49"/>
        <v>-0.2141950928400754</v>
      </c>
    </row>
    <row r="220" spans="3:28" x14ac:dyDescent="0.25">
      <c r="C220" s="1">
        <v>45540</v>
      </c>
      <c r="D220">
        <v>104.98999786376901</v>
      </c>
      <c r="E220">
        <v>107.209999084472</v>
      </c>
      <c r="F220" s="4">
        <f t="shared" si="50"/>
        <v>-3.9844965728900415E-3</v>
      </c>
      <c r="G220" s="4">
        <f t="shared" si="51"/>
        <v>9.4153093740700442E-3</v>
      </c>
      <c r="H220" s="4">
        <f t="shared" si="47"/>
        <v>2.1144882997174506E-2</v>
      </c>
      <c r="I220" s="9"/>
      <c r="J220" s="18"/>
      <c r="K220">
        <f t="shared" si="59"/>
        <v>209.97999572753801</v>
      </c>
      <c r="L220">
        <f t="shared" si="57"/>
        <v>214.41999816894401</v>
      </c>
      <c r="M220">
        <f t="shared" si="58"/>
        <v>217.49599456786979</v>
      </c>
      <c r="P220" s="6">
        <f t="shared" si="52"/>
        <v>9.2809149609047892E-3</v>
      </c>
      <c r="Q220" s="6">
        <f t="shared" si="48"/>
        <v>9.238111900208958E-3</v>
      </c>
      <c r="S220" s="6">
        <f t="shared" si="53"/>
        <v>-5.1479818399080713E-3</v>
      </c>
      <c r="T220" s="21">
        <f t="shared" si="54"/>
        <v>2.6501717024023292E-5</v>
      </c>
      <c r="Z220" s="6">
        <f t="shared" si="55"/>
        <v>2.1749599456786997</v>
      </c>
      <c r="AA220" s="6">
        <f t="shared" si="56"/>
        <v>2.7423600006103408</v>
      </c>
      <c r="AB220" s="6">
        <f t="shared" si="49"/>
        <v>-0.20690210432086245</v>
      </c>
    </row>
    <row r="221" spans="3:28" x14ac:dyDescent="0.25">
      <c r="C221" s="1">
        <v>45541</v>
      </c>
      <c r="D221">
        <v>108.040000915527</v>
      </c>
      <c r="E221">
        <v>102.83000183105401</v>
      </c>
      <c r="F221" s="4">
        <f t="shared" si="50"/>
        <v>2.9050415409242736E-2</v>
      </c>
      <c r="G221" s="4">
        <f t="shared" si="51"/>
        <v>-4.0854372640810738E-2</v>
      </c>
      <c r="H221" s="4">
        <f t="shared" si="47"/>
        <v>-4.8222871532059015E-2</v>
      </c>
      <c r="I221" s="9"/>
      <c r="J221" s="18"/>
      <c r="K221">
        <f t="shared" si="59"/>
        <v>216.08000183105401</v>
      </c>
      <c r="L221">
        <f t="shared" si="57"/>
        <v>205.66000366210801</v>
      </c>
      <c r="M221">
        <f t="shared" si="58"/>
        <v>208.73600006103379</v>
      </c>
      <c r="P221" s="6">
        <f t="shared" si="52"/>
        <v>-4.0276578537644894E-2</v>
      </c>
      <c r="Q221" s="6">
        <f t="shared" si="48"/>
        <v>-4.1110138673174638E-2</v>
      </c>
      <c r="S221" s="6">
        <f t="shared" si="53"/>
        <v>4.4409511658641612E-2</v>
      </c>
      <c r="T221" s="21">
        <f t="shared" si="54"/>
        <v>1.9722047257590253E-3</v>
      </c>
      <c r="Z221" s="6">
        <f t="shared" si="55"/>
        <v>2.0873600006103397</v>
      </c>
      <c r="AA221" s="6">
        <f t="shared" si="56"/>
        <v>2.7423600006103408</v>
      </c>
      <c r="AB221" s="6">
        <f t="shared" si="49"/>
        <v>-0.23884537400422412</v>
      </c>
    </row>
    <row r="222" spans="3:28" x14ac:dyDescent="0.25">
      <c r="C222" s="1">
        <v>45544</v>
      </c>
      <c r="D222">
        <v>104.879997253417</v>
      </c>
      <c r="E222">
        <v>106.470001220703</v>
      </c>
      <c r="F222" s="4">
        <f t="shared" si="50"/>
        <v>-2.9248460156722004E-2</v>
      </c>
      <c r="G222" s="4">
        <f t="shared" si="51"/>
        <v>3.5398223522638654E-2</v>
      </c>
      <c r="H222" s="4">
        <f t="shared" si="47"/>
        <v>1.5160221290282234E-2</v>
      </c>
      <c r="I222" s="9"/>
      <c r="J222" s="18"/>
      <c r="K222">
        <f t="shared" si="59"/>
        <v>209.759994506834</v>
      </c>
      <c r="L222">
        <f t="shared" si="57"/>
        <v>212.94000244140599</v>
      </c>
      <c r="M222">
        <f t="shared" si="58"/>
        <v>216.0159988403318</v>
      </c>
      <c r="P222" s="6">
        <f t="shared" si="52"/>
        <v>3.4876584667567462E-2</v>
      </c>
      <c r="Q222" s="6">
        <f t="shared" si="48"/>
        <v>3.4282177740371102E-2</v>
      </c>
      <c r="S222" s="6">
        <f t="shared" si="53"/>
        <v>-3.0743651546570744E-2</v>
      </c>
      <c r="T222" s="21">
        <f t="shared" si="54"/>
        <v>9.4517211041696169E-4</v>
      </c>
      <c r="Z222" s="6">
        <f t="shared" si="55"/>
        <v>2.1601599884033198</v>
      </c>
      <c r="AA222" s="6">
        <f t="shared" si="56"/>
        <v>2.7423600006103408</v>
      </c>
      <c r="AB222" s="6">
        <f t="shared" si="49"/>
        <v>-0.21229890024557183</v>
      </c>
    </row>
    <row r="223" spans="3:28" x14ac:dyDescent="0.25">
      <c r="C223" s="1">
        <v>45545</v>
      </c>
      <c r="D223">
        <v>107.809997558593</v>
      </c>
      <c r="E223">
        <v>108.09999847412099</v>
      </c>
      <c r="F223" s="4">
        <f t="shared" si="50"/>
        <v>2.7936693191327622E-2</v>
      </c>
      <c r="G223" s="4">
        <f t="shared" si="51"/>
        <v>1.5309450875642948E-2</v>
      </c>
      <c r="H223" s="4">
        <f t="shared" si="47"/>
        <v>2.6899260003265153E-3</v>
      </c>
      <c r="I223" s="9"/>
      <c r="J223" s="18"/>
      <c r="K223">
        <f t="shared" si="59"/>
        <v>215.61999511718599</v>
      </c>
      <c r="L223">
        <f t="shared" si="57"/>
        <v>216.19999694824199</v>
      </c>
      <c r="M223">
        <f t="shared" si="58"/>
        <v>219.2759933471678</v>
      </c>
      <c r="P223" s="6">
        <f t="shared" si="52"/>
        <v>1.5091449357163673E-2</v>
      </c>
      <c r="Q223" s="6">
        <f t="shared" si="48"/>
        <v>1.4978706324010846E-2</v>
      </c>
      <c r="S223" s="6">
        <f t="shared" si="53"/>
        <v>-1.0958516236166956E-2</v>
      </c>
      <c r="T223" s="21">
        <f t="shared" si="54"/>
        <v>1.2008907809833477E-4</v>
      </c>
      <c r="Z223" s="6">
        <f t="shared" si="55"/>
        <v>2.1927599334716796</v>
      </c>
      <c r="AA223" s="6">
        <f t="shared" si="56"/>
        <v>2.7423600006103408</v>
      </c>
      <c r="AB223" s="6">
        <f t="shared" si="49"/>
        <v>-0.20041134899004578</v>
      </c>
    </row>
    <row r="224" spans="3:28" x14ac:dyDescent="0.25">
      <c r="C224" s="1">
        <v>45546</v>
      </c>
      <c r="D224">
        <v>109.389999389648</v>
      </c>
      <c r="E224">
        <v>116.91000366210901</v>
      </c>
      <c r="F224" s="4">
        <f t="shared" si="50"/>
        <v>1.4655429615386965E-2</v>
      </c>
      <c r="G224" s="4">
        <f t="shared" si="51"/>
        <v>8.1498661538807665E-2</v>
      </c>
      <c r="H224" s="4">
        <f t="shared" si="47"/>
        <v>6.8744897288779541E-2</v>
      </c>
      <c r="I224" s="9"/>
      <c r="J224" s="18"/>
      <c r="K224">
        <f t="shared" si="59"/>
        <v>218.77999877929599</v>
      </c>
      <c r="L224">
        <f t="shared" si="57"/>
        <v>233.82000732421801</v>
      </c>
      <c r="M224">
        <f t="shared" si="58"/>
        <v>236.89600372314379</v>
      </c>
      <c r="P224" s="6">
        <f t="shared" si="52"/>
        <v>8.035540100406334E-2</v>
      </c>
      <c r="Q224" s="6">
        <f t="shared" si="48"/>
        <v>7.7290062006587154E-2</v>
      </c>
      <c r="S224" s="6">
        <f t="shared" si="53"/>
        <v>-7.6222467883066622E-2</v>
      </c>
      <c r="T224" s="21">
        <f t="shared" si="54"/>
        <v>5.8098646101851226E-3</v>
      </c>
      <c r="Z224" s="6">
        <f t="shared" si="55"/>
        <v>2.3689600372314397</v>
      </c>
      <c r="AA224" s="6">
        <f t="shared" si="56"/>
        <v>2.7423600006103408</v>
      </c>
      <c r="AB224" s="6">
        <f t="shared" si="49"/>
        <v>-0.13616008229984286</v>
      </c>
    </row>
    <row r="225" spans="3:28" x14ac:dyDescent="0.25">
      <c r="C225" s="1">
        <v>45547</v>
      </c>
      <c r="D225">
        <v>116.83999633789</v>
      </c>
      <c r="E225">
        <v>119.139999389648</v>
      </c>
      <c r="F225" s="4">
        <f t="shared" si="50"/>
        <v>6.8104918089496078E-2</v>
      </c>
      <c r="G225" s="4">
        <f t="shared" si="51"/>
        <v>1.9074464611121569E-2</v>
      </c>
      <c r="H225" s="4">
        <f t="shared" si="47"/>
        <v>1.9685066106186876E-2</v>
      </c>
      <c r="I225" s="9"/>
      <c r="J225" s="18"/>
      <c r="K225">
        <f t="shared" si="59"/>
        <v>233.67999267578</v>
      </c>
      <c r="L225">
        <f t="shared" si="57"/>
        <v>238.27999877929599</v>
      </c>
      <c r="M225">
        <f t="shared" si="58"/>
        <v>241.3559951782218</v>
      </c>
      <c r="P225" s="6">
        <f t="shared" si="52"/>
        <v>1.882679059580222E-2</v>
      </c>
      <c r="Q225" s="6">
        <f t="shared" si="48"/>
        <v>1.8651760004164648E-2</v>
      </c>
      <c r="S225" s="6">
        <f t="shared" si="53"/>
        <v>-1.4693857474805502E-2</v>
      </c>
      <c r="T225" s="21">
        <f t="shared" si="54"/>
        <v>2.1590944748989751E-4</v>
      </c>
      <c r="Z225" s="6">
        <f t="shared" si="55"/>
        <v>2.4135599517822195</v>
      </c>
      <c r="AA225" s="6">
        <f t="shared" si="56"/>
        <v>2.7423600006103408</v>
      </c>
      <c r="AB225" s="6">
        <f t="shared" si="49"/>
        <v>-0.1198967490610071</v>
      </c>
    </row>
    <row r="226" spans="3:28" x14ac:dyDescent="0.25">
      <c r="C226" s="1">
        <v>45548</v>
      </c>
      <c r="D226">
        <v>119.08000183105401</v>
      </c>
      <c r="E226">
        <v>119.09999847412099</v>
      </c>
      <c r="F226" s="4">
        <f t="shared" si="50"/>
        <v>1.9171564219209028E-2</v>
      </c>
      <c r="G226" s="4">
        <f t="shared" si="51"/>
        <v>-3.3574715235795395E-4</v>
      </c>
      <c r="H226" s="4">
        <f t="shared" si="47"/>
        <v>1.6792612327432897E-4</v>
      </c>
      <c r="I226" s="9"/>
      <c r="J226" s="18"/>
      <c r="K226">
        <f t="shared" si="59"/>
        <v>238.16000366210801</v>
      </c>
      <c r="L226">
        <f t="shared" si="57"/>
        <v>238.19999694824199</v>
      </c>
      <c r="M226">
        <f t="shared" si="58"/>
        <v>241.2759933471678</v>
      </c>
      <c r="P226" s="6">
        <f t="shared" si="52"/>
        <v>-3.3146817420023282E-4</v>
      </c>
      <c r="Q226" s="6">
        <f t="shared" si="48"/>
        <v>-3.3152312191813587E-4</v>
      </c>
      <c r="S226" s="6">
        <f t="shared" si="53"/>
        <v>4.4644012951969509E-3</v>
      </c>
      <c r="T226" s="21">
        <f t="shared" si="54"/>
        <v>1.9930878924556214E-5</v>
      </c>
      <c r="Z226" s="6">
        <f t="shared" si="55"/>
        <v>2.4127599334716794</v>
      </c>
      <c r="AA226" s="6">
        <f t="shared" si="56"/>
        <v>2.7423600006103408</v>
      </c>
      <c r="AB226" s="6">
        <f t="shared" si="49"/>
        <v>-0.12018847527870355</v>
      </c>
    </row>
    <row r="227" spans="3:28" x14ac:dyDescent="0.25">
      <c r="C227" s="1">
        <v>45551</v>
      </c>
      <c r="D227">
        <v>116.790000915527</v>
      </c>
      <c r="E227">
        <v>116.77999877929599</v>
      </c>
      <c r="F227" s="4">
        <f t="shared" si="50"/>
        <v>-1.9230776623399497E-2</v>
      </c>
      <c r="G227" s="4">
        <f t="shared" si="51"/>
        <v>-1.9479426738440376E-2</v>
      </c>
      <c r="H227" s="4">
        <f t="shared" si="47"/>
        <v>-8.564205970203908E-5</v>
      </c>
      <c r="I227" s="9"/>
      <c r="J227" s="18"/>
      <c r="K227">
        <f t="shared" si="59"/>
        <v>233.58000183105401</v>
      </c>
      <c r="L227">
        <f t="shared" si="57"/>
        <v>233.55999755859199</v>
      </c>
      <c r="M227">
        <f t="shared" si="58"/>
        <v>236.63599395751777</v>
      </c>
      <c r="P227" s="6">
        <f t="shared" si="52"/>
        <v>-1.9231086049135503E-2</v>
      </c>
      <c r="Q227" s="6">
        <f t="shared" si="48"/>
        <v>-1.9418408887644838E-2</v>
      </c>
      <c r="S227" s="6">
        <f t="shared" si="53"/>
        <v>2.3364019170132221E-2</v>
      </c>
      <c r="T227" s="21">
        <f t="shared" si="54"/>
        <v>5.4587739178230588E-4</v>
      </c>
      <c r="Z227" s="6">
        <f t="shared" si="55"/>
        <v>2.3663599395751791</v>
      </c>
      <c r="AA227" s="6">
        <f t="shared" si="56"/>
        <v>2.7423600006103408</v>
      </c>
      <c r="AB227" s="6">
        <f t="shared" si="49"/>
        <v>-0.13710820641763991</v>
      </c>
    </row>
    <row r="228" spans="3:28" x14ac:dyDescent="0.25">
      <c r="C228" s="1">
        <v>45552</v>
      </c>
      <c r="D228">
        <v>118.169998168945</v>
      </c>
      <c r="E228">
        <v>115.58999633789</v>
      </c>
      <c r="F228" s="4">
        <f t="shared" si="50"/>
        <v>1.1816056533950495E-2</v>
      </c>
      <c r="G228" s="4">
        <f t="shared" si="51"/>
        <v>-1.0190122057245394E-2</v>
      </c>
      <c r="H228" s="4">
        <f t="shared" si="47"/>
        <v>-2.18329683594175E-2</v>
      </c>
      <c r="I228" s="9"/>
      <c r="J228" s="18"/>
      <c r="K228">
        <f t="shared" si="59"/>
        <v>236.33999633789</v>
      </c>
      <c r="L228">
        <f t="shared" si="57"/>
        <v>231.17999267578</v>
      </c>
      <c r="M228">
        <f t="shared" si="58"/>
        <v>234.25598907470578</v>
      </c>
      <c r="P228" s="6">
        <f t="shared" si="52"/>
        <v>-1.0057662162922096E-2</v>
      </c>
      <c r="Q228" s="6">
        <f t="shared" si="48"/>
        <v>-1.0108582158796812E-2</v>
      </c>
      <c r="S228" s="6">
        <f t="shared" si="53"/>
        <v>1.4190595283918814E-2</v>
      </c>
      <c r="T228" s="21">
        <f t="shared" si="54"/>
        <v>2.0137299451197888E-4</v>
      </c>
      <c r="Z228" s="6">
        <f t="shared" si="55"/>
        <v>2.3425598907470593</v>
      </c>
      <c r="AA228" s="6">
        <f t="shared" si="56"/>
        <v>2.7423600006103408</v>
      </c>
      <c r="AB228" s="6">
        <f t="shared" si="49"/>
        <v>-0.14578688056064917</v>
      </c>
    </row>
    <row r="229" spans="3:28" x14ac:dyDescent="0.25">
      <c r="C229" s="1">
        <v>45553</v>
      </c>
      <c r="D229">
        <v>115.889999389648</v>
      </c>
      <c r="E229">
        <v>113.370002746582</v>
      </c>
      <c r="F229" s="4">
        <f t="shared" si="50"/>
        <v>-1.929422708492675E-2</v>
      </c>
      <c r="G229" s="4">
        <f t="shared" si="51"/>
        <v>-1.9205758816866498E-2</v>
      </c>
      <c r="H229" s="4">
        <f t="shared" si="47"/>
        <v>-2.1744729108101934E-2</v>
      </c>
      <c r="I229" s="9"/>
      <c r="J229" s="18"/>
      <c r="K229">
        <f t="shared" si="59"/>
        <v>231.77999877929599</v>
      </c>
      <c r="L229">
        <f t="shared" si="57"/>
        <v>226.74000549316401</v>
      </c>
      <c r="M229">
        <f t="shared" si="58"/>
        <v>229.81600189208979</v>
      </c>
      <c r="P229" s="6">
        <f t="shared" si="52"/>
        <v>-1.8953569555056511E-2</v>
      </c>
      <c r="Q229" s="6">
        <f t="shared" si="48"/>
        <v>-1.9135490827366861E-2</v>
      </c>
      <c r="S229" s="6">
        <f t="shared" si="53"/>
        <v>2.3086502676053229E-2</v>
      </c>
      <c r="T229" s="21">
        <f t="shared" si="54"/>
        <v>5.3298660581141291E-4</v>
      </c>
      <c r="Z229" s="6">
        <f t="shared" si="55"/>
        <v>2.2981600189208993</v>
      </c>
      <c r="AA229" s="6">
        <f t="shared" si="56"/>
        <v>2.7423600006103408</v>
      </c>
      <c r="AB229" s="6">
        <f t="shared" si="49"/>
        <v>-0.16197726833478471</v>
      </c>
    </row>
    <row r="230" spans="3:28" x14ac:dyDescent="0.25">
      <c r="C230" s="1">
        <v>45554</v>
      </c>
      <c r="D230">
        <v>117.34999847412099</v>
      </c>
      <c r="E230">
        <v>117.870002746582</v>
      </c>
      <c r="F230" s="4">
        <f t="shared" si="50"/>
        <v>1.2598145587732338E-2</v>
      </c>
      <c r="G230" s="4">
        <f t="shared" si="51"/>
        <v>3.9693039525269577E-2</v>
      </c>
      <c r="H230" s="4">
        <f t="shared" si="47"/>
        <v>4.4312252170645256E-3</v>
      </c>
      <c r="I230" s="9"/>
      <c r="J230" s="18"/>
      <c r="K230">
        <f t="shared" si="59"/>
        <v>234.69999694824199</v>
      </c>
      <c r="L230">
        <f t="shared" si="57"/>
        <v>235.74000549316401</v>
      </c>
      <c r="M230">
        <f t="shared" si="58"/>
        <v>238.81600189208979</v>
      </c>
      <c r="P230" s="6">
        <f t="shared" si="52"/>
        <v>3.9161763871542569E-2</v>
      </c>
      <c r="Q230" s="6">
        <f t="shared" si="48"/>
        <v>3.8414391886280028E-2</v>
      </c>
      <c r="S230" s="6">
        <f t="shared" si="53"/>
        <v>-3.5028830750545852E-2</v>
      </c>
      <c r="T230" s="21">
        <f t="shared" si="54"/>
        <v>1.2270189837503866E-3</v>
      </c>
      <c r="Z230" s="6">
        <f t="shared" si="55"/>
        <v>2.3881600189208991</v>
      </c>
      <c r="AA230" s="6">
        <f t="shared" si="56"/>
        <v>2.7423600006103408</v>
      </c>
      <c r="AB230" s="6">
        <f t="shared" si="49"/>
        <v>-0.12915881999832654</v>
      </c>
    </row>
    <row r="231" spans="3:28" x14ac:dyDescent="0.25">
      <c r="C231" s="1">
        <v>45555</v>
      </c>
      <c r="D231">
        <v>117.059997558593</v>
      </c>
      <c r="E231">
        <v>116</v>
      </c>
      <c r="F231" s="4">
        <f t="shared" si="50"/>
        <v>-2.4712477145191515E-3</v>
      </c>
      <c r="G231" s="4">
        <f t="shared" si="51"/>
        <v>-1.5864958878489797E-2</v>
      </c>
      <c r="H231" s="4">
        <f t="shared" si="47"/>
        <v>-9.0551647078450318E-3</v>
      </c>
      <c r="I231" s="9"/>
      <c r="J231" s="18"/>
      <c r="K231">
        <f t="shared" si="59"/>
        <v>234.11999511718599</v>
      </c>
      <c r="L231">
        <f t="shared" si="57"/>
        <v>232</v>
      </c>
      <c r="M231">
        <f t="shared" si="58"/>
        <v>235.07599639892578</v>
      </c>
      <c r="P231" s="6">
        <f t="shared" si="52"/>
        <v>-1.5660615132707674E-2</v>
      </c>
      <c r="Q231" s="6">
        <f t="shared" si="48"/>
        <v>-1.5784538074941974E-2</v>
      </c>
      <c r="S231" s="6">
        <f t="shared" si="53"/>
        <v>1.9793548253704392E-2</v>
      </c>
      <c r="T231" s="21">
        <f t="shared" si="54"/>
        <v>3.9178455247172419E-4</v>
      </c>
      <c r="Z231" s="6">
        <f t="shared" si="55"/>
        <v>2.3507599639892591</v>
      </c>
      <c r="AA231" s="6">
        <f t="shared" si="56"/>
        <v>2.7423600006103408</v>
      </c>
      <c r="AB231" s="6">
        <f t="shared" si="49"/>
        <v>-0.14279672856004572</v>
      </c>
    </row>
    <row r="232" spans="3:28" x14ac:dyDescent="0.25">
      <c r="C232" s="1">
        <v>45558</v>
      </c>
      <c r="D232">
        <v>116.550003051757</v>
      </c>
      <c r="E232">
        <v>116.26000213623</v>
      </c>
      <c r="F232" s="4">
        <f t="shared" si="50"/>
        <v>-4.3566932980732605E-3</v>
      </c>
      <c r="G232" s="4">
        <f t="shared" si="51"/>
        <v>2.2413977261206879E-3</v>
      </c>
      <c r="H232" s="4">
        <f t="shared" si="47"/>
        <v>-2.4882102782804766E-3</v>
      </c>
      <c r="I232" s="9"/>
      <c r="J232" s="18"/>
      <c r="K232">
        <f t="shared" si="59"/>
        <v>233.100006103514</v>
      </c>
      <c r="L232">
        <f t="shared" si="57"/>
        <v>232.52000427246</v>
      </c>
      <c r="M232">
        <f t="shared" si="58"/>
        <v>235.59600067138581</v>
      </c>
      <c r="P232" s="6">
        <f t="shared" si="52"/>
        <v>2.2120687795685306E-3</v>
      </c>
      <c r="Q232" s="6">
        <f t="shared" si="48"/>
        <v>2.2096257575176751E-3</v>
      </c>
      <c r="S232" s="6">
        <f t="shared" si="53"/>
        <v>1.9208643414281874E-3</v>
      </c>
      <c r="T232" s="21">
        <f t="shared" si="54"/>
        <v>3.6897198181703439E-6</v>
      </c>
      <c r="Z232" s="6">
        <f t="shared" si="55"/>
        <v>2.3559600067138597</v>
      </c>
      <c r="AA232" s="6">
        <f t="shared" si="56"/>
        <v>2.7423600006103408</v>
      </c>
      <c r="AB232" s="6">
        <f t="shared" si="49"/>
        <v>-0.14090053596554927</v>
      </c>
    </row>
    <row r="233" spans="3:28" x14ac:dyDescent="0.25">
      <c r="C233" s="1">
        <v>45559</v>
      </c>
      <c r="D233">
        <v>116.51999664306599</v>
      </c>
      <c r="E233">
        <v>120.870002746582</v>
      </c>
      <c r="F233" s="4">
        <f t="shared" si="50"/>
        <v>-2.5745523728286162E-4</v>
      </c>
      <c r="G233" s="4">
        <f t="shared" si="51"/>
        <v>3.9652507531783301E-2</v>
      </c>
      <c r="H233" s="4">
        <f t="shared" si="47"/>
        <v>3.7332700213177306E-2</v>
      </c>
      <c r="I233" s="9"/>
      <c r="J233" s="18"/>
      <c r="K233">
        <f t="shared" si="59"/>
        <v>233.03999328613199</v>
      </c>
      <c r="L233">
        <f t="shared" si="57"/>
        <v>241.74000549316401</v>
      </c>
      <c r="M233">
        <f t="shared" si="58"/>
        <v>244.81600189208979</v>
      </c>
      <c r="P233" s="6">
        <f t="shared" si="52"/>
        <v>3.9134795134167948E-2</v>
      </c>
      <c r="Q233" s="6">
        <f t="shared" si="48"/>
        <v>3.8388439153731559E-2</v>
      </c>
      <c r="S233" s="6">
        <f t="shared" si="53"/>
        <v>-3.500186201317123E-2</v>
      </c>
      <c r="T233" s="21">
        <f t="shared" si="54"/>
        <v>1.2251303443890792E-3</v>
      </c>
      <c r="Z233" s="6">
        <f t="shared" si="55"/>
        <v>2.4481600189208992</v>
      </c>
      <c r="AA233" s="6">
        <f t="shared" si="56"/>
        <v>2.7423600006103408</v>
      </c>
      <c r="AB233" s="6">
        <f t="shared" si="49"/>
        <v>-0.1072798544406877</v>
      </c>
    </row>
    <row r="234" spans="3:28" x14ac:dyDescent="0.25">
      <c r="C234" s="1">
        <v>45560</v>
      </c>
      <c r="D234">
        <v>122.01999664306599</v>
      </c>
      <c r="E234">
        <v>123.51000213623</v>
      </c>
      <c r="F234" s="4">
        <f t="shared" si="50"/>
        <v>4.7202198407609551E-2</v>
      </c>
      <c r="G234" s="4">
        <f t="shared" si="51"/>
        <v>2.1841642505651813E-2</v>
      </c>
      <c r="H234" s="4">
        <f t="shared" si="47"/>
        <v>1.2211158286805919E-2</v>
      </c>
      <c r="I234" s="9"/>
      <c r="J234" s="18"/>
      <c r="K234">
        <f t="shared" si="59"/>
        <v>244.03999328613199</v>
      </c>
      <c r="L234">
        <f t="shared" si="57"/>
        <v>247.02000427246</v>
      </c>
      <c r="M234">
        <f t="shared" si="58"/>
        <v>250.09600067138581</v>
      </c>
      <c r="P234" s="6">
        <f t="shared" si="52"/>
        <v>2.1567212676005323E-2</v>
      </c>
      <c r="Q234" s="6">
        <f t="shared" si="48"/>
        <v>2.1337931129550371E-2</v>
      </c>
      <c r="S234" s="6">
        <f t="shared" si="53"/>
        <v>-1.7434279555008605E-2</v>
      </c>
      <c r="T234" s="21">
        <f t="shared" si="54"/>
        <v>3.0395410360219106E-4</v>
      </c>
      <c r="Z234" s="6">
        <f t="shared" si="55"/>
        <v>2.5009600067138593</v>
      </c>
      <c r="AA234" s="6">
        <f t="shared" si="56"/>
        <v>2.7423600006103408</v>
      </c>
      <c r="AB234" s="6">
        <f t="shared" si="49"/>
        <v>-8.802636920125563E-2</v>
      </c>
    </row>
    <row r="235" spans="3:28" x14ac:dyDescent="0.25">
      <c r="C235" s="1">
        <v>45561</v>
      </c>
      <c r="D235">
        <v>126.800003051757</v>
      </c>
      <c r="E235">
        <v>124.040000915527</v>
      </c>
      <c r="F235" s="4">
        <f t="shared" si="50"/>
        <v>3.9173959516435056E-2</v>
      </c>
      <c r="G235" s="4">
        <f t="shared" si="51"/>
        <v>4.2911405564742908E-3</v>
      </c>
      <c r="H235" s="4">
        <f t="shared" si="47"/>
        <v>-2.1766577837568562E-2</v>
      </c>
      <c r="I235" s="9"/>
      <c r="J235" s="18"/>
      <c r="K235">
        <f t="shared" si="59"/>
        <v>253.600006103514</v>
      </c>
      <c r="L235">
        <f t="shared" si="57"/>
        <v>248.08000183105401</v>
      </c>
      <c r="M235">
        <f t="shared" si="58"/>
        <v>251.15599822997979</v>
      </c>
      <c r="P235" s="6">
        <f t="shared" si="52"/>
        <v>4.2383626917199824E-3</v>
      </c>
      <c r="Q235" s="6">
        <f t="shared" si="48"/>
        <v>4.2294061310832812E-3</v>
      </c>
      <c r="S235" s="6">
        <f t="shared" si="53"/>
        <v>-1.0542957072326442E-4</v>
      </c>
      <c r="T235" s="21">
        <f t="shared" si="54"/>
        <v>1.1115394382891814E-8</v>
      </c>
      <c r="Z235" s="6">
        <f t="shared" si="55"/>
        <v>2.5115599822997989</v>
      </c>
      <c r="AA235" s="6">
        <f t="shared" si="56"/>
        <v>2.7423600006103408</v>
      </c>
      <c r="AB235" s="6">
        <f t="shared" si="49"/>
        <v>-8.4161094188645882E-2</v>
      </c>
    </row>
    <row r="236" spans="3:28" x14ac:dyDescent="0.25">
      <c r="C236" s="1">
        <v>45562</v>
      </c>
      <c r="D236">
        <v>123.970001220703</v>
      </c>
      <c r="E236">
        <v>121.400001525878</v>
      </c>
      <c r="F236" s="4">
        <f t="shared" si="50"/>
        <v>-2.2318625890717529E-2</v>
      </c>
      <c r="G236" s="4">
        <f t="shared" si="51"/>
        <v>-2.1283451871681965E-2</v>
      </c>
      <c r="H236" s="4">
        <f t="shared" si="47"/>
        <v>-2.0730819307242292E-2</v>
      </c>
      <c r="I236" s="9"/>
      <c r="J236" s="18"/>
      <c r="K236">
        <f t="shared" si="59"/>
        <v>247.94000244140599</v>
      </c>
      <c r="L236">
        <f t="shared" si="57"/>
        <v>242.80000305175599</v>
      </c>
      <c r="M236">
        <f t="shared" si="58"/>
        <v>245.87599945068177</v>
      </c>
      <c r="P236" s="6">
        <f t="shared" si="52"/>
        <v>-2.1022785904014907E-2</v>
      </c>
      <c r="Q236" s="6">
        <f t="shared" si="48"/>
        <v>-2.1246911394615625E-2</v>
      </c>
      <c r="S236" s="6">
        <f t="shared" si="53"/>
        <v>2.5155719025011625E-2</v>
      </c>
      <c r="T236" s="21">
        <f t="shared" si="54"/>
        <v>6.3281019966533183E-4</v>
      </c>
      <c r="Z236" s="6">
        <f t="shared" si="55"/>
        <v>2.4587599945068188</v>
      </c>
      <c r="AA236" s="6">
        <f t="shared" si="56"/>
        <v>2.7423600006103408</v>
      </c>
      <c r="AB236" s="6">
        <f t="shared" si="49"/>
        <v>-0.10341457942808524</v>
      </c>
    </row>
    <row r="237" spans="3:28" x14ac:dyDescent="0.25">
      <c r="C237" s="1">
        <v>45565</v>
      </c>
      <c r="D237">
        <v>118.309997558593</v>
      </c>
      <c r="E237">
        <v>121.44000244140599</v>
      </c>
      <c r="F237" s="4">
        <f t="shared" si="50"/>
        <v>-4.5656236237616325E-2</v>
      </c>
      <c r="G237" s="4">
        <f t="shared" si="51"/>
        <v>3.2949682887335659E-4</v>
      </c>
      <c r="H237" s="4">
        <f t="shared" si="47"/>
        <v>2.6455962703091623E-2</v>
      </c>
      <c r="I237" s="9"/>
      <c r="J237" s="18"/>
      <c r="K237">
        <f t="shared" si="59"/>
        <v>236.61999511718599</v>
      </c>
      <c r="L237">
        <f t="shared" si="57"/>
        <v>242.88000488281199</v>
      </c>
      <c r="M237">
        <f t="shared" si="58"/>
        <v>245.95600128173777</v>
      </c>
      <c r="P237" s="6">
        <f t="shared" si="52"/>
        <v>3.2537470609058695E-4</v>
      </c>
      <c r="Q237" s="6">
        <f t="shared" si="48"/>
        <v>3.2532178322035803E-4</v>
      </c>
      <c r="S237" s="6">
        <f t="shared" si="53"/>
        <v>3.8075584149061311E-3</v>
      </c>
      <c r="T237" s="21">
        <f t="shared" si="54"/>
        <v>1.449750108292249E-5</v>
      </c>
      <c r="Z237" s="6">
        <f t="shared" si="55"/>
        <v>2.4595600128173785</v>
      </c>
      <c r="AA237" s="6">
        <f t="shared" si="56"/>
        <v>2.7423600006103408</v>
      </c>
      <c r="AB237" s="6">
        <f t="shared" si="49"/>
        <v>-0.10312285321038166</v>
      </c>
    </row>
    <row r="238" spans="3:28" x14ac:dyDescent="0.25">
      <c r="C238" s="1">
        <v>45566</v>
      </c>
      <c r="D238">
        <v>121.76999664306599</v>
      </c>
      <c r="E238">
        <v>117</v>
      </c>
      <c r="F238" s="4">
        <f t="shared" si="50"/>
        <v>2.9245196144640554E-2</v>
      </c>
      <c r="G238" s="4">
        <f t="shared" si="51"/>
        <v>-3.6561284190917788E-2</v>
      </c>
      <c r="H238" s="4">
        <f t="shared" si="47"/>
        <v>-3.9172183415984468E-2</v>
      </c>
      <c r="I238" s="9"/>
      <c r="J238" s="18"/>
      <c r="K238">
        <f t="shared" si="59"/>
        <v>243.53999328613199</v>
      </c>
      <c r="L238">
        <f t="shared" si="57"/>
        <v>234</v>
      </c>
      <c r="M238">
        <f t="shared" si="58"/>
        <v>237.07599639892578</v>
      </c>
      <c r="P238" s="6">
        <f t="shared" si="52"/>
        <v>-3.6104038269186678E-2</v>
      </c>
      <c r="Q238" s="6">
        <f t="shared" si="48"/>
        <v>-3.6771913711506871E-2</v>
      </c>
      <c r="S238" s="6">
        <f t="shared" si="53"/>
        <v>4.0236971390183396E-2</v>
      </c>
      <c r="T238" s="21">
        <f t="shared" si="54"/>
        <v>1.6190138666544371E-3</v>
      </c>
      <c r="Z238" s="6">
        <f t="shared" si="55"/>
        <v>2.3707599639892587</v>
      </c>
      <c r="AA238" s="6">
        <f t="shared" si="56"/>
        <v>2.7423600006103408</v>
      </c>
      <c r="AB238" s="6">
        <f t="shared" si="49"/>
        <v>-0.13550374004083293</v>
      </c>
    </row>
    <row r="239" spans="3:28" x14ac:dyDescent="0.25">
      <c r="C239" s="1">
        <v>45567</v>
      </c>
      <c r="D239">
        <v>116.44000244140599</v>
      </c>
      <c r="E239">
        <v>118.84999847412099</v>
      </c>
      <c r="F239" s="4">
        <f t="shared" si="50"/>
        <v>-4.3770997360567866E-2</v>
      </c>
      <c r="G239" s="4">
        <f t="shared" si="51"/>
        <v>1.5811952770264908E-2</v>
      </c>
      <c r="H239" s="4">
        <f t="shared" si="47"/>
        <v>2.0697320355414273E-2</v>
      </c>
      <c r="I239" s="9"/>
      <c r="J239" s="18"/>
      <c r="K239">
        <f t="shared" si="59"/>
        <v>232.88000488281199</v>
      </c>
      <c r="L239">
        <f t="shared" si="57"/>
        <v>237.69999694824199</v>
      </c>
      <c r="M239">
        <f t="shared" si="58"/>
        <v>240.7759933471678</v>
      </c>
      <c r="P239" s="6">
        <f t="shared" si="52"/>
        <v>1.5606796995238873E-2</v>
      </c>
      <c r="Q239" s="6">
        <f t="shared" si="48"/>
        <v>1.5486263416813133E-2</v>
      </c>
      <c r="S239" s="6">
        <f t="shared" si="53"/>
        <v>-1.1473863874242155E-2</v>
      </c>
      <c r="T239" s="21">
        <f t="shared" si="54"/>
        <v>1.3164955220463921E-4</v>
      </c>
      <c r="Z239" s="6">
        <f t="shared" si="55"/>
        <v>2.407759933471679</v>
      </c>
      <c r="AA239" s="6">
        <f t="shared" si="56"/>
        <v>2.7423600006103408</v>
      </c>
      <c r="AB239" s="6">
        <f t="shared" si="49"/>
        <v>-0.12201172240850691</v>
      </c>
    </row>
    <row r="240" spans="3:28" x14ac:dyDescent="0.25">
      <c r="C240" s="1">
        <v>45568</v>
      </c>
      <c r="D240">
        <v>120.919998168945</v>
      </c>
      <c r="E240">
        <v>122.84999847412099</v>
      </c>
      <c r="F240" s="4">
        <f t="shared" si="50"/>
        <v>3.8474713445608121E-2</v>
      </c>
      <c r="G240" s="4">
        <f t="shared" si="51"/>
        <v>3.3655869174209374E-2</v>
      </c>
      <c r="H240" s="4">
        <f t="shared" si="47"/>
        <v>1.5960968693362602E-2</v>
      </c>
      <c r="I240" s="9"/>
      <c r="J240" s="18"/>
      <c r="K240">
        <f t="shared" si="59"/>
        <v>241.83999633789</v>
      </c>
      <c r="L240">
        <f t="shared" si="57"/>
        <v>245.69999694824199</v>
      </c>
      <c r="M240">
        <f t="shared" si="58"/>
        <v>248.7759933471678</v>
      </c>
      <c r="P240" s="6">
        <f t="shared" si="52"/>
        <v>3.3225903831969807E-2</v>
      </c>
      <c r="Q240" s="6">
        <f t="shared" si="48"/>
        <v>3.2685853384778495E-2</v>
      </c>
      <c r="S240" s="6">
        <f t="shared" si="53"/>
        <v>-2.9092970710973089E-2</v>
      </c>
      <c r="T240" s="21">
        <f t="shared" si="54"/>
        <v>8.4640094478953803E-4</v>
      </c>
      <c r="Z240" s="6">
        <f t="shared" si="55"/>
        <v>2.4877599334716791</v>
      </c>
      <c r="AA240" s="6">
        <f t="shared" si="56"/>
        <v>2.7423600006103408</v>
      </c>
      <c r="AB240" s="6">
        <f t="shared" si="49"/>
        <v>-9.2839768331655137E-2</v>
      </c>
    </row>
    <row r="241" spans="1:28" x14ac:dyDescent="0.25">
      <c r="C241" s="1">
        <v>45569</v>
      </c>
      <c r="D241">
        <v>124.94000244140599</v>
      </c>
      <c r="E241">
        <v>124.919998168945</v>
      </c>
      <c r="F241" s="4">
        <f t="shared" si="50"/>
        <v>3.324515657736276E-2</v>
      </c>
      <c r="G241" s="4">
        <f t="shared" si="51"/>
        <v>1.6849814574967717E-2</v>
      </c>
      <c r="H241" s="4">
        <f t="shared" si="47"/>
        <v>-1.6011102985511697E-4</v>
      </c>
      <c r="I241" s="9"/>
      <c r="J241" s="18"/>
      <c r="K241">
        <f t="shared" si="59"/>
        <v>249.88000488281199</v>
      </c>
      <c r="L241">
        <f t="shared" si="57"/>
        <v>249.83999633789</v>
      </c>
      <c r="M241">
        <f t="shared" si="58"/>
        <v>252.91599273681578</v>
      </c>
      <c r="P241" s="6">
        <f t="shared" si="52"/>
        <v>1.6641474661385831E-2</v>
      </c>
      <c r="Q241" s="6">
        <f t="shared" si="48"/>
        <v>1.6504522622617878E-2</v>
      </c>
      <c r="S241" s="6">
        <f t="shared" si="53"/>
        <v>-1.2508541540389113E-2</v>
      </c>
      <c r="T241" s="21">
        <f t="shared" si="54"/>
        <v>1.5646361146764005E-4</v>
      </c>
      <c r="Z241" s="6">
        <f t="shared" si="55"/>
        <v>2.5291599273681591</v>
      </c>
      <c r="AA241" s="6">
        <f t="shared" si="56"/>
        <v>2.7423600006103408</v>
      </c>
      <c r="AB241" s="6">
        <f t="shared" si="49"/>
        <v>-7.774328432252943E-2</v>
      </c>
    </row>
    <row r="242" spans="1:28" x14ac:dyDescent="0.25">
      <c r="C242" s="1">
        <v>45572</v>
      </c>
      <c r="D242">
        <v>124.98999786376901</v>
      </c>
      <c r="E242">
        <v>127.720001220703</v>
      </c>
      <c r="F242" s="4">
        <f t="shared" si="50"/>
        <v>4.0015544570249192E-4</v>
      </c>
      <c r="G242" s="4">
        <f t="shared" si="51"/>
        <v>2.2414369939160593E-2</v>
      </c>
      <c r="H242" s="4">
        <f t="shared" si="47"/>
        <v>2.1841774570710196E-2</v>
      </c>
      <c r="I242" s="9"/>
      <c r="J242" s="18"/>
      <c r="K242">
        <f t="shared" si="59"/>
        <v>249.97999572753801</v>
      </c>
      <c r="L242">
        <f t="shared" si="57"/>
        <v>255.44000244140599</v>
      </c>
      <c r="M242">
        <f t="shared" si="58"/>
        <v>258.5159988403318</v>
      </c>
      <c r="P242" s="6">
        <f t="shared" si="52"/>
        <v>2.2141763527557489E-2</v>
      </c>
      <c r="Q242" s="6">
        <f t="shared" si="48"/>
        <v>2.1900194028406001E-2</v>
      </c>
      <c r="S242" s="6">
        <f t="shared" si="53"/>
        <v>-1.8008830406560771E-2</v>
      </c>
      <c r="T242" s="21">
        <f t="shared" si="54"/>
        <v>3.2431797261226782E-4</v>
      </c>
      <c r="Z242" s="6">
        <f t="shared" si="55"/>
        <v>2.5851599884033196</v>
      </c>
      <c r="AA242" s="6">
        <f t="shared" si="56"/>
        <v>2.7423600006103408</v>
      </c>
      <c r="AB242" s="6">
        <f t="shared" si="49"/>
        <v>-5.7322894212296957E-2</v>
      </c>
    </row>
    <row r="243" spans="1:28" x14ac:dyDescent="0.25">
      <c r="C243" s="1">
        <v>45573</v>
      </c>
      <c r="D243">
        <v>130.259994506835</v>
      </c>
      <c r="E243">
        <v>132.88999938964801</v>
      </c>
      <c r="F243" s="4">
        <f t="shared" si="50"/>
        <v>4.2163346932847769E-2</v>
      </c>
      <c r="G243" s="4">
        <f t="shared" si="51"/>
        <v>4.0479158467992361E-2</v>
      </c>
      <c r="H243" s="4">
        <f t="shared" si="47"/>
        <v>2.0190426790437258E-2</v>
      </c>
      <c r="I243" s="9"/>
      <c r="J243" s="18"/>
      <c r="K243">
        <f t="shared" si="59"/>
        <v>260.51998901367</v>
      </c>
      <c r="L243">
        <f t="shared" si="57"/>
        <v>265.77999877929602</v>
      </c>
      <c r="M243">
        <f t="shared" si="58"/>
        <v>268.8559951782218</v>
      </c>
      <c r="P243" s="6">
        <f t="shared" si="52"/>
        <v>3.9997510344713057E-2</v>
      </c>
      <c r="Q243" s="6">
        <f t="shared" si="48"/>
        <v>3.9218319251101488E-2</v>
      </c>
      <c r="S243" s="6">
        <f t="shared" si="53"/>
        <v>-3.5864577223716339E-2</v>
      </c>
      <c r="T243" s="21">
        <f t="shared" si="54"/>
        <v>1.2862678994359127E-3</v>
      </c>
      <c r="Z243" s="6">
        <f t="shared" si="55"/>
        <v>2.6885599517822194</v>
      </c>
      <c r="AA243" s="6">
        <f t="shared" si="56"/>
        <v>2.7423600006103408</v>
      </c>
      <c r="AB243" s="6">
        <f t="shared" si="49"/>
        <v>-1.9618156921829239E-2</v>
      </c>
    </row>
    <row r="244" spans="1:28" x14ac:dyDescent="0.25">
      <c r="C244" s="1">
        <v>45574</v>
      </c>
      <c r="D244">
        <v>134.11000061035099</v>
      </c>
      <c r="E244">
        <v>132.64999389648401</v>
      </c>
      <c r="F244" s="4">
        <f t="shared" si="50"/>
        <v>2.9556320174065238E-2</v>
      </c>
      <c r="G244" s="4">
        <f t="shared" si="51"/>
        <v>-1.8060463109814855E-3</v>
      </c>
      <c r="H244" s="4">
        <f t="shared" si="47"/>
        <v>-1.0886635651497424E-2</v>
      </c>
      <c r="I244" s="9"/>
      <c r="J244" s="18"/>
      <c r="K244">
        <f t="shared" si="59"/>
        <v>268.22000122070199</v>
      </c>
      <c r="L244">
        <f t="shared" si="57"/>
        <v>265.29998779296801</v>
      </c>
      <c r="M244">
        <f t="shared" si="58"/>
        <v>268.37598419189379</v>
      </c>
      <c r="P244" s="6">
        <f t="shared" si="52"/>
        <v>-1.7853832346562222E-3</v>
      </c>
      <c r="Q244" s="6">
        <f t="shared" si="48"/>
        <v>-1.7869789308725943E-3</v>
      </c>
      <c r="S244" s="6">
        <f t="shared" si="53"/>
        <v>5.9183163556529401E-3</v>
      </c>
      <c r="T244" s="21">
        <f t="shared" si="54"/>
        <v>3.5026468485589101E-5</v>
      </c>
      <c r="Z244" s="6">
        <f t="shared" si="55"/>
        <v>2.6837598419189392</v>
      </c>
      <c r="AA244" s="6">
        <f t="shared" si="56"/>
        <v>2.7423600006103408</v>
      </c>
      <c r="AB244" s="6">
        <f t="shared" si="49"/>
        <v>-2.1368514228022391E-2</v>
      </c>
    </row>
    <row r="245" spans="1:28" x14ac:dyDescent="0.25">
      <c r="C245" s="1">
        <v>45575</v>
      </c>
      <c r="D245">
        <v>131.91000366210901</v>
      </c>
      <c r="E245">
        <v>134.80999755859301</v>
      </c>
      <c r="F245" s="4">
        <f t="shared" si="50"/>
        <v>-1.6404421282749486E-2</v>
      </c>
      <c r="G245" s="4">
        <f t="shared" si="51"/>
        <v>1.6283481051605674E-2</v>
      </c>
      <c r="H245" s="4">
        <f t="shared" si="47"/>
        <v>2.1984639648046839E-2</v>
      </c>
      <c r="I245" s="9"/>
      <c r="J245" s="18"/>
      <c r="K245">
        <f t="shared" si="59"/>
        <v>263.82000732421801</v>
      </c>
      <c r="L245">
        <f t="shared" ref="L245:L276" si="60">(K245*H245)+K245</f>
        <v>269.61999511718602</v>
      </c>
      <c r="M245">
        <f t="shared" ref="M245:M250" si="61">($A$2-$J$53)+L245</f>
        <v>272.6959915161118</v>
      </c>
      <c r="P245" s="6">
        <f t="shared" si="52"/>
        <v>1.6096847626757563E-2</v>
      </c>
      <c r="Q245" s="6">
        <f t="shared" si="48"/>
        <v>1.5968667080673519E-2</v>
      </c>
      <c r="S245" s="6">
        <f t="shared" si="53"/>
        <v>-1.1963914505760846E-2</v>
      </c>
      <c r="T245" s="21">
        <f t="shared" si="54"/>
        <v>1.4313525030115477E-4</v>
      </c>
      <c r="Z245" s="6">
        <f t="shared" si="55"/>
        <v>2.7269599151611192</v>
      </c>
      <c r="AA245" s="6">
        <f t="shared" si="56"/>
        <v>2.7423600006103408</v>
      </c>
      <c r="AB245" s="6">
        <f t="shared" si="49"/>
        <v>-5.615632318803551E-3</v>
      </c>
    </row>
    <row r="246" spans="1:28" x14ac:dyDescent="0.25">
      <c r="C246" s="1">
        <v>45576</v>
      </c>
      <c r="D246">
        <v>134.009994506835</v>
      </c>
      <c r="E246">
        <v>134.80000305175699</v>
      </c>
      <c r="F246" s="4">
        <f t="shared" si="50"/>
        <v>1.5919875569901255E-2</v>
      </c>
      <c r="G246" s="4">
        <f t="shared" si="51"/>
        <v>-7.4137727297849792E-5</v>
      </c>
      <c r="H246" s="4">
        <f t="shared" si="47"/>
        <v>5.8951464614954178E-3</v>
      </c>
      <c r="I246" s="9"/>
      <c r="J246" s="18"/>
      <c r="K246">
        <f t="shared" ref="K246:K251" si="62">(K245*F246)+K245</f>
        <v>268.01998901367</v>
      </c>
      <c r="L246">
        <f t="shared" si="60"/>
        <v>269.60000610351398</v>
      </c>
      <c r="M246">
        <f t="shared" si="61"/>
        <v>272.67600250243976</v>
      </c>
      <c r="P246" s="6">
        <f t="shared" si="52"/>
        <v>-7.3301457644875251E-5</v>
      </c>
      <c r="Q246" s="6">
        <f t="shared" si="48"/>
        <v>-7.3304144327975625E-5</v>
      </c>
      <c r="S246" s="6">
        <f t="shared" si="53"/>
        <v>4.2062345786415935E-3</v>
      </c>
      <c r="T246" s="21">
        <f t="shared" si="54"/>
        <v>1.7692409330560223E-5</v>
      </c>
      <c r="Z246" s="6">
        <f t="shared" si="55"/>
        <v>2.7267600250243991</v>
      </c>
      <c r="AA246" s="6">
        <f t="shared" si="56"/>
        <v>2.7423600006103408</v>
      </c>
      <c r="AB246" s="6">
        <f t="shared" si="49"/>
        <v>-5.6885221424137567E-3</v>
      </c>
    </row>
    <row r="247" spans="1:28" x14ac:dyDescent="0.25">
      <c r="C247" s="1">
        <v>45579</v>
      </c>
      <c r="D247">
        <v>136.47000122070301</v>
      </c>
      <c r="E247">
        <v>138.07000732421801</v>
      </c>
      <c r="F247" s="4">
        <f t="shared" si="50"/>
        <v>1.835688989407833E-2</v>
      </c>
      <c r="G247" s="4">
        <f t="shared" si="51"/>
        <v>2.4258191383018678E-2</v>
      </c>
      <c r="H247" s="4">
        <f t="shared" si="47"/>
        <v>1.1724233085683249E-2</v>
      </c>
      <c r="I247" s="9"/>
      <c r="J247" s="18"/>
      <c r="K247">
        <f t="shared" si="62"/>
        <v>272.94000244140602</v>
      </c>
      <c r="L247">
        <f t="shared" si="60"/>
        <v>276.14001464843602</v>
      </c>
      <c r="M247">
        <f t="shared" si="61"/>
        <v>279.2160110473618</v>
      </c>
      <c r="P247" s="6">
        <f t="shared" si="52"/>
        <v>2.3984540204866504E-2</v>
      </c>
      <c r="Q247" s="6">
        <f t="shared" si="48"/>
        <v>2.3701429047163148E-2</v>
      </c>
      <c r="S247" s="6">
        <f t="shared" si="53"/>
        <v>-1.9851607083869786E-2</v>
      </c>
      <c r="T247" s="21">
        <f t="shared" si="54"/>
        <v>3.9408630381234907E-4</v>
      </c>
      <c r="Z247" s="6">
        <f t="shared" si="55"/>
        <v>2.7921601104736191</v>
      </c>
      <c r="AA247" s="6">
        <f t="shared" si="56"/>
        <v>2.7921601104736191</v>
      </c>
      <c r="AB247" s="6">
        <f t="shared" si="49"/>
        <v>0</v>
      </c>
    </row>
    <row r="248" spans="1:28" x14ac:dyDescent="0.25">
      <c r="C248" s="1">
        <v>45580</v>
      </c>
      <c r="D248">
        <v>137.86999511718699</v>
      </c>
      <c r="E248">
        <v>131.600006103515</v>
      </c>
      <c r="F248" s="4">
        <f t="shared" si="50"/>
        <v>1.025862009204403E-2</v>
      </c>
      <c r="G248" s="4">
        <f t="shared" si="51"/>
        <v>-4.6860294614963403E-2</v>
      </c>
      <c r="H248" s="4">
        <f t="shared" si="47"/>
        <v>-4.5477545773049549E-2</v>
      </c>
      <c r="I248" s="9"/>
      <c r="J248" s="18"/>
      <c r="K248">
        <f t="shared" si="62"/>
        <v>275.73999023437398</v>
      </c>
      <c r="L248">
        <f t="shared" si="60"/>
        <v>263.20001220703</v>
      </c>
      <c r="M248">
        <f t="shared" si="61"/>
        <v>266.27600860595578</v>
      </c>
      <c r="P248" s="6">
        <f t="shared" si="52"/>
        <v>-4.6344055961787541E-2</v>
      </c>
      <c r="Q248" s="6">
        <f t="shared" si="48"/>
        <v>-4.7452318244388579E-2</v>
      </c>
      <c r="S248" s="6">
        <f t="shared" si="53"/>
        <v>5.0476989082784259E-2</v>
      </c>
      <c r="T248" s="21">
        <f t="shared" si="54"/>
        <v>2.5479264268635214E-3</v>
      </c>
      <c r="Z248" s="6">
        <f t="shared" si="55"/>
        <v>2.6627600860595586</v>
      </c>
      <c r="AA248" s="6">
        <f t="shared" si="56"/>
        <v>2.7921601104736191</v>
      </c>
      <c r="AB248" s="6">
        <f t="shared" si="49"/>
        <v>-4.6344055961787624E-2</v>
      </c>
    </row>
    <row r="249" spans="1:28" x14ac:dyDescent="0.25">
      <c r="C249" s="1">
        <v>45581</v>
      </c>
      <c r="D249">
        <v>133.97999572753901</v>
      </c>
      <c r="E249">
        <v>135.72000122070301</v>
      </c>
      <c r="F249" s="4">
        <f t="shared" si="50"/>
        <v>-2.8214981703173006E-2</v>
      </c>
      <c r="G249" s="4">
        <f t="shared" si="51"/>
        <v>3.1306952326030077E-2</v>
      </c>
      <c r="H249" s="4">
        <f t="shared" si="47"/>
        <v>1.2987054401035147E-2</v>
      </c>
      <c r="I249" s="9"/>
      <c r="J249" s="18"/>
      <c r="K249">
        <f t="shared" si="62"/>
        <v>267.95999145507801</v>
      </c>
      <c r="L249">
        <f t="shared" si="60"/>
        <v>271.44000244140602</v>
      </c>
      <c r="M249">
        <f t="shared" si="61"/>
        <v>274.5159988403318</v>
      </c>
      <c r="P249" s="6">
        <f t="shared" si="52"/>
        <v>3.0945297240690724E-2</v>
      </c>
      <c r="Q249" s="6">
        <f t="shared" si="48"/>
        <v>3.047614566472677E-2</v>
      </c>
      <c r="S249" s="6">
        <f t="shared" si="53"/>
        <v>-2.6812364119694006E-2</v>
      </c>
      <c r="T249" s="21">
        <f t="shared" si="54"/>
        <v>7.1890286968705457E-4</v>
      </c>
      <c r="Z249" s="6">
        <f t="shared" si="55"/>
        <v>2.7451599884033189</v>
      </c>
      <c r="AA249" s="6">
        <f t="shared" si="56"/>
        <v>2.7921601104736191</v>
      </c>
      <c r="AB249" s="6">
        <f t="shared" si="49"/>
        <v>-1.6832889308173615E-2</v>
      </c>
    </row>
    <row r="250" spans="1:28" x14ac:dyDescent="0.25">
      <c r="C250" s="1">
        <v>45582</v>
      </c>
      <c r="D250">
        <v>139.33999633789</v>
      </c>
      <c r="E250">
        <v>136.92999267578099</v>
      </c>
      <c r="F250" s="4">
        <f t="shared" si="50"/>
        <v>4.0005976871734364E-2</v>
      </c>
      <c r="G250" s="4">
        <f t="shared" si="51"/>
        <v>8.9153510477084225E-3</v>
      </c>
      <c r="H250" s="4">
        <f>(E250-D250)/D250</f>
        <v>-1.7295849902743722E-2</v>
      </c>
      <c r="I250" s="9"/>
      <c r="J250" s="18"/>
      <c r="K250">
        <f t="shared" si="62"/>
        <v>278.67999267578</v>
      </c>
      <c r="L250">
        <f t="shared" si="60"/>
        <v>273.85998535156199</v>
      </c>
      <c r="M250" s="17">
        <f t="shared" si="61"/>
        <v>276.93598175048777</v>
      </c>
      <c r="P250" s="6">
        <f t="shared" si="52"/>
        <v>8.8154530897250668E-3</v>
      </c>
      <c r="Q250" s="6">
        <f t="shared" si="48"/>
        <v>8.7768238400327547E-3</v>
      </c>
      <c r="S250" s="6">
        <f t="shared" si="53"/>
        <v>-4.6825199687283488E-3</v>
      </c>
      <c r="T250" s="21">
        <f t="shared" si="54"/>
        <v>2.1925993257539738E-5</v>
      </c>
      <c r="Z250" s="6">
        <f t="shared" si="55"/>
        <v>2.7693598175048786</v>
      </c>
      <c r="AA250" s="6">
        <f t="shared" si="56"/>
        <v>2.7921601104736191</v>
      </c>
      <c r="AB250" s="6">
        <f t="shared" si="49"/>
        <v>-8.1658257645092717E-3</v>
      </c>
    </row>
    <row r="251" spans="1:28" x14ac:dyDescent="0.25">
      <c r="A251" s="12" t="s">
        <v>9</v>
      </c>
      <c r="B251" s="12"/>
      <c r="C251" s="13">
        <v>45583</v>
      </c>
      <c r="D251" s="12">
        <v>138.669998168945</v>
      </c>
      <c r="E251" s="12">
        <v>138</v>
      </c>
      <c r="F251" s="14">
        <f>(D251-D250)/D250</f>
        <v>-4.8083693595075165E-3</v>
      </c>
      <c r="G251" s="14">
        <f>(E251-E250)/E250</f>
        <v>7.8142655477426281E-3</v>
      </c>
      <c r="H251" s="14">
        <f>(E251-D251)/D251</f>
        <v>-4.831601484040729E-3</v>
      </c>
      <c r="I251" s="15"/>
      <c r="J251" s="19"/>
      <c r="K251" s="12">
        <f t="shared" si="62"/>
        <v>277.33999633789</v>
      </c>
      <c r="L251" s="19">
        <v>0</v>
      </c>
      <c r="M251" s="19">
        <f>($A$2-$J$53)+K251</f>
        <v>280.41599273681578</v>
      </c>
      <c r="N251" s="12"/>
      <c r="O251" s="29"/>
      <c r="P251" s="20">
        <f t="shared" si="52"/>
        <v>1.2566120748669677E-2</v>
      </c>
      <c r="Q251" s="20">
        <f t="shared" si="48"/>
        <v>1.248782230944529E-2</v>
      </c>
      <c r="R251" s="12"/>
      <c r="S251" s="20">
        <f t="shared" si="53"/>
        <v>-8.4331876276729587E-3</v>
      </c>
      <c r="T251" s="22">
        <f t="shared" si="54"/>
        <v>7.1118653563536263E-5</v>
      </c>
      <c r="U251" s="12"/>
      <c r="V251" s="12"/>
      <c r="W251" s="12"/>
      <c r="Z251" s="6">
        <f t="shared" si="55"/>
        <v>2.8041599273681586</v>
      </c>
      <c r="AA251" s="6">
        <f t="shared" si="56"/>
        <v>2.8041599273681586</v>
      </c>
      <c r="AB251" s="6">
        <f t="shared" si="49"/>
        <v>0</v>
      </c>
    </row>
    <row r="252" spans="1:28" x14ac:dyDescent="0.25">
      <c r="D252"/>
      <c r="E252"/>
      <c r="F252"/>
      <c r="G252"/>
      <c r="H252"/>
      <c r="I252"/>
      <c r="J252"/>
      <c r="M252" s="17"/>
      <c r="Z252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NVDA_PnL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Noam Konja</dc:creator>
  <cp:lastModifiedBy>נועם קונג'ה</cp:lastModifiedBy>
  <dcterms:created xsi:type="dcterms:W3CDTF">2024-10-18T06:52:34Z</dcterms:created>
  <dcterms:modified xsi:type="dcterms:W3CDTF">2024-10-21T14:24:22Z</dcterms:modified>
</cp:coreProperties>
</file>