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4320" yWindow="800" windowWidth="25120" windowHeight="14980" tabRatio="500" activeTab="2"/>
  </bookViews>
  <sheets>
    <sheet name="Metadata" sheetId="3" r:id="rId1"/>
    <sheet name="Data Dictionary" sheetId="2" r:id="rId2"/>
    <sheet name="Data" sheetId="1"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385" i="1" l="1"/>
  <c r="L348" i="1"/>
  <c r="L347" i="1"/>
  <c r="L346" i="1"/>
  <c r="L345" i="1"/>
  <c r="L344" i="1"/>
  <c r="L343"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H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F240" i="1"/>
  <c r="L239" i="1"/>
  <c r="F239" i="1"/>
  <c r="L238" i="1"/>
  <c r="F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AQ55" i="1"/>
  <c r="AL47" i="1"/>
  <c r="AQ46" i="1"/>
  <c r="AL46" i="1"/>
  <c r="AQ45" i="1"/>
  <c r="AL45" i="1"/>
  <c r="AE45" i="1"/>
  <c r="BC44" i="1"/>
  <c r="AQ44" i="1"/>
  <c r="AL44" i="1"/>
  <c r="AE44" i="1"/>
  <c r="AQ43" i="1"/>
  <c r="AL43" i="1"/>
  <c r="AE43" i="1"/>
  <c r="AQ42" i="1"/>
  <c r="AL42" i="1"/>
  <c r="AL41" i="1"/>
  <c r="AQ40" i="1"/>
  <c r="AL40" i="1"/>
  <c r="AL39" i="1"/>
  <c r="AH39" i="1"/>
  <c r="AE39" i="1"/>
  <c r="AQ38" i="1"/>
  <c r="AL38" i="1"/>
  <c r="AH38" i="1"/>
  <c r="AE38" i="1"/>
  <c r="AQ37" i="1"/>
  <c r="AL37" i="1"/>
  <c r="AH37" i="1"/>
  <c r="AQ36" i="1"/>
  <c r="AL36" i="1"/>
  <c r="AQ35" i="1"/>
  <c r="AL35" i="1"/>
  <c r="AH35" i="1"/>
  <c r="AQ34" i="1"/>
  <c r="AL34" i="1"/>
  <c r="AQ33" i="1"/>
  <c r="AL33" i="1"/>
  <c r="AL32" i="1"/>
  <c r="AE32" i="1"/>
  <c r="AQ31" i="1"/>
  <c r="AL31" i="1"/>
  <c r="AE31" i="1"/>
  <c r="AQ30" i="1"/>
  <c r="AE30" i="1"/>
  <c r="AQ29" i="1"/>
  <c r="AE29" i="1"/>
  <c r="AQ28" i="1"/>
  <c r="AH28" i="1"/>
  <c r="AE28" i="1"/>
  <c r="AQ27" i="1"/>
  <c r="AQ26" i="1"/>
  <c r="AQ25" i="1"/>
  <c r="AQ24" i="1"/>
  <c r="AQ23" i="1"/>
  <c r="AQ22" i="1"/>
  <c r="AE22" i="1"/>
  <c r="AQ21" i="1"/>
  <c r="AE21" i="1"/>
  <c r="AQ20" i="1"/>
  <c r="AE20" i="1"/>
  <c r="AQ19" i="1"/>
  <c r="AQ18" i="1"/>
  <c r="AE18" i="1"/>
  <c r="AQ17" i="1"/>
  <c r="AE17" i="1"/>
  <c r="AQ16" i="1"/>
  <c r="AE16" i="1"/>
  <c r="AQ15" i="1"/>
  <c r="AE15" i="1"/>
  <c r="AQ14" i="1"/>
  <c r="AE14" i="1"/>
  <c r="AQ13" i="1"/>
  <c r="AE13" i="1"/>
  <c r="AQ12" i="1"/>
  <c r="AQ11" i="1"/>
  <c r="AQ10" i="1"/>
  <c r="AQ9" i="1"/>
  <c r="AQ7" i="1"/>
  <c r="BA6" i="1"/>
  <c r="AQ6" i="1"/>
  <c r="AL6" i="1"/>
  <c r="BA5" i="1"/>
  <c r="AQ5" i="1"/>
  <c r="AL5" i="1"/>
  <c r="BA4" i="1"/>
  <c r="AQ4" i="1"/>
  <c r="AL4" i="1"/>
  <c r="BA3" i="1"/>
  <c r="AQ3" i="1"/>
  <c r="AL3" i="1"/>
  <c r="AL2" i="1"/>
</calcChain>
</file>

<file path=xl/sharedStrings.xml><?xml version="1.0" encoding="utf-8"?>
<sst xmlns="http://schemas.openxmlformats.org/spreadsheetml/2006/main" count="1033" uniqueCount="176">
  <si>
    <t>year</t>
  </si>
  <si>
    <t>month</t>
  </si>
  <si>
    <t>site</t>
  </si>
  <si>
    <t>quadrat</t>
  </si>
  <si>
    <t>subsample</t>
  </si>
  <si>
    <t>shootdensity</t>
  </si>
  <si>
    <t>leafnumber</t>
  </si>
  <si>
    <t>leaflength</t>
  </si>
  <si>
    <t>leafwidth</t>
  </si>
  <si>
    <t>epiphyteload</t>
  </si>
  <si>
    <t>totalleafarea</t>
  </si>
  <si>
    <t>epiphyteload/totalleafarea</t>
  </si>
  <si>
    <t>egg-LASP</t>
  </si>
  <si>
    <t>egg-PHTA</t>
  </si>
  <si>
    <t>egg-UNWH</t>
  </si>
  <si>
    <t>egg-HECR</t>
  </si>
  <si>
    <t>egg-UN1</t>
  </si>
  <si>
    <t>egg-UN2</t>
  </si>
  <si>
    <t>egg-UNGR</t>
  </si>
  <si>
    <t>egg-UNYR</t>
  </si>
  <si>
    <t>hydroidUN</t>
  </si>
  <si>
    <t>PHTA</t>
  </si>
  <si>
    <t>LISP</t>
  </si>
  <si>
    <t>ALCA</t>
  </si>
  <si>
    <t>LAspp</t>
  </si>
  <si>
    <t>HECR</t>
  </si>
  <si>
    <t>mollusc1</t>
  </si>
  <si>
    <t>IDRE</t>
  </si>
  <si>
    <t>TAspp</t>
  </si>
  <si>
    <t>isopodUN1</t>
  </si>
  <si>
    <t>CACA</t>
  </si>
  <si>
    <t>caprellidUN1</t>
  </si>
  <si>
    <t>AMLA</t>
  </si>
  <si>
    <t>gammaridUN1</t>
  </si>
  <si>
    <t>gammaridUN2</t>
  </si>
  <si>
    <t>HEspp</t>
  </si>
  <si>
    <t>HEOR</t>
  </si>
  <si>
    <t>copepodUN</t>
  </si>
  <si>
    <t>crabUN</t>
  </si>
  <si>
    <t>crustaceanUN2</t>
  </si>
  <si>
    <t>PLBI</t>
  </si>
  <si>
    <t>polychaetePH</t>
  </si>
  <si>
    <t>polychaeteUN1</t>
  </si>
  <si>
    <t>spaghettiUN</t>
  </si>
  <si>
    <t>polychaeteUN2</t>
  </si>
  <si>
    <t>nemerteanTE</t>
  </si>
  <si>
    <t>nemerteanUNGR</t>
  </si>
  <si>
    <t>nemerteanUN1</t>
  </si>
  <si>
    <t>nemerteanUN2</t>
  </si>
  <si>
    <t>flatwormUN1</t>
  </si>
  <si>
    <t>flatwormUN2</t>
  </si>
  <si>
    <t>EPPR</t>
  </si>
  <si>
    <t>CLCA</t>
  </si>
  <si>
    <t>tunicateUN</t>
  </si>
  <si>
    <t>musselUN</t>
  </si>
  <si>
    <t>jingleshellUN</t>
  </si>
  <si>
    <t>limpetUN</t>
  </si>
  <si>
    <t>barnacleUN</t>
  </si>
  <si>
    <t>clamUN</t>
  </si>
  <si>
    <t>bryozoanUN</t>
  </si>
  <si>
    <t>mysidUN</t>
  </si>
  <si>
    <t>scalewormUN</t>
  </si>
  <si>
    <t>cowrieUN</t>
  </si>
  <si>
    <t>cumaceaUN</t>
  </si>
  <si>
    <t>ostracodUN</t>
  </si>
  <si>
    <t>shrimpUN</t>
  </si>
  <si>
    <t>nematodeUN</t>
  </si>
  <si>
    <t>sept</t>
  </si>
  <si>
    <t>Westside</t>
  </si>
  <si>
    <t>Doran</t>
  </si>
  <si>
    <t>oct</t>
  </si>
  <si>
    <t>Channel</t>
  </si>
  <si>
    <t>nov</t>
  </si>
  <si>
    <t>dec</t>
  </si>
  <si>
    <t>jan</t>
  </si>
  <si>
    <t>feb</t>
  </si>
  <si>
    <t>mar</t>
  </si>
  <si>
    <t>apr</t>
  </si>
  <si>
    <t>may</t>
  </si>
  <si>
    <t>jun</t>
  </si>
  <si>
    <t>jul</t>
  </si>
  <si>
    <t>aug</t>
  </si>
  <si>
    <t>sep</t>
  </si>
  <si>
    <t>Site where samples were collected</t>
  </si>
  <si>
    <t>Shoot density per 0.5m x 0.5m quadrat</t>
  </si>
  <si>
    <t>Number of leaves in single shoot</t>
  </si>
  <si>
    <t>epiphyte</t>
  </si>
  <si>
    <t>Identify the composition of the epiphytes on shoot (e.g. diatoms, Ulva, etc)</t>
  </si>
  <si>
    <t>pre-filter</t>
  </si>
  <si>
    <t>Mass (g) of pre-dried GF/D 50mm glass microfiber filter and its accompanying tinfoil envelope</t>
  </si>
  <si>
    <t>post-filter</t>
  </si>
  <si>
    <t>Mass (g) of filter+envelope and the epiphytes that were vacuum filtered onto it; weigh after drying in oven at least 24 hours</t>
  </si>
  <si>
    <t>Mass (g) of epiphytes alone; calculated by subtracting pre-filter from post-filter mass; epiload</t>
  </si>
  <si>
    <t>leafarea</t>
  </si>
  <si>
    <t>Leaf area of one side of the shoot (cm^2); must multiply by 2 for total leaf area of shoot</t>
  </si>
  <si>
    <t>Total leaf area (aka, leafarea*2)</t>
  </si>
  <si>
    <t>Lacuna spp egg masses</t>
  </si>
  <si>
    <t>Phyllaplysia taylori egg masses</t>
  </si>
  <si>
    <t>Unknown white egg masses</t>
  </si>
  <si>
    <t>Hermissenda crassicornis egg masses</t>
  </si>
  <si>
    <t>Unknown egg mass 1</t>
  </si>
  <si>
    <t>Unknown egg mass 2</t>
  </si>
  <si>
    <t>unk green egg mass</t>
  </si>
  <si>
    <t>Unknown hydroid</t>
  </si>
  <si>
    <t>unk yellow ribbon egg</t>
  </si>
  <si>
    <t>Phyllaplysia taylori</t>
  </si>
  <si>
    <t>Lirularia sp</t>
  </si>
  <si>
    <t>Alia carinata</t>
  </si>
  <si>
    <t>Lacuna spp</t>
  </si>
  <si>
    <t>Hermissenda crassicornis</t>
  </si>
  <si>
    <t>Unknown mollusc 1</t>
  </si>
  <si>
    <t>Idotea resecata</t>
  </si>
  <si>
    <t>Tanaid isopod spp</t>
  </si>
  <si>
    <t>Unknown isopod 1</t>
  </si>
  <si>
    <t>Caprella californicum</t>
  </si>
  <si>
    <t>Unknown caprellid 1</t>
  </si>
  <si>
    <t>Ampithoe lacertosa</t>
  </si>
  <si>
    <t>Unknown gammarid 1</t>
  </si>
  <si>
    <t>Unknown gammarid 2</t>
  </si>
  <si>
    <t>Heptacarpus spp</t>
  </si>
  <si>
    <t>Hemigrapsus oregonensis (3 spines, with red spots and hairy legs; nudus does not have hair; Pachygrapsus has 2 spines)</t>
  </si>
  <si>
    <t>Copepods (which are estimated directly on blades and may actually be juvenile isopods?)</t>
  </si>
  <si>
    <t>Unknown crab</t>
  </si>
  <si>
    <t>Unknown crustacean</t>
  </si>
  <si>
    <t>Platynereis bicanaliculata</t>
  </si>
  <si>
    <t>Phyllodocid polychaete</t>
  </si>
  <si>
    <t>Unknown polychaete 1</t>
  </si>
  <si>
    <t>Unknown spaghetti worm</t>
  </si>
  <si>
    <t>Unknown polychaete 2</t>
  </si>
  <si>
    <t>Tetrastemma nemertean (four eyes)</t>
  </si>
  <si>
    <t>Unknown green nemertean (with headband of ocelli around head perimemter)</t>
  </si>
  <si>
    <t>Unknown nemertean 1</t>
  </si>
  <si>
    <t>Unknown nemertean 2</t>
  </si>
  <si>
    <t>Unknown flatworm 1</t>
  </si>
  <si>
    <t>Unknown flatworm 2</t>
  </si>
  <si>
    <t>Epiactis prolifera</t>
  </si>
  <si>
    <t>Cladonema californicum</t>
  </si>
  <si>
    <t>Unknown tunicate</t>
  </si>
  <si>
    <t>unk larvae/cumacea?</t>
  </si>
  <si>
    <t>ostracod</t>
  </si>
  <si>
    <t>unk shrimp</t>
  </si>
  <si>
    <t>unk nematode</t>
  </si>
  <si>
    <t>unknown mussel</t>
  </si>
  <si>
    <t>unknown jingleshell</t>
  </si>
  <si>
    <t>unknown limpet</t>
  </si>
  <si>
    <t>unknown barnacle</t>
  </si>
  <si>
    <t>unknown clam</t>
  </si>
  <si>
    <t>unknown bryozoan</t>
  </si>
  <si>
    <t>unknown mysid shrimp</t>
  </si>
  <si>
    <t>unknown scaleworm</t>
  </si>
  <si>
    <t>unknown cowrie</t>
  </si>
  <si>
    <t>year of field collection</t>
  </si>
  <si>
    <t>month of field collection</t>
  </si>
  <si>
    <t>subsample ID number (aka individual shoots) from quadrat</t>
  </si>
  <si>
    <t>Quadrat number (randomized unit)</t>
  </si>
  <si>
    <t>Length of the longest leaf in the shoot (cm)</t>
  </si>
  <si>
    <t>Width of shoot right above the highest break (cm)</t>
  </si>
  <si>
    <t>GENERAL TERMS</t>
  </si>
  <si>
    <t>SPECIES TERMS</t>
  </si>
  <si>
    <t>EGG TERMS</t>
  </si>
  <si>
    <t>Project Title:</t>
  </si>
  <si>
    <t>Bodega Harbor Abundance Surveys</t>
  </si>
  <si>
    <t>System:</t>
  </si>
  <si>
    <r>
      <rPr>
        <i/>
        <sz val="12"/>
        <color theme="1"/>
        <rFont val="Calibri"/>
        <scheme val="minor"/>
      </rPr>
      <t>Zostera marina</t>
    </r>
    <r>
      <rPr>
        <sz val="12"/>
        <color theme="1"/>
        <rFont val="Calibri"/>
        <family val="2"/>
        <scheme val="minor"/>
      </rPr>
      <t xml:space="preserve"> (eelgrass) and the clinging invertebrate community that lives in eelgrass beds</t>
    </r>
  </si>
  <si>
    <t xml:space="preserve">Persons: </t>
  </si>
  <si>
    <t>Grace Ha (lead, graduate student)</t>
  </si>
  <si>
    <t>volunteers (Jim Freed, Patrick Fuller, Gabriel Ng, Allison Simler, Emily Rivest, Melinda Pahl, Heather LeBleu)</t>
  </si>
  <si>
    <t>Method:</t>
  </si>
  <si>
    <r>
      <t xml:space="preserve">Quarter meter squared (.5m x .5m) quadrats were randomly selected along a 100m transect. Shoots (subsamples) were collected from each quadrat. Species from each </t>
    </r>
    <r>
      <rPr>
        <b/>
        <sz val="12"/>
        <color theme="1"/>
        <rFont val="Calibri"/>
        <family val="2"/>
        <scheme val="minor"/>
      </rPr>
      <t>shoot</t>
    </r>
    <r>
      <rPr>
        <sz val="12"/>
        <color theme="1"/>
        <rFont val="Calibri"/>
        <family val="2"/>
        <scheme val="minor"/>
      </rPr>
      <t xml:space="preserve"> were counted and catalogued.</t>
    </r>
  </si>
  <si>
    <t>Monthly eelgrass transect surveys conducted at low tide at multiple sites within Bodega Harbor</t>
  </si>
  <si>
    <t xml:space="preserve">The load of algal epiphytes on eelgrass (epiphyte load) was measured by gently scraping off epiphytes from shoots with freshwater and vacuum filtering the water with glass microfiber filters (50mm GF/D). </t>
  </si>
  <si>
    <t>Leaf area was measured using a Licor leaf area meter. An estimate of leaf area can also be calculated by multiplying leafnumber*leaflength*leafwidth.</t>
  </si>
  <si>
    <t>Notes:</t>
  </si>
  <si>
    <t>Surveys were conducted over a sixteen month period (September 2013-December 2014). Over this time, species identification became better, and there was at times variation in how many quadrats/subsamples were collected.</t>
  </si>
  <si>
    <t>Licor measurements were collected incorrectly until April 2014. The protocol was changed to make sure all of the leaf area was being scanned between the 7cm bars.</t>
  </si>
  <si>
    <t>Data is missing from some months, when samples were lost/freezing turned out to not be a good method of storing samples.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</si>
</sst>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1"/>
      <color theme="1"/>
      <name val="Calibri"/>
      <scheme val="minor"/>
    </font>
    <font>
      <i/>
      <sz val="11"/>
      <color theme="1"/>
      <name val="Calibri"/>
      <scheme val="minor"/>
    </font>
    <font>
      <u/>
      <sz val="12"/>
      <color theme="10"/>
      <name val="Calibri"/>
      <family val="2"/>
      <scheme val="minor"/>
    </font>
    <font>
      <u/>
      <sz val="12"/>
      <color theme="11"/>
      <name val="Calibri"/>
      <family val="2"/>
      <scheme val="minor"/>
    </font>
    <font>
      <i/>
      <sz val="12"/>
      <color theme="1"/>
      <name val="Calibri"/>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6">
    <xf numFmtId="0" fontId="0" fillId="0" borderId="0" xfId="0"/>
    <xf numFmtId="0" fontId="0" fillId="0" borderId="0" xfId="0" applyNumberFormat="1" applyAlignment="1">
      <alignment wrapText="1"/>
    </xf>
    <xf numFmtId="0" fontId="0" fillId="0" borderId="0" xfId="0" applyAlignment="1">
      <alignment wrapText="1"/>
    </xf>
    <xf numFmtId="0" fontId="0" fillId="0" borderId="0" xfId="0" applyNumberFormat="1"/>
    <xf numFmtId="0" fontId="3" fillId="0" borderId="0" xfId="0" applyFont="1"/>
    <xf numFmtId="0" fontId="0" fillId="0" borderId="0" xfId="0" applyAlignment="1">
      <alignment horizontal="left" vertical="center"/>
    </xf>
    <xf numFmtId="0" fontId="4" fillId="0" borderId="1" xfId="0" applyFont="1" applyFill="1" applyBorder="1" applyAlignment="1">
      <alignment vertical="top"/>
    </xf>
    <xf numFmtId="0" fontId="0" fillId="0" borderId="0" xfId="0" applyAlignment="1"/>
    <xf numFmtId="0" fontId="0" fillId="0" borderId="0" xfId="0" applyBorder="1"/>
    <xf numFmtId="0" fontId="0" fillId="0" borderId="0" xfId="0" applyBorder="1" applyAlignment="1">
      <alignment wrapText="1"/>
    </xf>
    <xf numFmtId="0" fontId="4" fillId="0" borderId="0" xfId="0" applyFont="1" applyBorder="1" applyAlignment="1">
      <alignment vertical="top" wrapText="1"/>
    </xf>
    <xf numFmtId="0" fontId="4" fillId="0" borderId="0" xfId="0" applyFont="1" applyFill="1" applyBorder="1" applyAlignment="1">
      <alignment vertical="top" wrapText="1"/>
    </xf>
    <xf numFmtId="0" fontId="4" fillId="0" borderId="0" xfId="0" applyFont="1" applyFill="1" applyBorder="1" applyAlignment="1">
      <alignment horizontal="center" vertical="top" wrapText="1"/>
    </xf>
    <xf numFmtId="0" fontId="5" fillId="0" borderId="0" xfId="0" applyFont="1" applyBorder="1" applyAlignment="1">
      <alignment vertical="top" wrapText="1"/>
    </xf>
    <xf numFmtId="0" fontId="5" fillId="0" borderId="0" xfId="0" applyFont="1" applyFill="1" applyBorder="1" applyAlignment="1">
      <alignment vertical="top" wrapText="1"/>
    </xf>
    <xf numFmtId="0" fontId="4" fillId="0" borderId="0" xfId="0" quotePrefix="1" applyFont="1" applyBorder="1" applyAlignment="1">
      <alignment vertical="top"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baseColWidth="10" defaultRowHeight="15" x14ac:dyDescent="0"/>
  <cols>
    <col min="1" max="1" width="14.6640625" customWidth="1"/>
  </cols>
  <sheetData>
    <row r="1" spans="1:2" ht="30" customHeight="1">
      <c r="A1" t="s">
        <v>160</v>
      </c>
      <c r="B1" t="s">
        <v>161</v>
      </c>
    </row>
    <row r="2" spans="1:2">
      <c r="A2" t="s">
        <v>162</v>
      </c>
      <c r="B2" t="s">
        <v>163</v>
      </c>
    </row>
    <row r="3" spans="1:2">
      <c r="A3" t="s">
        <v>164</v>
      </c>
      <c r="B3" t="s">
        <v>165</v>
      </c>
    </row>
    <row r="4" spans="1:2">
      <c r="B4" t="s">
        <v>166</v>
      </c>
    </row>
    <row r="5" spans="1:2">
      <c r="A5" t="s">
        <v>167</v>
      </c>
      <c r="B5" t="s">
        <v>169</v>
      </c>
    </row>
    <row r="6" spans="1:2">
      <c r="B6" t="s">
        <v>168</v>
      </c>
    </row>
    <row r="7" spans="1:2">
      <c r="B7" t="s">
        <v>170</v>
      </c>
    </row>
    <row r="8" spans="1:2">
      <c r="B8" t="s">
        <v>171</v>
      </c>
    </row>
    <row r="10" spans="1:2">
      <c r="A10" t="s">
        <v>172</v>
      </c>
      <c r="B10" t="s">
        <v>173</v>
      </c>
    </row>
    <row r="11" spans="1:2">
      <c r="B11" t="s">
        <v>174</v>
      </c>
    </row>
    <row r="12" spans="1:2">
      <c r="B12" t="s">
        <v>175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389"/>
  <sheetViews>
    <sheetView workbookViewId="0">
      <selection activeCell="B16" sqref="B16"/>
    </sheetView>
  </sheetViews>
  <sheetFormatPr baseColWidth="10" defaultRowHeight="15" x14ac:dyDescent="0"/>
  <cols>
    <col min="1" max="1" width="26.1640625" style="5" customWidth="1"/>
    <col min="12" max="12" width="17.5" customWidth="1"/>
    <col min="13" max="13" width="16.5" customWidth="1"/>
  </cols>
  <sheetData>
    <row r="1" spans="1:14">
      <c r="A1" s="5" t="s">
        <v>157</v>
      </c>
      <c r="K1" t="s">
        <v>159</v>
      </c>
    </row>
    <row r="3" spans="1:14">
      <c r="A3" s="5" t="s">
        <v>0</v>
      </c>
      <c r="B3" t="s">
        <v>151</v>
      </c>
      <c r="K3" s="2" t="s">
        <v>12</v>
      </c>
      <c r="L3" t="s">
        <v>96</v>
      </c>
      <c r="N3" s="8"/>
    </row>
    <row r="4" spans="1:14">
      <c r="A4" s="5" t="s">
        <v>1</v>
      </c>
      <c r="B4" t="s">
        <v>152</v>
      </c>
      <c r="K4" s="2" t="s">
        <v>13</v>
      </c>
      <c r="L4" t="s">
        <v>97</v>
      </c>
      <c r="N4" s="8"/>
    </row>
    <row r="5" spans="1:14">
      <c r="A5" s="5" t="s">
        <v>2</v>
      </c>
      <c r="B5" t="s">
        <v>83</v>
      </c>
      <c r="K5" s="2" t="s">
        <v>14</v>
      </c>
      <c r="L5" t="s">
        <v>98</v>
      </c>
      <c r="N5" s="8"/>
    </row>
    <row r="6" spans="1:14">
      <c r="A6" s="5" t="s">
        <v>3</v>
      </c>
      <c r="B6" t="s">
        <v>154</v>
      </c>
      <c r="K6" s="2" t="s">
        <v>15</v>
      </c>
      <c r="L6" t="s">
        <v>99</v>
      </c>
      <c r="N6" s="8"/>
    </row>
    <row r="7" spans="1:14">
      <c r="A7" s="5" t="s">
        <v>4</v>
      </c>
      <c r="B7" t="s">
        <v>153</v>
      </c>
      <c r="K7" s="2" t="s">
        <v>16</v>
      </c>
      <c r="L7" t="s">
        <v>100</v>
      </c>
      <c r="N7" s="8"/>
    </row>
    <row r="8" spans="1:14">
      <c r="A8" s="5" t="s">
        <v>5</v>
      </c>
      <c r="B8" t="s">
        <v>84</v>
      </c>
      <c r="K8" s="2" t="s">
        <v>17</v>
      </c>
      <c r="L8" t="s">
        <v>101</v>
      </c>
      <c r="N8" s="8"/>
    </row>
    <row r="9" spans="1:14">
      <c r="A9" s="5" t="s">
        <v>6</v>
      </c>
      <c r="B9" t="s">
        <v>85</v>
      </c>
      <c r="K9" s="2" t="s">
        <v>18</v>
      </c>
      <c r="L9" s="6" t="s">
        <v>102</v>
      </c>
      <c r="N9" s="8"/>
    </row>
    <row r="10" spans="1:14">
      <c r="A10" s="5" t="s">
        <v>7</v>
      </c>
      <c r="B10" t="s">
        <v>155</v>
      </c>
      <c r="K10" s="2" t="s">
        <v>19</v>
      </c>
      <c r="L10" s="6" t="s">
        <v>104</v>
      </c>
      <c r="N10" s="8"/>
    </row>
    <row r="11" spans="1:14">
      <c r="A11" s="5" t="s">
        <v>8</v>
      </c>
      <c r="B11" t="s">
        <v>156</v>
      </c>
      <c r="L11" s="9"/>
      <c r="M11" s="8"/>
      <c r="N11" s="8"/>
    </row>
    <row r="12" spans="1:14">
      <c r="A12" s="5" t="s">
        <v>86</v>
      </c>
      <c r="B12" t="s">
        <v>87</v>
      </c>
      <c r="L12" s="9"/>
      <c r="M12" s="8"/>
      <c r="N12" s="8"/>
    </row>
    <row r="13" spans="1:14">
      <c r="A13" s="5" t="s">
        <v>88</v>
      </c>
      <c r="B13" t="s">
        <v>89</v>
      </c>
      <c r="L13" s="9"/>
      <c r="M13" s="8"/>
      <c r="N13" s="8"/>
    </row>
    <row r="14" spans="1:14">
      <c r="A14" s="5" t="s">
        <v>90</v>
      </c>
      <c r="B14" t="s">
        <v>91</v>
      </c>
      <c r="L14" s="9"/>
      <c r="M14" s="8"/>
      <c r="N14" s="8"/>
    </row>
    <row r="15" spans="1:14">
      <c r="A15" s="5" t="s">
        <v>9</v>
      </c>
      <c r="B15" t="s">
        <v>92</v>
      </c>
      <c r="L15" s="9"/>
      <c r="M15" s="8"/>
      <c r="N15" s="8"/>
    </row>
    <row r="16" spans="1:14">
      <c r="A16" s="5" t="s">
        <v>93</v>
      </c>
      <c r="B16" t="s">
        <v>94</v>
      </c>
      <c r="L16" s="9"/>
      <c r="M16" s="8"/>
      <c r="N16" s="8"/>
    </row>
    <row r="17" spans="1:14">
      <c r="A17" s="5" t="s">
        <v>10</v>
      </c>
      <c r="B17" t="s">
        <v>95</v>
      </c>
      <c r="M17" s="8"/>
      <c r="N17" s="8"/>
    </row>
    <row r="18" spans="1:14">
      <c r="A18" s="5" t="s">
        <v>11</v>
      </c>
      <c r="M18" s="10"/>
      <c r="N18" s="8"/>
    </row>
    <row r="19" spans="1:14">
      <c r="M19" s="10"/>
      <c r="N19" s="8"/>
    </row>
    <row r="20" spans="1:14">
      <c r="M20" s="11"/>
      <c r="N20" s="8"/>
    </row>
    <row r="21" spans="1:14">
      <c r="A21" s="5" t="s">
        <v>158</v>
      </c>
      <c r="M21" s="11"/>
      <c r="N21" s="8"/>
    </row>
    <row r="22" spans="1:14">
      <c r="M22" s="11"/>
      <c r="N22" s="8"/>
    </row>
    <row r="23" spans="1:14">
      <c r="A23" s="2" t="s">
        <v>20</v>
      </c>
      <c r="B23" t="s">
        <v>103</v>
      </c>
      <c r="M23" s="12"/>
      <c r="N23" s="8"/>
    </row>
    <row r="24" spans="1:14">
      <c r="A24" s="2" t="s">
        <v>21</v>
      </c>
      <c r="B24" t="s">
        <v>105</v>
      </c>
      <c r="M24" s="8"/>
      <c r="N24" s="8"/>
    </row>
    <row r="25" spans="1:14">
      <c r="A25" s="2" t="s">
        <v>22</v>
      </c>
      <c r="B25" t="s">
        <v>106</v>
      </c>
      <c r="L25" s="8"/>
      <c r="M25" s="8"/>
      <c r="N25" s="8"/>
    </row>
    <row r="26" spans="1:14">
      <c r="A26" s="2" t="s">
        <v>23</v>
      </c>
      <c r="B26" t="s">
        <v>107</v>
      </c>
      <c r="L26" s="8"/>
      <c r="M26" s="11"/>
      <c r="N26" s="8"/>
    </row>
    <row r="27" spans="1:14">
      <c r="A27" s="2" t="s">
        <v>24</v>
      </c>
      <c r="B27" t="s">
        <v>108</v>
      </c>
      <c r="L27" s="8"/>
      <c r="M27" s="13"/>
      <c r="N27" s="8"/>
    </row>
    <row r="28" spans="1:14">
      <c r="A28" s="2" t="s">
        <v>25</v>
      </c>
      <c r="B28" t="s">
        <v>109</v>
      </c>
      <c r="L28" s="8"/>
      <c r="M28" s="13"/>
      <c r="N28" s="8"/>
    </row>
    <row r="29" spans="1:14">
      <c r="A29" s="2" t="s">
        <v>26</v>
      </c>
      <c r="B29" t="s">
        <v>110</v>
      </c>
      <c r="L29" s="8"/>
      <c r="M29" s="13"/>
      <c r="N29" s="8"/>
    </row>
    <row r="30" spans="1:14">
      <c r="A30" s="2" t="s">
        <v>27</v>
      </c>
      <c r="B30" t="s">
        <v>111</v>
      </c>
      <c r="L30" s="8"/>
      <c r="M30" s="13"/>
      <c r="N30" s="8"/>
    </row>
    <row r="31" spans="1:14">
      <c r="A31" s="2" t="s">
        <v>28</v>
      </c>
      <c r="B31" t="s">
        <v>112</v>
      </c>
      <c r="L31" s="8"/>
      <c r="M31" s="14"/>
      <c r="N31" s="8"/>
    </row>
    <row r="32" spans="1:14">
      <c r="A32" s="2" t="s">
        <v>29</v>
      </c>
      <c r="B32" t="s">
        <v>113</v>
      </c>
      <c r="L32" s="8"/>
      <c r="M32" s="11"/>
      <c r="N32" s="8"/>
    </row>
    <row r="33" spans="1:14">
      <c r="A33" s="2" t="s">
        <v>30</v>
      </c>
      <c r="B33" t="s">
        <v>114</v>
      </c>
      <c r="L33" s="8"/>
      <c r="M33" s="13"/>
      <c r="N33" s="8"/>
    </row>
    <row r="34" spans="1:14">
      <c r="A34" s="2" t="s">
        <v>31</v>
      </c>
      <c r="B34" t="s">
        <v>115</v>
      </c>
      <c r="L34" s="8"/>
      <c r="M34" s="10"/>
      <c r="N34" s="8"/>
    </row>
    <row r="35" spans="1:14">
      <c r="A35" s="2" t="s">
        <v>32</v>
      </c>
      <c r="B35" t="s">
        <v>116</v>
      </c>
      <c r="L35" s="8"/>
      <c r="M35" s="10"/>
      <c r="N35" s="8"/>
    </row>
    <row r="36" spans="1:14">
      <c r="A36" s="2" t="s">
        <v>33</v>
      </c>
      <c r="B36" t="s">
        <v>117</v>
      </c>
      <c r="L36" s="8"/>
      <c r="M36" s="13"/>
      <c r="N36" s="8"/>
    </row>
    <row r="37" spans="1:14">
      <c r="A37" s="2" t="s">
        <v>34</v>
      </c>
      <c r="B37" t="s">
        <v>118</v>
      </c>
      <c r="L37" s="8"/>
      <c r="M37" s="10"/>
      <c r="N37" s="8"/>
    </row>
    <row r="38" spans="1:14">
      <c r="A38" s="2" t="s">
        <v>35</v>
      </c>
      <c r="B38" t="s">
        <v>119</v>
      </c>
      <c r="L38" s="8"/>
      <c r="M38" s="13"/>
      <c r="N38" s="8"/>
    </row>
    <row r="39" spans="1:14">
      <c r="A39" s="2" t="s">
        <v>36</v>
      </c>
      <c r="B39" t="s">
        <v>120</v>
      </c>
      <c r="L39" s="8"/>
      <c r="M39" s="10"/>
      <c r="N39" s="8"/>
    </row>
    <row r="40" spans="1:14">
      <c r="A40" s="2" t="s">
        <v>37</v>
      </c>
      <c r="B40" t="s">
        <v>121</v>
      </c>
      <c r="L40" s="8"/>
      <c r="M40" s="10"/>
      <c r="N40" s="8"/>
    </row>
    <row r="41" spans="1:14">
      <c r="A41" s="2" t="s">
        <v>38</v>
      </c>
      <c r="B41" t="s">
        <v>122</v>
      </c>
      <c r="L41" s="8"/>
      <c r="M41" s="13"/>
      <c r="N41" s="8"/>
    </row>
    <row r="42" spans="1:14">
      <c r="A42" s="2" t="s">
        <v>39</v>
      </c>
      <c r="B42" t="s">
        <v>123</v>
      </c>
      <c r="L42" s="8"/>
      <c r="M42" s="13"/>
      <c r="N42" s="8"/>
    </row>
    <row r="43" spans="1:14">
      <c r="A43" s="2" t="s">
        <v>40</v>
      </c>
      <c r="B43" t="s">
        <v>124</v>
      </c>
      <c r="L43" s="8"/>
      <c r="M43" s="10"/>
      <c r="N43" s="8"/>
    </row>
    <row r="44" spans="1:14">
      <c r="A44" s="2" t="s">
        <v>41</v>
      </c>
      <c r="B44" t="s">
        <v>125</v>
      </c>
      <c r="L44" s="8"/>
      <c r="M44" s="10"/>
      <c r="N44" s="8"/>
    </row>
    <row r="45" spans="1:14">
      <c r="A45" s="2" t="s">
        <v>42</v>
      </c>
      <c r="B45" t="s">
        <v>126</v>
      </c>
      <c r="L45" s="8"/>
      <c r="M45" s="10"/>
      <c r="N45" s="8"/>
    </row>
    <row r="46" spans="1:14">
      <c r="A46" s="2" t="s">
        <v>43</v>
      </c>
      <c r="B46" t="s">
        <v>127</v>
      </c>
      <c r="L46" s="8"/>
      <c r="M46" s="13"/>
      <c r="N46" s="8"/>
    </row>
    <row r="47" spans="1:14">
      <c r="A47" s="2" t="s">
        <v>44</v>
      </c>
      <c r="B47" t="s">
        <v>128</v>
      </c>
      <c r="L47" s="8"/>
      <c r="M47" s="10"/>
      <c r="N47" s="8"/>
    </row>
    <row r="48" spans="1:14">
      <c r="A48" s="2" t="s">
        <v>45</v>
      </c>
      <c r="B48" t="s">
        <v>129</v>
      </c>
      <c r="L48" s="8"/>
      <c r="M48" s="10"/>
      <c r="N48" s="8"/>
    </row>
    <row r="49" spans="1:14">
      <c r="A49" s="2" t="s">
        <v>46</v>
      </c>
      <c r="B49" t="s">
        <v>130</v>
      </c>
      <c r="L49" s="8"/>
      <c r="M49" s="10"/>
      <c r="N49" s="8"/>
    </row>
    <row r="50" spans="1:14">
      <c r="A50" s="2" t="s">
        <v>47</v>
      </c>
      <c r="B50" t="s">
        <v>131</v>
      </c>
      <c r="L50" s="8"/>
      <c r="M50" s="10"/>
      <c r="N50" s="8"/>
    </row>
    <row r="51" spans="1:14">
      <c r="A51" s="2" t="s">
        <v>48</v>
      </c>
      <c r="B51" t="s">
        <v>132</v>
      </c>
      <c r="L51" s="8"/>
      <c r="M51" s="10"/>
      <c r="N51" s="8"/>
    </row>
    <row r="52" spans="1:14">
      <c r="A52" s="2" t="s">
        <v>49</v>
      </c>
      <c r="B52" t="s">
        <v>133</v>
      </c>
      <c r="L52" s="8"/>
      <c r="M52" s="15"/>
      <c r="N52" s="8"/>
    </row>
    <row r="53" spans="1:14">
      <c r="A53" s="2" t="s">
        <v>50</v>
      </c>
      <c r="B53" t="s">
        <v>134</v>
      </c>
      <c r="L53" s="8"/>
      <c r="M53" s="10"/>
      <c r="N53" s="8"/>
    </row>
    <row r="54" spans="1:14">
      <c r="A54" s="2" t="s">
        <v>51</v>
      </c>
      <c r="B54" t="s">
        <v>135</v>
      </c>
      <c r="L54" s="8"/>
      <c r="M54" s="11"/>
      <c r="N54" s="8"/>
    </row>
    <row r="55" spans="1:14">
      <c r="A55" s="2" t="s">
        <v>52</v>
      </c>
      <c r="B55" t="s">
        <v>136</v>
      </c>
      <c r="L55" s="8"/>
      <c r="M55" s="10"/>
      <c r="N55" s="8"/>
    </row>
    <row r="56" spans="1:14">
      <c r="A56" s="2" t="s">
        <v>53</v>
      </c>
      <c r="B56" t="s">
        <v>137</v>
      </c>
      <c r="L56" s="8"/>
      <c r="M56" s="10"/>
      <c r="N56" s="8"/>
    </row>
    <row r="57" spans="1:14">
      <c r="A57" s="2" t="s">
        <v>54</v>
      </c>
      <c r="B57" t="s">
        <v>142</v>
      </c>
      <c r="L57" s="8"/>
      <c r="M57" s="13"/>
      <c r="N57" s="8"/>
    </row>
    <row r="58" spans="1:14">
      <c r="A58" s="2" t="s">
        <v>55</v>
      </c>
      <c r="B58" t="s">
        <v>143</v>
      </c>
      <c r="L58" s="8"/>
      <c r="M58" s="13"/>
      <c r="N58" s="8"/>
    </row>
    <row r="59" spans="1:14">
      <c r="A59" s="2" t="s">
        <v>56</v>
      </c>
      <c r="B59" t="s">
        <v>144</v>
      </c>
      <c r="L59" s="8"/>
      <c r="M59" s="11"/>
      <c r="N59" s="8"/>
    </row>
    <row r="60" spans="1:14">
      <c r="A60" s="2" t="s">
        <v>57</v>
      </c>
      <c r="B60" t="s">
        <v>145</v>
      </c>
      <c r="L60" s="8"/>
      <c r="M60" s="11"/>
      <c r="N60" s="8"/>
    </row>
    <row r="61" spans="1:14">
      <c r="A61" s="2" t="s">
        <v>58</v>
      </c>
      <c r="B61" t="s">
        <v>146</v>
      </c>
      <c r="L61" s="8"/>
      <c r="M61" s="11"/>
      <c r="N61" s="8"/>
    </row>
    <row r="62" spans="1:14">
      <c r="A62" s="2" t="s">
        <v>59</v>
      </c>
      <c r="B62" t="s">
        <v>147</v>
      </c>
      <c r="L62" s="8"/>
      <c r="M62" s="11"/>
      <c r="N62" s="8"/>
    </row>
    <row r="63" spans="1:14">
      <c r="A63" s="2" t="s">
        <v>60</v>
      </c>
      <c r="B63" t="s">
        <v>148</v>
      </c>
      <c r="L63" s="8"/>
      <c r="M63" s="11"/>
      <c r="N63" s="8"/>
    </row>
    <row r="64" spans="1:14">
      <c r="A64" s="2" t="s">
        <v>61</v>
      </c>
      <c r="B64" t="s">
        <v>149</v>
      </c>
      <c r="L64" s="8"/>
      <c r="M64" s="11"/>
      <c r="N64" s="8"/>
    </row>
    <row r="65" spans="1:14">
      <c r="A65" s="2" t="s">
        <v>62</v>
      </c>
      <c r="B65" t="s">
        <v>150</v>
      </c>
      <c r="L65" s="8"/>
      <c r="M65" s="11"/>
      <c r="N65" s="8"/>
    </row>
    <row r="66" spans="1:14">
      <c r="A66" s="7" t="s">
        <v>63</v>
      </c>
      <c r="B66" s="6" t="s">
        <v>138</v>
      </c>
      <c r="L66" s="8"/>
      <c r="M66" s="11"/>
      <c r="N66" s="8"/>
    </row>
    <row r="67" spans="1:14">
      <c r="A67" s="7" t="s">
        <v>64</v>
      </c>
      <c r="B67" s="6" t="s">
        <v>139</v>
      </c>
      <c r="L67" s="8"/>
      <c r="M67" s="11"/>
      <c r="N67" s="8"/>
    </row>
    <row r="68" spans="1:14">
      <c r="A68" s="7" t="s">
        <v>65</v>
      </c>
      <c r="B68" s="6" t="s">
        <v>140</v>
      </c>
      <c r="L68" s="8"/>
      <c r="M68" s="11"/>
      <c r="N68" s="8"/>
    </row>
    <row r="69" spans="1:14">
      <c r="A69" s="7" t="s">
        <v>66</v>
      </c>
      <c r="B69" s="6" t="s">
        <v>141</v>
      </c>
      <c r="L69" s="8"/>
      <c r="M69" s="8"/>
      <c r="N69" s="8"/>
    </row>
    <row r="70" spans="1:14">
      <c r="L70" s="8"/>
      <c r="M70" s="8"/>
      <c r="N70" s="8"/>
    </row>
    <row r="71" spans="1:14">
      <c r="L71" s="8"/>
      <c r="M71" s="8"/>
      <c r="N71" s="8"/>
    </row>
    <row r="72" spans="1:14">
      <c r="L72" s="8"/>
      <c r="M72" s="8"/>
      <c r="N72" s="8"/>
    </row>
    <row r="73" spans="1:14">
      <c r="L73" s="9"/>
      <c r="M73" s="8"/>
      <c r="N73" s="8"/>
    </row>
    <row r="74" spans="1:14">
      <c r="L74" s="9"/>
      <c r="M74" s="8"/>
      <c r="N74" s="8"/>
    </row>
    <row r="75" spans="1:14">
      <c r="L75" s="9"/>
      <c r="M75" s="8"/>
      <c r="N75" s="8"/>
    </row>
    <row r="76" spans="1:14">
      <c r="L76" s="2"/>
    </row>
    <row r="77" spans="1:14">
      <c r="L77" s="2"/>
    </row>
    <row r="78" spans="1:14">
      <c r="L78" s="2"/>
    </row>
    <row r="79" spans="1:14">
      <c r="L79" s="2"/>
    </row>
    <row r="80" spans="1:14">
      <c r="L80" s="2"/>
    </row>
    <row r="81" spans="12:12">
      <c r="L81" s="2"/>
    </row>
    <row r="82" spans="12:12">
      <c r="L82" s="2"/>
    </row>
    <row r="83" spans="12:12">
      <c r="L83" s="2"/>
    </row>
    <row r="84" spans="12:12">
      <c r="L84" s="2"/>
    </row>
    <row r="85" spans="12:12">
      <c r="L85" s="2"/>
    </row>
    <row r="86" spans="12:12">
      <c r="L86" s="2"/>
    </row>
    <row r="87" spans="12:12">
      <c r="L87" s="2"/>
    </row>
    <row r="88" spans="12:12">
      <c r="L88" s="2"/>
    </row>
    <row r="89" spans="12:12">
      <c r="L89" s="2"/>
    </row>
    <row r="90" spans="12:12">
      <c r="L90" s="2"/>
    </row>
    <row r="91" spans="12:12">
      <c r="L91" s="2"/>
    </row>
    <row r="92" spans="12:12">
      <c r="L92" s="2"/>
    </row>
    <row r="93" spans="12:12">
      <c r="L93" s="2"/>
    </row>
    <row r="94" spans="12:12">
      <c r="L94" s="2"/>
    </row>
    <row r="95" spans="12:12">
      <c r="L95" s="2"/>
    </row>
    <row r="96" spans="12:12">
      <c r="L96" s="2"/>
    </row>
    <row r="97" spans="12:12">
      <c r="L97" s="2"/>
    </row>
    <row r="98" spans="12:12">
      <c r="L98" s="2"/>
    </row>
    <row r="99" spans="12:12">
      <c r="L99" s="2"/>
    </row>
    <row r="100" spans="12:12">
      <c r="L100" s="2"/>
    </row>
    <row r="101" spans="12:12">
      <c r="L101" s="2"/>
    </row>
    <row r="102" spans="12:12">
      <c r="L102" s="2"/>
    </row>
    <row r="103" spans="12:12">
      <c r="L103" s="2"/>
    </row>
    <row r="104" spans="12:12">
      <c r="L104" s="2"/>
    </row>
    <row r="105" spans="12:12">
      <c r="L105" s="2"/>
    </row>
    <row r="106" spans="12:12">
      <c r="L106" s="2"/>
    </row>
    <row r="107" spans="12:12">
      <c r="L107" s="2"/>
    </row>
    <row r="108" spans="12:12">
      <c r="L108" s="2"/>
    </row>
    <row r="109" spans="12:12">
      <c r="L109" s="2"/>
    </row>
    <row r="110" spans="12:12">
      <c r="L110" s="2"/>
    </row>
    <row r="111" spans="12:12">
      <c r="L111" s="2"/>
    </row>
    <row r="112" spans="12:12">
      <c r="L112" s="2"/>
    </row>
    <row r="113" spans="12:12">
      <c r="L113" s="2"/>
    </row>
    <row r="114" spans="12:12">
      <c r="L114" s="2"/>
    </row>
    <row r="115" spans="12:12">
      <c r="L115" s="2"/>
    </row>
    <row r="116" spans="12:12">
      <c r="L116" s="2"/>
    </row>
    <row r="117" spans="12:12">
      <c r="L117" s="2"/>
    </row>
    <row r="118" spans="12:12">
      <c r="L118" s="2"/>
    </row>
    <row r="119" spans="12:12">
      <c r="L119" s="2"/>
    </row>
    <row r="120" spans="12:12">
      <c r="L120" s="2"/>
    </row>
    <row r="121" spans="12:12">
      <c r="L121" s="2"/>
    </row>
    <row r="122" spans="12:12">
      <c r="L122" s="2"/>
    </row>
    <row r="123" spans="12:12">
      <c r="L123" s="2"/>
    </row>
    <row r="124" spans="12:12">
      <c r="L124" s="2"/>
    </row>
    <row r="125" spans="12:12">
      <c r="L125" s="2"/>
    </row>
    <row r="126" spans="12:12">
      <c r="L126" s="2"/>
    </row>
    <row r="127" spans="12:12">
      <c r="L127" s="2"/>
    </row>
    <row r="128" spans="12:12">
      <c r="L128" s="2"/>
    </row>
    <row r="129" spans="12:12">
      <c r="L129" s="2"/>
    </row>
    <row r="130" spans="12:12">
      <c r="L130" s="2"/>
    </row>
    <row r="131" spans="12:12">
      <c r="L131" s="2"/>
    </row>
    <row r="132" spans="12:12">
      <c r="L132" s="2"/>
    </row>
    <row r="133" spans="12:12">
      <c r="L133" s="2"/>
    </row>
    <row r="134" spans="12:12">
      <c r="L134" s="2"/>
    </row>
    <row r="135" spans="12:12">
      <c r="L135" s="2"/>
    </row>
    <row r="136" spans="12:12">
      <c r="L136" s="2"/>
    </row>
    <row r="137" spans="12:12">
      <c r="L137" s="2"/>
    </row>
    <row r="138" spans="12:12">
      <c r="L138" s="2"/>
    </row>
    <row r="139" spans="12:12">
      <c r="L139" s="2"/>
    </row>
    <row r="140" spans="12:12">
      <c r="L140" s="2"/>
    </row>
    <row r="141" spans="12:12">
      <c r="L141" s="2"/>
    </row>
    <row r="142" spans="12:12">
      <c r="L142" s="2"/>
    </row>
    <row r="143" spans="12:12">
      <c r="L143" s="2"/>
    </row>
    <row r="144" spans="12:12">
      <c r="L144" s="2"/>
    </row>
    <row r="145" spans="12:12">
      <c r="L145" s="2"/>
    </row>
    <row r="146" spans="12:12">
      <c r="L146" s="2"/>
    </row>
    <row r="147" spans="12:12">
      <c r="L147" s="2"/>
    </row>
    <row r="148" spans="12:12">
      <c r="L148" s="2"/>
    </row>
    <row r="149" spans="12:12">
      <c r="L149" s="2"/>
    </row>
    <row r="150" spans="12:12">
      <c r="L150" s="2"/>
    </row>
    <row r="151" spans="12:12">
      <c r="L151" s="2"/>
    </row>
    <row r="152" spans="12:12">
      <c r="L152" s="2"/>
    </row>
    <row r="153" spans="12:12">
      <c r="L153" s="2"/>
    </row>
    <row r="154" spans="12:12">
      <c r="L154" s="2"/>
    </row>
    <row r="155" spans="12:12">
      <c r="L155" s="2"/>
    </row>
    <row r="156" spans="12:12">
      <c r="L156" s="2"/>
    </row>
    <row r="157" spans="12:12">
      <c r="L157" s="2"/>
    </row>
    <row r="158" spans="12:12">
      <c r="L158" s="2"/>
    </row>
    <row r="159" spans="12:12">
      <c r="L159" s="2"/>
    </row>
    <row r="160" spans="12:12">
      <c r="L160" s="2"/>
    </row>
    <row r="161" spans="12:12">
      <c r="L161" s="2"/>
    </row>
    <row r="162" spans="12:12">
      <c r="L162" s="2"/>
    </row>
    <row r="163" spans="12:12">
      <c r="L163" s="2"/>
    </row>
    <row r="164" spans="12:12">
      <c r="L164" s="2"/>
    </row>
    <row r="165" spans="12:12">
      <c r="L165" s="2"/>
    </row>
    <row r="166" spans="12:12">
      <c r="L166" s="2"/>
    </row>
    <row r="167" spans="12:12">
      <c r="L167" s="2"/>
    </row>
    <row r="168" spans="12:12">
      <c r="L168" s="2"/>
    </row>
    <row r="169" spans="12:12">
      <c r="L169" s="2"/>
    </row>
    <row r="170" spans="12:12">
      <c r="L170" s="2"/>
    </row>
    <row r="171" spans="12:12">
      <c r="L171" s="2"/>
    </row>
    <row r="172" spans="12:12">
      <c r="L172" s="2"/>
    </row>
    <row r="173" spans="12:12">
      <c r="L173" s="2"/>
    </row>
    <row r="174" spans="12:12">
      <c r="L174" s="2"/>
    </row>
    <row r="175" spans="12:12">
      <c r="L175" s="2"/>
    </row>
    <row r="176" spans="12:12">
      <c r="L176" s="2"/>
    </row>
    <row r="177" spans="12:12">
      <c r="L177" s="2"/>
    </row>
    <row r="178" spans="12:12">
      <c r="L178" s="2"/>
    </row>
    <row r="179" spans="12:12">
      <c r="L179" s="2"/>
    </row>
    <row r="180" spans="12:12">
      <c r="L180" s="2"/>
    </row>
    <row r="181" spans="12:12">
      <c r="L181" s="2"/>
    </row>
    <row r="182" spans="12:12">
      <c r="L182" s="2"/>
    </row>
    <row r="183" spans="12:12">
      <c r="L183" s="2"/>
    </row>
    <row r="184" spans="12:12">
      <c r="L184" s="2"/>
    </row>
    <row r="185" spans="12:12">
      <c r="L185" s="2"/>
    </row>
    <row r="186" spans="12:12">
      <c r="L186" s="2"/>
    </row>
    <row r="187" spans="12:12">
      <c r="L187" s="2"/>
    </row>
    <row r="188" spans="12:12">
      <c r="L188" s="2"/>
    </row>
    <row r="189" spans="12:12">
      <c r="L189" s="2"/>
    </row>
    <row r="190" spans="12:12">
      <c r="L190" s="2"/>
    </row>
    <row r="191" spans="12:12">
      <c r="L191" s="2"/>
    </row>
    <row r="192" spans="12:12">
      <c r="L192" s="2"/>
    </row>
    <row r="193" spans="12:12">
      <c r="L193" s="2"/>
    </row>
    <row r="194" spans="12:12">
      <c r="L194" s="2"/>
    </row>
    <row r="195" spans="12:12">
      <c r="L195" s="2"/>
    </row>
    <row r="196" spans="12:12">
      <c r="L196" s="2"/>
    </row>
    <row r="197" spans="12:12">
      <c r="L197" s="2"/>
    </row>
    <row r="198" spans="12:12">
      <c r="L198" s="2"/>
    </row>
    <row r="199" spans="12:12">
      <c r="L199" s="2"/>
    </row>
    <row r="200" spans="12:12">
      <c r="L200" s="2"/>
    </row>
    <row r="201" spans="12:12">
      <c r="L201" s="2"/>
    </row>
    <row r="202" spans="12:12">
      <c r="L202" s="2"/>
    </row>
    <row r="203" spans="12:12">
      <c r="L203" s="2"/>
    </row>
    <row r="204" spans="12:12">
      <c r="L204" s="2"/>
    </row>
    <row r="205" spans="12:12">
      <c r="L205" s="2"/>
    </row>
    <row r="206" spans="12:12">
      <c r="L206" s="2"/>
    </row>
    <row r="207" spans="12:12">
      <c r="L207" s="2"/>
    </row>
    <row r="208" spans="12:12">
      <c r="L208" s="2"/>
    </row>
    <row r="209" spans="12:12">
      <c r="L209" s="2"/>
    </row>
    <row r="210" spans="12:12">
      <c r="L210" s="2"/>
    </row>
    <row r="211" spans="12:12">
      <c r="L211" s="2"/>
    </row>
    <row r="212" spans="12:12">
      <c r="L212" s="2"/>
    </row>
    <row r="213" spans="12:12">
      <c r="L213" s="2"/>
    </row>
    <row r="214" spans="12:12">
      <c r="L214" s="2"/>
    </row>
    <row r="215" spans="12:12">
      <c r="L215" s="2"/>
    </row>
    <row r="216" spans="12:12">
      <c r="L216" s="2"/>
    </row>
    <row r="217" spans="12:12">
      <c r="L217" s="2"/>
    </row>
    <row r="218" spans="12:12">
      <c r="L218" s="2"/>
    </row>
    <row r="219" spans="12:12">
      <c r="L219" s="2"/>
    </row>
    <row r="220" spans="12:12">
      <c r="L220" s="2"/>
    </row>
    <row r="221" spans="12:12">
      <c r="L221" s="2"/>
    </row>
    <row r="222" spans="12:12">
      <c r="L222" s="2"/>
    </row>
    <row r="223" spans="12:12">
      <c r="L223" s="2"/>
    </row>
    <row r="224" spans="12:12">
      <c r="L224" s="2"/>
    </row>
    <row r="225" spans="12:12">
      <c r="L225" s="2"/>
    </row>
    <row r="226" spans="12:12">
      <c r="L226" s="2"/>
    </row>
    <row r="227" spans="12:12">
      <c r="L227" s="2"/>
    </row>
    <row r="228" spans="12:12">
      <c r="L228" s="2"/>
    </row>
    <row r="229" spans="12:12">
      <c r="L229" s="2"/>
    </row>
    <row r="230" spans="12:12">
      <c r="L230" s="2"/>
    </row>
    <row r="231" spans="12:12">
      <c r="L231" s="2"/>
    </row>
    <row r="232" spans="12:12">
      <c r="L232" s="2"/>
    </row>
    <row r="233" spans="12:12">
      <c r="L233" s="2"/>
    </row>
    <row r="234" spans="12:12">
      <c r="L234" s="2"/>
    </row>
    <row r="235" spans="12:12">
      <c r="L235" s="2"/>
    </row>
    <row r="236" spans="12:12">
      <c r="L236" s="2"/>
    </row>
    <row r="237" spans="12:12">
      <c r="L237" s="2"/>
    </row>
    <row r="238" spans="12:12">
      <c r="L238" s="2"/>
    </row>
    <row r="239" spans="12:12">
      <c r="L239" s="2"/>
    </row>
    <row r="240" spans="12:12">
      <c r="L240" s="2"/>
    </row>
    <row r="241" spans="12:12">
      <c r="L241" s="2"/>
    </row>
    <row r="242" spans="12:12">
      <c r="L242" s="2"/>
    </row>
    <row r="243" spans="12:12">
      <c r="L243" s="2"/>
    </row>
    <row r="244" spans="12:12">
      <c r="L244" s="2"/>
    </row>
    <row r="245" spans="12:12">
      <c r="L245" s="2"/>
    </row>
    <row r="246" spans="12:12">
      <c r="L246" s="2"/>
    </row>
    <row r="247" spans="12:12">
      <c r="L247" s="2"/>
    </row>
    <row r="248" spans="12:12">
      <c r="L248" s="2"/>
    </row>
    <row r="249" spans="12:12">
      <c r="L249" s="2"/>
    </row>
    <row r="250" spans="12:12">
      <c r="L250" s="2"/>
    </row>
    <row r="251" spans="12:12">
      <c r="L251" s="2"/>
    </row>
    <row r="252" spans="12:12">
      <c r="L252" s="2"/>
    </row>
    <row r="253" spans="12:12">
      <c r="L253" s="2"/>
    </row>
    <row r="254" spans="12:12">
      <c r="L254" s="2"/>
    </row>
    <row r="255" spans="12:12">
      <c r="L255" s="2"/>
    </row>
    <row r="256" spans="12:12">
      <c r="L256" s="2"/>
    </row>
    <row r="257" spans="12:12">
      <c r="L257" s="2"/>
    </row>
    <row r="258" spans="12:12">
      <c r="L258" s="2"/>
    </row>
    <row r="259" spans="12:12">
      <c r="L259" s="2"/>
    </row>
    <row r="260" spans="12:12">
      <c r="L260" s="2"/>
    </row>
    <row r="261" spans="12:12">
      <c r="L261" s="2"/>
    </row>
    <row r="262" spans="12:12">
      <c r="L262" s="2"/>
    </row>
    <row r="263" spans="12:12">
      <c r="L263" s="2"/>
    </row>
    <row r="264" spans="12:12">
      <c r="L264" s="2"/>
    </row>
    <row r="265" spans="12:12">
      <c r="L265" s="2"/>
    </row>
    <row r="266" spans="12:12">
      <c r="L266" s="2"/>
    </row>
    <row r="267" spans="12:12">
      <c r="L267" s="2"/>
    </row>
    <row r="268" spans="12:12">
      <c r="L268" s="2"/>
    </row>
    <row r="269" spans="12:12">
      <c r="L269" s="2"/>
    </row>
    <row r="270" spans="12:12">
      <c r="L270" s="2"/>
    </row>
    <row r="271" spans="12:12">
      <c r="L271" s="2"/>
    </row>
    <row r="272" spans="12:12">
      <c r="L272" s="2"/>
    </row>
    <row r="273" spans="12:12">
      <c r="L273" s="2"/>
    </row>
    <row r="274" spans="12:12">
      <c r="L274" s="2"/>
    </row>
    <row r="275" spans="12:12">
      <c r="L275" s="2"/>
    </row>
    <row r="276" spans="12:12">
      <c r="L276" s="2"/>
    </row>
    <row r="277" spans="12:12">
      <c r="L277" s="2"/>
    </row>
    <row r="278" spans="12:12">
      <c r="L278" s="2"/>
    </row>
    <row r="279" spans="12:12">
      <c r="L279" s="2"/>
    </row>
    <row r="280" spans="12:12">
      <c r="L280" s="2"/>
    </row>
    <row r="281" spans="12:12">
      <c r="L281" s="2"/>
    </row>
    <row r="282" spans="12:12">
      <c r="L282" s="2"/>
    </row>
    <row r="283" spans="12:12">
      <c r="L283" s="2"/>
    </row>
    <row r="284" spans="12:12">
      <c r="L284" s="2"/>
    </row>
    <row r="285" spans="12:12">
      <c r="L285" s="2"/>
    </row>
    <row r="286" spans="12:12">
      <c r="L286" s="2"/>
    </row>
    <row r="287" spans="12:12">
      <c r="L287" s="2"/>
    </row>
    <row r="288" spans="12:12">
      <c r="L288" s="2"/>
    </row>
    <row r="289" spans="12:12">
      <c r="L289" s="2"/>
    </row>
    <row r="290" spans="12:12">
      <c r="L290" s="2"/>
    </row>
    <row r="291" spans="12:12">
      <c r="L291" s="2"/>
    </row>
    <row r="292" spans="12:12">
      <c r="L292" s="2"/>
    </row>
    <row r="293" spans="12:12">
      <c r="L293" s="2"/>
    </row>
    <row r="294" spans="12:12">
      <c r="L294" s="2"/>
    </row>
    <row r="295" spans="12:12">
      <c r="L295" s="2"/>
    </row>
    <row r="296" spans="12:12">
      <c r="L296" s="2"/>
    </row>
    <row r="297" spans="12:12">
      <c r="L297" s="2"/>
    </row>
    <row r="298" spans="12:12">
      <c r="L298" s="2"/>
    </row>
    <row r="299" spans="12:12">
      <c r="L299" s="2"/>
    </row>
    <row r="300" spans="12:12">
      <c r="L300" s="2"/>
    </row>
    <row r="301" spans="12:12">
      <c r="L301" s="2"/>
    </row>
    <row r="302" spans="12:12">
      <c r="L302" s="2"/>
    </row>
    <row r="303" spans="12:12">
      <c r="L303" s="2"/>
    </row>
    <row r="304" spans="12:12">
      <c r="L304" s="2"/>
    </row>
    <row r="305" spans="12:12">
      <c r="L305" s="2"/>
    </row>
    <row r="306" spans="12:12">
      <c r="L306" s="2"/>
    </row>
    <row r="307" spans="12:12">
      <c r="L307" s="2"/>
    </row>
    <row r="308" spans="12:12">
      <c r="L308" s="2"/>
    </row>
    <row r="309" spans="12:12">
      <c r="L309" s="2"/>
    </row>
    <row r="310" spans="12:12">
      <c r="L310" s="2"/>
    </row>
    <row r="311" spans="12:12">
      <c r="L311" s="2"/>
    </row>
    <row r="312" spans="12:12">
      <c r="L312" s="2"/>
    </row>
    <row r="313" spans="12:12">
      <c r="L313" s="2"/>
    </row>
    <row r="314" spans="12:12">
      <c r="L314" s="2"/>
    </row>
    <row r="315" spans="12:12">
      <c r="L315" s="2"/>
    </row>
    <row r="316" spans="12:12">
      <c r="L316" s="2"/>
    </row>
    <row r="317" spans="12:12">
      <c r="L317" s="2"/>
    </row>
    <row r="318" spans="12:12">
      <c r="L318" s="2"/>
    </row>
    <row r="319" spans="12:12">
      <c r="L319" s="2"/>
    </row>
    <row r="320" spans="12:12">
      <c r="L320" s="2"/>
    </row>
    <row r="321" spans="12:12">
      <c r="L321" s="2"/>
    </row>
    <row r="322" spans="12:12">
      <c r="L322" s="2"/>
    </row>
    <row r="323" spans="12:12">
      <c r="L323" s="2"/>
    </row>
    <row r="324" spans="12:12">
      <c r="L324" s="2"/>
    </row>
    <row r="325" spans="12:12">
      <c r="L325" s="2"/>
    </row>
    <row r="326" spans="12:12">
      <c r="L326" s="2"/>
    </row>
    <row r="327" spans="12:12">
      <c r="L327" s="2"/>
    </row>
    <row r="328" spans="12:12">
      <c r="L328" s="2"/>
    </row>
    <row r="329" spans="12:12">
      <c r="L329" s="2"/>
    </row>
    <row r="330" spans="12:12">
      <c r="L330" s="2"/>
    </row>
    <row r="331" spans="12:12">
      <c r="L331" s="2"/>
    </row>
    <row r="332" spans="12:12">
      <c r="L332" s="2"/>
    </row>
    <row r="333" spans="12:12">
      <c r="L333" s="2"/>
    </row>
    <row r="334" spans="12:12">
      <c r="L334" s="2"/>
    </row>
    <row r="335" spans="12:12">
      <c r="L335" s="2"/>
    </row>
    <row r="336" spans="12:12">
      <c r="L336" s="2"/>
    </row>
    <row r="337" spans="12:12">
      <c r="L337" s="2"/>
    </row>
    <row r="338" spans="12:12">
      <c r="L338" s="2"/>
    </row>
    <row r="339" spans="12:12">
      <c r="L339" s="2"/>
    </row>
    <row r="340" spans="12:12">
      <c r="L340" s="2"/>
    </row>
    <row r="341" spans="12:12">
      <c r="L341" s="2"/>
    </row>
    <row r="342" spans="12:12">
      <c r="L342" s="2"/>
    </row>
    <row r="343" spans="12:12">
      <c r="L343" s="2"/>
    </row>
    <row r="344" spans="12:12">
      <c r="L344" s="2"/>
    </row>
    <row r="345" spans="12:12">
      <c r="L345" s="2"/>
    </row>
    <row r="346" spans="12:12">
      <c r="L346" s="2"/>
    </row>
    <row r="347" spans="12:12">
      <c r="L347" s="2"/>
    </row>
    <row r="348" spans="12:12">
      <c r="L348" s="2"/>
    </row>
    <row r="349" spans="12:12">
      <c r="L349" s="2"/>
    </row>
    <row r="350" spans="12:12">
      <c r="L350" s="2"/>
    </row>
    <row r="351" spans="12:12">
      <c r="L351" s="2"/>
    </row>
    <row r="352" spans="12:12">
      <c r="L352" s="2"/>
    </row>
    <row r="353" spans="12:12">
      <c r="L353" s="2"/>
    </row>
    <row r="354" spans="12:12">
      <c r="L354" s="2"/>
    </row>
    <row r="355" spans="12:12">
      <c r="L355" s="2"/>
    </row>
    <row r="356" spans="12:12">
      <c r="L356" s="2"/>
    </row>
    <row r="357" spans="12:12">
      <c r="L357" s="2"/>
    </row>
    <row r="358" spans="12:12">
      <c r="L358" s="2"/>
    </row>
    <row r="359" spans="12:12">
      <c r="L359" s="2"/>
    </row>
    <row r="360" spans="12:12">
      <c r="L360" s="2"/>
    </row>
    <row r="361" spans="12:12">
      <c r="L361" s="2"/>
    </row>
    <row r="362" spans="12:12">
      <c r="L362" s="2"/>
    </row>
    <row r="363" spans="12:12">
      <c r="L363" s="2"/>
    </row>
    <row r="364" spans="12:12">
      <c r="L364" s="2"/>
    </row>
    <row r="365" spans="12:12">
      <c r="L365" s="2"/>
    </row>
    <row r="366" spans="12:12">
      <c r="L366" s="2"/>
    </row>
    <row r="367" spans="12:12">
      <c r="L367" s="2"/>
    </row>
    <row r="368" spans="12:12">
      <c r="L368" s="2"/>
    </row>
    <row r="369" spans="12:12">
      <c r="L369" s="2"/>
    </row>
    <row r="370" spans="12:12">
      <c r="L370" s="2"/>
    </row>
    <row r="371" spans="12:12">
      <c r="L371" s="2"/>
    </row>
    <row r="372" spans="12:12">
      <c r="L372" s="2"/>
    </row>
    <row r="373" spans="12:12">
      <c r="L373" s="2"/>
    </row>
    <row r="374" spans="12:12">
      <c r="L374" s="2"/>
    </row>
    <row r="375" spans="12:12">
      <c r="L375" s="2"/>
    </row>
    <row r="376" spans="12:12">
      <c r="L376" s="2"/>
    </row>
    <row r="377" spans="12:12">
      <c r="L377" s="2"/>
    </row>
    <row r="378" spans="12:12">
      <c r="L378" s="2"/>
    </row>
    <row r="379" spans="12:12">
      <c r="L379" s="2"/>
    </row>
    <row r="380" spans="12:12">
      <c r="L380" s="2"/>
    </row>
    <row r="381" spans="12:12">
      <c r="L381" s="2"/>
    </row>
    <row r="382" spans="12:12">
      <c r="L382" s="2"/>
    </row>
    <row r="383" spans="12:12">
      <c r="L383" s="2"/>
    </row>
    <row r="384" spans="12:12">
      <c r="L384" s="2"/>
    </row>
    <row r="385" spans="12:12">
      <c r="L385" s="2"/>
    </row>
    <row r="386" spans="12:12">
      <c r="L386" s="2"/>
    </row>
    <row r="387" spans="12:12">
      <c r="L387" s="2"/>
    </row>
    <row r="388" spans="12:12">
      <c r="L388" s="2"/>
    </row>
    <row r="389" spans="12:12">
      <c r="L389" s="2"/>
    </row>
    <row r="390" spans="12:12">
      <c r="L390" s="2"/>
    </row>
    <row r="391" spans="12:12">
      <c r="L391" s="2"/>
    </row>
    <row r="392" spans="12:12">
      <c r="L392" s="2"/>
    </row>
    <row r="393" spans="12:12">
      <c r="L393" s="2"/>
    </row>
    <row r="394" spans="12:12">
      <c r="L394" s="2"/>
    </row>
    <row r="395" spans="12:12">
      <c r="L395" s="2"/>
    </row>
    <row r="396" spans="12:12">
      <c r="L396" s="2"/>
    </row>
    <row r="397" spans="12:12">
      <c r="L397" s="2"/>
    </row>
    <row r="398" spans="12:12">
      <c r="L398" s="2"/>
    </row>
    <row r="399" spans="12:12">
      <c r="L399" s="2"/>
    </row>
    <row r="400" spans="12:12">
      <c r="L400" s="2"/>
    </row>
    <row r="401" spans="12:12">
      <c r="L401" s="2"/>
    </row>
    <row r="402" spans="12:12">
      <c r="L402" s="2"/>
    </row>
    <row r="403" spans="12:12">
      <c r="L403" s="2"/>
    </row>
    <row r="404" spans="12:12">
      <c r="L404" s="2"/>
    </row>
    <row r="405" spans="12:12">
      <c r="L405" s="2"/>
    </row>
    <row r="406" spans="12:12">
      <c r="L406" s="2"/>
    </row>
    <row r="407" spans="12:12">
      <c r="L407" s="2"/>
    </row>
    <row r="408" spans="12:12">
      <c r="L408" s="2"/>
    </row>
    <row r="409" spans="12:12">
      <c r="L409" s="2"/>
    </row>
    <row r="410" spans="12:12">
      <c r="L410" s="2"/>
    </row>
    <row r="411" spans="12:12">
      <c r="L411" s="2"/>
    </row>
    <row r="412" spans="12:12">
      <c r="L412" s="2"/>
    </row>
    <row r="413" spans="12:12">
      <c r="L413" s="2"/>
    </row>
    <row r="414" spans="12:12">
      <c r="L414" s="2"/>
    </row>
    <row r="415" spans="12:12">
      <c r="L415" s="2"/>
    </row>
    <row r="416" spans="12:12">
      <c r="L416" s="2"/>
    </row>
    <row r="417" spans="12:12">
      <c r="L417" s="2"/>
    </row>
    <row r="418" spans="12:12">
      <c r="L418" s="2"/>
    </row>
    <row r="419" spans="12:12">
      <c r="L419" s="2"/>
    </row>
    <row r="420" spans="12:12">
      <c r="L420" s="2"/>
    </row>
    <row r="421" spans="12:12">
      <c r="L421" s="2"/>
    </row>
    <row r="422" spans="12:12">
      <c r="L422" s="2"/>
    </row>
    <row r="423" spans="12:12">
      <c r="L423" s="2"/>
    </row>
    <row r="424" spans="12:12">
      <c r="L424" s="2"/>
    </row>
    <row r="425" spans="12:12">
      <c r="L425" s="2"/>
    </row>
    <row r="426" spans="12:12">
      <c r="L426" s="2"/>
    </row>
    <row r="427" spans="12:12">
      <c r="L427" s="2"/>
    </row>
    <row r="428" spans="12:12">
      <c r="L428" s="2"/>
    </row>
    <row r="429" spans="12:12">
      <c r="L429" s="2"/>
    </row>
    <row r="430" spans="12:12">
      <c r="L430" s="2"/>
    </row>
    <row r="431" spans="12:12">
      <c r="L431" s="2"/>
    </row>
    <row r="432" spans="12:12">
      <c r="L432" s="2"/>
    </row>
    <row r="433" spans="12:12">
      <c r="L433" s="2"/>
    </row>
    <row r="434" spans="12:12">
      <c r="L434" s="2"/>
    </row>
    <row r="435" spans="12:12">
      <c r="L435" s="2"/>
    </row>
    <row r="436" spans="12:12">
      <c r="L436" s="2"/>
    </row>
    <row r="437" spans="12:12">
      <c r="L437" s="2"/>
    </row>
    <row r="438" spans="12:12">
      <c r="L438" s="2"/>
    </row>
    <row r="439" spans="12:12">
      <c r="L439" s="2"/>
    </row>
    <row r="440" spans="12:12">
      <c r="L440" s="2"/>
    </row>
    <row r="441" spans="12:12">
      <c r="L441" s="2"/>
    </row>
    <row r="442" spans="12:12">
      <c r="L442" s="2"/>
    </row>
    <row r="443" spans="12:12">
      <c r="L443" s="2"/>
    </row>
    <row r="444" spans="12:12">
      <c r="L444" s="2"/>
    </row>
    <row r="445" spans="12:12">
      <c r="L445" s="2"/>
    </row>
    <row r="446" spans="12:12">
      <c r="L446" s="2"/>
    </row>
    <row r="447" spans="12:12">
      <c r="L447" s="2"/>
    </row>
    <row r="448" spans="12:12">
      <c r="L448" s="2"/>
    </row>
    <row r="449" spans="12:12">
      <c r="L449" s="2"/>
    </row>
    <row r="450" spans="12:12">
      <c r="L450" s="2"/>
    </row>
    <row r="451" spans="12:12">
      <c r="L451" s="2"/>
    </row>
    <row r="452" spans="12:12">
      <c r="L452" s="2"/>
    </row>
    <row r="453" spans="12:12">
      <c r="L453" s="2"/>
    </row>
    <row r="454" spans="12:12">
      <c r="L454" s="2"/>
    </row>
    <row r="455" spans="12:12">
      <c r="L455" s="2"/>
    </row>
    <row r="456" spans="12:12">
      <c r="L456" s="2"/>
    </row>
    <row r="457" spans="12:12">
      <c r="L457" s="2"/>
    </row>
    <row r="458" spans="12:12">
      <c r="L458" s="2"/>
    </row>
    <row r="459" spans="12:12">
      <c r="L459" s="2"/>
    </row>
    <row r="460" spans="12:12">
      <c r="L460" s="2"/>
    </row>
    <row r="461" spans="12:12">
      <c r="L461" s="2"/>
    </row>
    <row r="462" spans="12:12">
      <c r="L462" s="2"/>
    </row>
    <row r="463" spans="12:12">
      <c r="L463" s="2"/>
    </row>
    <row r="464" spans="12:12">
      <c r="L464" s="2"/>
    </row>
    <row r="465" spans="12:12">
      <c r="L465" s="2"/>
    </row>
    <row r="466" spans="12:12">
      <c r="L466" s="2"/>
    </row>
    <row r="467" spans="12:12">
      <c r="L467" s="2"/>
    </row>
    <row r="468" spans="12:12">
      <c r="L468" s="2"/>
    </row>
    <row r="469" spans="12:12">
      <c r="L469" s="2"/>
    </row>
    <row r="470" spans="12:12">
      <c r="L470" s="2"/>
    </row>
    <row r="471" spans="12:12">
      <c r="L471" s="2"/>
    </row>
    <row r="472" spans="12:12">
      <c r="L472" s="2"/>
    </row>
    <row r="473" spans="12:12">
      <c r="L473" s="2"/>
    </row>
    <row r="474" spans="12:12">
      <c r="L474" s="2"/>
    </row>
    <row r="475" spans="12:12">
      <c r="L475" s="2"/>
    </row>
    <row r="476" spans="12:12">
      <c r="L476" s="2"/>
    </row>
    <row r="477" spans="12:12">
      <c r="L477" s="2"/>
    </row>
    <row r="478" spans="12:12">
      <c r="L478" s="2"/>
    </row>
    <row r="479" spans="12:12">
      <c r="L479" s="2"/>
    </row>
    <row r="480" spans="12:12">
      <c r="L480" s="2"/>
    </row>
    <row r="481" spans="12:12">
      <c r="L481" s="2"/>
    </row>
    <row r="482" spans="12:12">
      <c r="L482" s="2"/>
    </row>
    <row r="483" spans="12:12">
      <c r="L483" s="2"/>
    </row>
    <row r="484" spans="12:12">
      <c r="L484" s="2"/>
    </row>
    <row r="485" spans="12:12">
      <c r="L485" s="2"/>
    </row>
    <row r="486" spans="12:12">
      <c r="L486" s="2"/>
    </row>
    <row r="487" spans="12:12">
      <c r="L487" s="2"/>
    </row>
    <row r="488" spans="12:12">
      <c r="L488" s="2"/>
    </row>
    <row r="489" spans="12:12">
      <c r="L489" s="2"/>
    </row>
    <row r="490" spans="12:12">
      <c r="L490" s="2"/>
    </row>
    <row r="491" spans="12:12">
      <c r="L491" s="2"/>
    </row>
    <row r="492" spans="12:12">
      <c r="L492" s="2"/>
    </row>
    <row r="493" spans="12:12">
      <c r="L493" s="2"/>
    </row>
    <row r="494" spans="12:12">
      <c r="L494" s="2"/>
    </row>
    <row r="495" spans="12:12">
      <c r="L495" s="2"/>
    </row>
    <row r="496" spans="12:12">
      <c r="L496" s="2"/>
    </row>
    <row r="497" spans="12:12">
      <c r="L497" s="2"/>
    </row>
    <row r="498" spans="12:12">
      <c r="L498" s="2"/>
    </row>
    <row r="499" spans="12:12">
      <c r="L499" s="2"/>
    </row>
    <row r="500" spans="12:12">
      <c r="L500" s="2"/>
    </row>
    <row r="501" spans="12:12">
      <c r="L501" s="2"/>
    </row>
    <row r="502" spans="12:12">
      <c r="L502" s="2"/>
    </row>
    <row r="503" spans="12:12">
      <c r="L503" s="2"/>
    </row>
    <row r="504" spans="12:12">
      <c r="L504" s="2"/>
    </row>
    <row r="505" spans="12:12">
      <c r="L505" s="2"/>
    </row>
    <row r="506" spans="12:12">
      <c r="L506" s="2"/>
    </row>
    <row r="507" spans="12:12">
      <c r="L507" s="2"/>
    </row>
    <row r="508" spans="12:12">
      <c r="L508" s="2"/>
    </row>
    <row r="509" spans="12:12">
      <c r="L509" s="2"/>
    </row>
    <row r="510" spans="12:12">
      <c r="L510" s="2"/>
    </row>
    <row r="511" spans="12:12">
      <c r="L511" s="2"/>
    </row>
    <row r="512" spans="12:12">
      <c r="L512" s="2"/>
    </row>
    <row r="513" spans="12:12">
      <c r="L513" s="2"/>
    </row>
    <row r="514" spans="12:12">
      <c r="L514" s="2"/>
    </row>
    <row r="515" spans="12:12">
      <c r="L515" s="2"/>
    </row>
    <row r="516" spans="12:12">
      <c r="L516" s="2"/>
    </row>
    <row r="517" spans="12:12">
      <c r="L517" s="2"/>
    </row>
    <row r="518" spans="12:12">
      <c r="L518" s="2"/>
    </row>
    <row r="519" spans="12:12">
      <c r="L519" s="2"/>
    </row>
    <row r="520" spans="12:12">
      <c r="L520" s="2"/>
    </row>
    <row r="521" spans="12:12">
      <c r="L521" s="2"/>
    </row>
    <row r="522" spans="12:12">
      <c r="L522" s="2"/>
    </row>
    <row r="523" spans="12:12">
      <c r="L523" s="2"/>
    </row>
    <row r="524" spans="12:12">
      <c r="L524" s="2"/>
    </row>
    <row r="525" spans="12:12">
      <c r="L525" s="2"/>
    </row>
    <row r="526" spans="12:12">
      <c r="L526" s="2"/>
    </row>
    <row r="527" spans="12:12">
      <c r="L527" s="2"/>
    </row>
    <row r="528" spans="12:12">
      <c r="L528" s="2"/>
    </row>
    <row r="529" spans="12:12">
      <c r="L529" s="2"/>
    </row>
    <row r="530" spans="12:12">
      <c r="L530" s="2"/>
    </row>
    <row r="531" spans="12:12">
      <c r="L531" s="2"/>
    </row>
    <row r="532" spans="12:12">
      <c r="L532" s="2"/>
    </row>
    <row r="533" spans="12:12">
      <c r="L533" s="2"/>
    </row>
    <row r="534" spans="12:12">
      <c r="L534" s="2"/>
    </row>
    <row r="535" spans="12:12">
      <c r="L535" s="2"/>
    </row>
    <row r="536" spans="12:12">
      <c r="L536" s="2"/>
    </row>
    <row r="537" spans="12:12">
      <c r="L537" s="2"/>
    </row>
    <row r="538" spans="12:12">
      <c r="L538" s="2"/>
    </row>
    <row r="539" spans="12:12">
      <c r="L539" s="2"/>
    </row>
    <row r="540" spans="12:12">
      <c r="L540" s="2"/>
    </row>
    <row r="541" spans="12:12">
      <c r="L541" s="2"/>
    </row>
    <row r="542" spans="12:12">
      <c r="L542" s="2"/>
    </row>
    <row r="543" spans="12:12">
      <c r="L543" s="2"/>
    </row>
    <row r="544" spans="12:12">
      <c r="L544" s="2"/>
    </row>
    <row r="545" spans="12:12">
      <c r="L545" s="2"/>
    </row>
    <row r="546" spans="12:12">
      <c r="L546" s="2"/>
    </row>
    <row r="547" spans="12:12">
      <c r="L547" s="2"/>
    </row>
    <row r="548" spans="12:12">
      <c r="L548" s="2"/>
    </row>
    <row r="549" spans="12:12">
      <c r="L549" s="2"/>
    </row>
    <row r="550" spans="12:12">
      <c r="L550" s="2"/>
    </row>
    <row r="551" spans="12:12">
      <c r="L551" s="2"/>
    </row>
    <row r="552" spans="12:12">
      <c r="L552" s="2"/>
    </row>
    <row r="553" spans="12:12">
      <c r="L553" s="2"/>
    </row>
    <row r="554" spans="12:12">
      <c r="L554" s="2"/>
    </row>
    <row r="555" spans="12:12">
      <c r="L555" s="2"/>
    </row>
    <row r="556" spans="12:12">
      <c r="L556" s="2"/>
    </row>
    <row r="557" spans="12:12">
      <c r="L557" s="2"/>
    </row>
    <row r="558" spans="12:12">
      <c r="L558" s="2"/>
    </row>
    <row r="559" spans="12:12">
      <c r="L559" s="2"/>
    </row>
    <row r="560" spans="12:12">
      <c r="L560" s="2"/>
    </row>
    <row r="561" spans="12:12">
      <c r="L561" s="2"/>
    </row>
    <row r="562" spans="12:12">
      <c r="L562" s="2"/>
    </row>
    <row r="563" spans="12:12">
      <c r="L563" s="2"/>
    </row>
    <row r="564" spans="12:12">
      <c r="L564" s="2"/>
    </row>
    <row r="565" spans="12:12">
      <c r="L565" s="2"/>
    </row>
    <row r="566" spans="12:12">
      <c r="L566" s="2"/>
    </row>
    <row r="567" spans="12:12">
      <c r="L567" s="2"/>
    </row>
    <row r="568" spans="12:12">
      <c r="L568" s="2"/>
    </row>
    <row r="569" spans="12:12">
      <c r="L569" s="2"/>
    </row>
    <row r="570" spans="12:12">
      <c r="L570" s="2"/>
    </row>
    <row r="571" spans="12:12">
      <c r="L571" s="2"/>
    </row>
    <row r="572" spans="12:12">
      <c r="L572" s="2"/>
    </row>
    <row r="573" spans="12:12">
      <c r="L573" s="2"/>
    </row>
    <row r="574" spans="12:12">
      <c r="L574" s="2"/>
    </row>
    <row r="575" spans="12:12">
      <c r="L575" s="2"/>
    </row>
    <row r="576" spans="12:12">
      <c r="L576" s="2"/>
    </row>
    <row r="577" spans="12:12">
      <c r="L577" s="2"/>
    </row>
    <row r="578" spans="12:12">
      <c r="L578" s="2"/>
    </row>
    <row r="579" spans="12:12">
      <c r="L579" s="2"/>
    </row>
    <row r="580" spans="12:12">
      <c r="L580" s="2"/>
    </row>
    <row r="581" spans="12:12">
      <c r="L581" s="2"/>
    </row>
    <row r="582" spans="12:12">
      <c r="L582" s="2"/>
    </row>
    <row r="583" spans="12:12">
      <c r="L583" s="2"/>
    </row>
    <row r="584" spans="12:12">
      <c r="L584" s="2"/>
    </row>
    <row r="585" spans="12:12">
      <c r="L585" s="2"/>
    </row>
    <row r="586" spans="12:12">
      <c r="L586" s="2"/>
    </row>
    <row r="587" spans="12:12">
      <c r="L587" s="2"/>
    </row>
    <row r="588" spans="12:12">
      <c r="L588" s="2"/>
    </row>
    <row r="589" spans="12:12">
      <c r="L589" s="2"/>
    </row>
    <row r="590" spans="12:12">
      <c r="L590" s="2"/>
    </row>
    <row r="591" spans="12:12">
      <c r="L591" s="2"/>
    </row>
    <row r="592" spans="12:12">
      <c r="L592" s="2"/>
    </row>
    <row r="593" spans="12:12">
      <c r="L593" s="2"/>
    </row>
    <row r="594" spans="12:12">
      <c r="L594" s="2"/>
    </row>
    <row r="595" spans="12:12">
      <c r="L595" s="2"/>
    </row>
    <row r="596" spans="12:12">
      <c r="L596" s="2"/>
    </row>
    <row r="597" spans="12:12">
      <c r="L597" s="2"/>
    </row>
    <row r="598" spans="12:12">
      <c r="L598" s="2"/>
    </row>
    <row r="599" spans="12:12">
      <c r="L599" s="2"/>
    </row>
    <row r="600" spans="12:12">
      <c r="L600" s="2"/>
    </row>
    <row r="601" spans="12:12">
      <c r="L601" s="2"/>
    </row>
    <row r="602" spans="12:12">
      <c r="L602" s="2"/>
    </row>
    <row r="603" spans="12:12">
      <c r="L603" s="2"/>
    </row>
    <row r="604" spans="12:12">
      <c r="L604" s="2"/>
    </row>
    <row r="605" spans="12:12">
      <c r="L605" s="2"/>
    </row>
    <row r="606" spans="12:12">
      <c r="L606" s="2"/>
    </row>
    <row r="607" spans="12:12">
      <c r="L607" s="2"/>
    </row>
    <row r="608" spans="12:12">
      <c r="L608" s="2"/>
    </row>
    <row r="609" spans="12:12">
      <c r="L609" s="2"/>
    </row>
    <row r="610" spans="12:12">
      <c r="L610" s="2"/>
    </row>
    <row r="611" spans="12:12">
      <c r="L611" s="2"/>
    </row>
    <row r="612" spans="12:12">
      <c r="L612" s="2"/>
    </row>
    <row r="613" spans="12:12">
      <c r="L613" s="2"/>
    </row>
    <row r="614" spans="12:12">
      <c r="L614" s="2"/>
    </row>
    <row r="615" spans="12:12">
      <c r="L615" s="2"/>
    </row>
    <row r="616" spans="12:12">
      <c r="L616" s="2"/>
    </row>
    <row r="617" spans="12:12">
      <c r="L617" s="2"/>
    </row>
    <row r="618" spans="12:12">
      <c r="L618" s="2"/>
    </row>
    <row r="619" spans="12:12">
      <c r="L619" s="2"/>
    </row>
    <row r="620" spans="12:12">
      <c r="L620" s="2"/>
    </row>
    <row r="621" spans="12:12">
      <c r="L621" s="2"/>
    </row>
    <row r="622" spans="12:12">
      <c r="L622" s="2"/>
    </row>
    <row r="623" spans="12:12">
      <c r="L623" s="2"/>
    </row>
    <row r="624" spans="12:12">
      <c r="L624" s="2"/>
    </row>
    <row r="625" spans="12:12">
      <c r="L625" s="2"/>
    </row>
    <row r="626" spans="12:12">
      <c r="L626" s="2"/>
    </row>
    <row r="627" spans="12:12">
      <c r="L627" s="2"/>
    </row>
    <row r="628" spans="12:12">
      <c r="L628" s="2"/>
    </row>
    <row r="629" spans="12:12">
      <c r="L629" s="2"/>
    </row>
    <row r="630" spans="12:12">
      <c r="L630" s="2"/>
    </row>
    <row r="631" spans="12:12">
      <c r="L631" s="2"/>
    </row>
    <row r="632" spans="12:12">
      <c r="L632" s="2"/>
    </row>
    <row r="633" spans="12:12">
      <c r="L633" s="2"/>
    </row>
    <row r="634" spans="12:12">
      <c r="L634" s="2"/>
    </row>
    <row r="635" spans="12:12">
      <c r="L635" s="2"/>
    </row>
    <row r="636" spans="12:12">
      <c r="L636" s="2"/>
    </row>
    <row r="637" spans="12:12">
      <c r="L637" s="2"/>
    </row>
    <row r="638" spans="12:12">
      <c r="L638" s="2"/>
    </row>
    <row r="639" spans="12:12">
      <c r="L639" s="2"/>
    </row>
    <row r="640" spans="12:12">
      <c r="L640" s="2"/>
    </row>
    <row r="641" spans="12:12">
      <c r="L641" s="2"/>
    </row>
    <row r="642" spans="12:12">
      <c r="L642" s="2"/>
    </row>
    <row r="643" spans="12:12">
      <c r="L643" s="2"/>
    </row>
    <row r="644" spans="12:12">
      <c r="L644" s="2"/>
    </row>
    <row r="645" spans="12:12">
      <c r="L645" s="2"/>
    </row>
    <row r="646" spans="12:12">
      <c r="L646" s="2"/>
    </row>
    <row r="647" spans="12:12">
      <c r="L647" s="2"/>
    </row>
    <row r="648" spans="12:12">
      <c r="L648" s="2"/>
    </row>
    <row r="649" spans="12:12">
      <c r="L649" s="2"/>
    </row>
    <row r="650" spans="12:12">
      <c r="L650" s="2"/>
    </row>
    <row r="651" spans="12:12">
      <c r="L651" s="2"/>
    </row>
    <row r="652" spans="12:12">
      <c r="L652" s="2"/>
    </row>
    <row r="653" spans="12:12">
      <c r="L653" s="2"/>
    </row>
    <row r="654" spans="12:12">
      <c r="L654" s="2"/>
    </row>
    <row r="655" spans="12:12">
      <c r="L655" s="2"/>
    </row>
    <row r="656" spans="12:12">
      <c r="L656" s="2"/>
    </row>
    <row r="657" spans="12:12">
      <c r="L657" s="2"/>
    </row>
    <row r="658" spans="12:12">
      <c r="L658" s="2"/>
    </row>
    <row r="659" spans="12:12">
      <c r="L659" s="2"/>
    </row>
    <row r="660" spans="12:12">
      <c r="L660" s="2"/>
    </row>
    <row r="661" spans="12:12">
      <c r="L661" s="2"/>
    </row>
    <row r="662" spans="12:12">
      <c r="L662" s="2"/>
    </row>
    <row r="663" spans="12:12">
      <c r="L663" s="2"/>
    </row>
    <row r="664" spans="12:12">
      <c r="L664" s="2"/>
    </row>
    <row r="665" spans="12:12">
      <c r="L665" s="2"/>
    </row>
    <row r="666" spans="12:12">
      <c r="L666" s="2"/>
    </row>
    <row r="667" spans="12:12">
      <c r="L667" s="2"/>
    </row>
    <row r="668" spans="12:12">
      <c r="L668" s="2"/>
    </row>
    <row r="669" spans="12:12">
      <c r="L669" s="2"/>
    </row>
    <row r="670" spans="12:12">
      <c r="L670" s="2"/>
    </row>
    <row r="671" spans="12:12">
      <c r="L671" s="2"/>
    </row>
    <row r="672" spans="12:12">
      <c r="L672" s="2"/>
    </row>
    <row r="673" spans="12:12">
      <c r="L673" s="2"/>
    </row>
    <row r="674" spans="12:12">
      <c r="L674" s="2"/>
    </row>
    <row r="675" spans="12:12">
      <c r="L675" s="2"/>
    </row>
    <row r="676" spans="12:12">
      <c r="L676" s="2"/>
    </row>
    <row r="677" spans="12:12">
      <c r="L677" s="2"/>
    </row>
    <row r="678" spans="12:12">
      <c r="L678" s="2"/>
    </row>
    <row r="679" spans="12:12">
      <c r="L679" s="2"/>
    </row>
    <row r="680" spans="12:12">
      <c r="L680" s="2"/>
    </row>
    <row r="681" spans="12:12">
      <c r="L681" s="2"/>
    </row>
    <row r="682" spans="12:12">
      <c r="L682" s="2"/>
    </row>
    <row r="683" spans="12:12">
      <c r="L683" s="2"/>
    </row>
    <row r="684" spans="12:12">
      <c r="L684" s="2"/>
    </row>
    <row r="685" spans="12:12">
      <c r="L685" s="2"/>
    </row>
    <row r="686" spans="12:12">
      <c r="L686" s="2"/>
    </row>
    <row r="687" spans="12:12">
      <c r="L687" s="2"/>
    </row>
    <row r="688" spans="12:12">
      <c r="L688" s="2"/>
    </row>
    <row r="689" spans="12:12">
      <c r="L689" s="2"/>
    </row>
    <row r="690" spans="12:12">
      <c r="L690" s="2"/>
    </row>
    <row r="691" spans="12:12">
      <c r="L691" s="2"/>
    </row>
    <row r="692" spans="12:12">
      <c r="L692" s="2"/>
    </row>
    <row r="693" spans="12:12">
      <c r="L693" s="2"/>
    </row>
    <row r="694" spans="12:12">
      <c r="L694" s="2"/>
    </row>
    <row r="695" spans="12:12">
      <c r="L695" s="2"/>
    </row>
    <row r="696" spans="12:12">
      <c r="L696" s="2"/>
    </row>
    <row r="697" spans="12:12">
      <c r="L697" s="2"/>
    </row>
    <row r="698" spans="12:12">
      <c r="L698" s="2"/>
    </row>
    <row r="699" spans="12:12">
      <c r="L699" s="2"/>
    </row>
    <row r="700" spans="12:12">
      <c r="L700" s="2"/>
    </row>
    <row r="701" spans="12:12">
      <c r="L701" s="2"/>
    </row>
    <row r="702" spans="12:12">
      <c r="L702" s="2"/>
    </row>
    <row r="703" spans="12:12">
      <c r="L703" s="2"/>
    </row>
    <row r="704" spans="12:12">
      <c r="L704" s="2"/>
    </row>
    <row r="705" spans="12:12">
      <c r="L705" s="2"/>
    </row>
    <row r="706" spans="12:12">
      <c r="L706" s="2"/>
    </row>
    <row r="707" spans="12:12">
      <c r="L707" s="2"/>
    </row>
    <row r="708" spans="12:12">
      <c r="L708" s="2"/>
    </row>
    <row r="709" spans="12:12">
      <c r="L709" s="2"/>
    </row>
    <row r="710" spans="12:12">
      <c r="L710" s="2"/>
    </row>
    <row r="711" spans="12:12">
      <c r="L711" s="2"/>
    </row>
    <row r="712" spans="12:12">
      <c r="L712" s="2"/>
    </row>
    <row r="713" spans="12:12">
      <c r="L713" s="2"/>
    </row>
    <row r="714" spans="12:12">
      <c r="L714" s="2"/>
    </row>
    <row r="715" spans="12:12">
      <c r="L715" s="2"/>
    </row>
    <row r="716" spans="12:12">
      <c r="L716" s="2"/>
    </row>
    <row r="717" spans="12:12">
      <c r="L717" s="2"/>
    </row>
    <row r="718" spans="12:12">
      <c r="L718" s="2"/>
    </row>
    <row r="719" spans="12:12">
      <c r="L719" s="2"/>
    </row>
    <row r="720" spans="12:12">
      <c r="L720" s="2"/>
    </row>
    <row r="721" spans="12:12">
      <c r="L721" s="2"/>
    </row>
    <row r="722" spans="12:12">
      <c r="L722" s="2"/>
    </row>
    <row r="723" spans="12:12">
      <c r="L723" s="2"/>
    </row>
    <row r="724" spans="12:12">
      <c r="L724" s="2"/>
    </row>
    <row r="725" spans="12:12">
      <c r="L725" s="2"/>
    </row>
    <row r="726" spans="12:12">
      <c r="L726" s="2"/>
    </row>
    <row r="727" spans="12:12">
      <c r="L727" s="2"/>
    </row>
    <row r="728" spans="12:12">
      <c r="L728" s="2"/>
    </row>
    <row r="729" spans="12:12">
      <c r="L729" s="2"/>
    </row>
    <row r="730" spans="12:12">
      <c r="L730" s="2"/>
    </row>
    <row r="731" spans="12:12">
      <c r="L731" s="2"/>
    </row>
    <row r="732" spans="12:12">
      <c r="L732" s="2"/>
    </row>
    <row r="733" spans="12:12">
      <c r="L733" s="2"/>
    </row>
    <row r="734" spans="12:12">
      <c r="L734" s="2"/>
    </row>
    <row r="735" spans="12:12">
      <c r="L735" s="2"/>
    </row>
    <row r="736" spans="12:12">
      <c r="L736" s="2"/>
    </row>
    <row r="737" spans="12:12">
      <c r="L737" s="2"/>
    </row>
    <row r="738" spans="12:12">
      <c r="L738" s="2"/>
    </row>
    <row r="739" spans="12:12">
      <c r="L739" s="2"/>
    </row>
    <row r="740" spans="12:12">
      <c r="L740" s="2"/>
    </row>
    <row r="741" spans="12:12">
      <c r="L741" s="2"/>
    </row>
    <row r="742" spans="12:12">
      <c r="L742" s="2"/>
    </row>
    <row r="743" spans="12:12">
      <c r="L743" s="2"/>
    </row>
    <row r="744" spans="12:12">
      <c r="L744" s="2"/>
    </row>
    <row r="745" spans="12:12">
      <c r="L745" s="2"/>
    </row>
    <row r="746" spans="12:12">
      <c r="L746" s="2"/>
    </row>
    <row r="747" spans="12:12">
      <c r="L747" s="2"/>
    </row>
    <row r="748" spans="12:12">
      <c r="L748" s="2"/>
    </row>
    <row r="749" spans="12:12">
      <c r="L749" s="2"/>
    </row>
    <row r="750" spans="12:12">
      <c r="L750" s="2"/>
    </row>
    <row r="751" spans="12:12">
      <c r="L751" s="2"/>
    </row>
    <row r="752" spans="12:12">
      <c r="L752" s="2"/>
    </row>
    <row r="753" spans="12:12">
      <c r="L753" s="2"/>
    </row>
    <row r="754" spans="12:12">
      <c r="L754" s="2"/>
    </row>
    <row r="755" spans="12:12">
      <c r="L755" s="2"/>
    </row>
    <row r="756" spans="12:12">
      <c r="L756" s="2"/>
    </row>
    <row r="757" spans="12:12">
      <c r="L757" s="2"/>
    </row>
    <row r="758" spans="12:12">
      <c r="L758" s="2"/>
    </row>
    <row r="759" spans="12:12">
      <c r="L759" s="2"/>
    </row>
    <row r="760" spans="12:12">
      <c r="L760" s="2"/>
    </row>
    <row r="761" spans="12:12">
      <c r="L761" s="2"/>
    </row>
    <row r="762" spans="12:12">
      <c r="L762" s="2"/>
    </row>
    <row r="763" spans="12:12">
      <c r="L763" s="2"/>
    </row>
    <row r="764" spans="12:12">
      <c r="L764" s="2"/>
    </row>
    <row r="765" spans="12:12">
      <c r="L765" s="2"/>
    </row>
    <row r="766" spans="12:12">
      <c r="L766" s="2"/>
    </row>
    <row r="767" spans="12:12">
      <c r="L767" s="2"/>
    </row>
    <row r="768" spans="12:12">
      <c r="L768" s="2"/>
    </row>
    <row r="769" spans="12:12">
      <c r="L769" s="2"/>
    </row>
    <row r="770" spans="12:12">
      <c r="L770" s="2"/>
    </row>
    <row r="771" spans="12:12">
      <c r="L771" s="2"/>
    </row>
    <row r="772" spans="12:12">
      <c r="L772" s="2"/>
    </row>
    <row r="773" spans="12:12">
      <c r="L773" s="2"/>
    </row>
    <row r="774" spans="12:12">
      <c r="L774" s="2"/>
    </row>
    <row r="775" spans="12:12">
      <c r="L775" s="2"/>
    </row>
    <row r="776" spans="12:12">
      <c r="L776" s="2"/>
    </row>
    <row r="777" spans="12:12">
      <c r="L777" s="2"/>
    </row>
    <row r="778" spans="12:12">
      <c r="L778" s="2"/>
    </row>
    <row r="779" spans="12:12">
      <c r="L779" s="2"/>
    </row>
    <row r="780" spans="12:12">
      <c r="L780" s="2"/>
    </row>
    <row r="781" spans="12:12">
      <c r="L781" s="2"/>
    </row>
    <row r="782" spans="12:12">
      <c r="L782" s="2"/>
    </row>
    <row r="783" spans="12:12">
      <c r="L783" s="2"/>
    </row>
    <row r="784" spans="12:12">
      <c r="L784" s="2"/>
    </row>
    <row r="785" spans="12:12">
      <c r="L785" s="2"/>
    </row>
    <row r="786" spans="12:12">
      <c r="L786" s="2"/>
    </row>
    <row r="787" spans="12:12">
      <c r="L787" s="2"/>
    </row>
    <row r="788" spans="12:12">
      <c r="L788" s="2"/>
    </row>
    <row r="789" spans="12:12">
      <c r="L789" s="2"/>
    </row>
    <row r="790" spans="12:12">
      <c r="L790" s="2"/>
    </row>
    <row r="791" spans="12:12">
      <c r="L791" s="2"/>
    </row>
    <row r="792" spans="12:12">
      <c r="L792" s="2"/>
    </row>
    <row r="793" spans="12:12">
      <c r="L793" s="2"/>
    </row>
    <row r="794" spans="12:12">
      <c r="L794" s="2"/>
    </row>
    <row r="795" spans="12:12">
      <c r="L795" s="2"/>
    </row>
    <row r="796" spans="12:12">
      <c r="L796" s="2"/>
    </row>
    <row r="797" spans="12:12">
      <c r="L797" s="2"/>
    </row>
    <row r="798" spans="12:12">
      <c r="L798" s="2"/>
    </row>
    <row r="799" spans="12:12">
      <c r="L799" s="2"/>
    </row>
    <row r="800" spans="12:12">
      <c r="L800" s="2"/>
    </row>
    <row r="801" spans="12:12">
      <c r="L801" s="2"/>
    </row>
    <row r="802" spans="12:12">
      <c r="L802" s="2"/>
    </row>
    <row r="803" spans="12:12">
      <c r="L803" s="2"/>
    </row>
    <row r="804" spans="12:12">
      <c r="L804" s="2"/>
    </row>
    <row r="805" spans="12:12">
      <c r="L805" s="2"/>
    </row>
    <row r="806" spans="12:12">
      <c r="L806" s="2"/>
    </row>
    <row r="807" spans="12:12">
      <c r="L807" s="2"/>
    </row>
    <row r="808" spans="12:12">
      <c r="L808" s="2"/>
    </row>
    <row r="809" spans="12:12">
      <c r="L809" s="2"/>
    </row>
    <row r="810" spans="12:12">
      <c r="L810" s="2"/>
    </row>
    <row r="811" spans="12:12">
      <c r="L811" s="2"/>
    </row>
    <row r="812" spans="12:12">
      <c r="L812" s="2"/>
    </row>
    <row r="813" spans="12:12">
      <c r="L813" s="2"/>
    </row>
    <row r="814" spans="12:12">
      <c r="L814" s="2"/>
    </row>
    <row r="815" spans="12:12">
      <c r="L815" s="2"/>
    </row>
    <row r="816" spans="12:12">
      <c r="L816" s="2"/>
    </row>
    <row r="817" spans="12:12">
      <c r="L817" s="2"/>
    </row>
    <row r="818" spans="12:12">
      <c r="L818" s="2"/>
    </row>
    <row r="819" spans="12:12">
      <c r="L819" s="2"/>
    </row>
    <row r="820" spans="12:12">
      <c r="L820" s="2"/>
    </row>
    <row r="821" spans="12:12">
      <c r="L821" s="2"/>
    </row>
    <row r="822" spans="12:12">
      <c r="L822" s="2"/>
    </row>
    <row r="823" spans="12:12">
      <c r="L823" s="2"/>
    </row>
    <row r="824" spans="12:12">
      <c r="L824" s="2"/>
    </row>
    <row r="825" spans="12:12">
      <c r="L825" s="2"/>
    </row>
    <row r="826" spans="12:12">
      <c r="L826" s="2"/>
    </row>
    <row r="827" spans="12:12">
      <c r="L827" s="2"/>
    </row>
    <row r="828" spans="12:12">
      <c r="L828" s="2"/>
    </row>
    <row r="829" spans="12:12">
      <c r="L829" s="2"/>
    </row>
    <row r="830" spans="12:12">
      <c r="L830" s="2"/>
    </row>
    <row r="831" spans="12:12">
      <c r="L831" s="2"/>
    </row>
    <row r="832" spans="12:12">
      <c r="L832" s="2"/>
    </row>
    <row r="833" spans="12:12">
      <c r="L833" s="2"/>
    </row>
    <row r="834" spans="12:12">
      <c r="L834" s="2"/>
    </row>
    <row r="835" spans="12:12">
      <c r="L835" s="2"/>
    </row>
    <row r="836" spans="12:12">
      <c r="L836" s="2"/>
    </row>
    <row r="837" spans="12:12">
      <c r="L837" s="2"/>
    </row>
    <row r="838" spans="12:12">
      <c r="L838" s="2"/>
    </row>
    <row r="839" spans="12:12">
      <c r="L839" s="2"/>
    </row>
    <row r="840" spans="12:12">
      <c r="L840" s="2"/>
    </row>
    <row r="841" spans="12:12">
      <c r="L841" s="2"/>
    </row>
    <row r="842" spans="12:12">
      <c r="L842" s="2"/>
    </row>
    <row r="843" spans="12:12">
      <c r="L843" s="2"/>
    </row>
    <row r="844" spans="12:12">
      <c r="L844" s="2"/>
    </row>
    <row r="845" spans="12:12">
      <c r="L845" s="2"/>
    </row>
    <row r="846" spans="12:12">
      <c r="L846" s="2"/>
    </row>
    <row r="847" spans="12:12">
      <c r="L847" s="2"/>
    </row>
    <row r="848" spans="12:12">
      <c r="L848" s="2"/>
    </row>
    <row r="849" spans="12:12">
      <c r="L849" s="2"/>
    </row>
    <row r="850" spans="12:12">
      <c r="L850" s="2"/>
    </row>
    <row r="851" spans="12:12">
      <c r="L851" s="2"/>
    </row>
    <row r="852" spans="12:12">
      <c r="L852" s="2"/>
    </row>
    <row r="853" spans="12:12">
      <c r="L853" s="2"/>
    </row>
    <row r="854" spans="12:12">
      <c r="L854" s="2"/>
    </row>
    <row r="855" spans="12:12">
      <c r="L855" s="2"/>
    </row>
    <row r="856" spans="12:12">
      <c r="L856" s="2"/>
    </row>
    <row r="857" spans="12:12">
      <c r="L857" s="2"/>
    </row>
    <row r="858" spans="12:12">
      <c r="L858" s="2"/>
    </row>
    <row r="859" spans="12:12">
      <c r="L859" s="2"/>
    </row>
    <row r="860" spans="12:12">
      <c r="L860" s="2"/>
    </row>
    <row r="861" spans="12:12">
      <c r="L861" s="2"/>
    </row>
    <row r="862" spans="12:12">
      <c r="L862" s="2"/>
    </row>
    <row r="863" spans="12:12">
      <c r="L863" s="2"/>
    </row>
    <row r="864" spans="12:12">
      <c r="L864" s="2"/>
    </row>
    <row r="865" spans="12:12">
      <c r="L865" s="2"/>
    </row>
    <row r="866" spans="12:12">
      <c r="L866" s="2"/>
    </row>
    <row r="867" spans="12:12">
      <c r="L867" s="2"/>
    </row>
    <row r="868" spans="12:12">
      <c r="L868" s="2"/>
    </row>
    <row r="869" spans="12:12">
      <c r="L869" s="2"/>
    </row>
    <row r="870" spans="12:12">
      <c r="L870" s="2"/>
    </row>
    <row r="871" spans="12:12">
      <c r="L871" s="2"/>
    </row>
    <row r="872" spans="12:12">
      <c r="L872" s="2"/>
    </row>
    <row r="873" spans="12:12">
      <c r="L873" s="2"/>
    </row>
    <row r="874" spans="12:12">
      <c r="L874" s="2"/>
    </row>
    <row r="875" spans="12:12">
      <c r="L875" s="2"/>
    </row>
    <row r="876" spans="12:12">
      <c r="L876" s="2"/>
    </row>
    <row r="877" spans="12:12">
      <c r="L877" s="2"/>
    </row>
    <row r="878" spans="12:12">
      <c r="L878" s="2"/>
    </row>
    <row r="879" spans="12:12">
      <c r="L879" s="2"/>
    </row>
    <row r="880" spans="12:12">
      <c r="L880" s="2"/>
    </row>
    <row r="881" spans="12:12">
      <c r="L881" s="2"/>
    </row>
    <row r="882" spans="12:12">
      <c r="L882" s="2"/>
    </row>
    <row r="883" spans="12:12">
      <c r="L883" s="2"/>
    </row>
    <row r="884" spans="12:12">
      <c r="L884" s="2"/>
    </row>
    <row r="885" spans="12:12">
      <c r="L885" s="2"/>
    </row>
    <row r="886" spans="12:12">
      <c r="L886" s="2"/>
    </row>
    <row r="887" spans="12:12">
      <c r="L887" s="2"/>
    </row>
    <row r="888" spans="12:12">
      <c r="L888" s="2"/>
    </row>
    <row r="889" spans="12:12">
      <c r="L889" s="2"/>
    </row>
    <row r="890" spans="12:12">
      <c r="L890" s="2"/>
    </row>
    <row r="891" spans="12:12">
      <c r="L891" s="2"/>
    </row>
    <row r="892" spans="12:12">
      <c r="L892" s="2"/>
    </row>
    <row r="893" spans="12:12">
      <c r="L893" s="2"/>
    </row>
    <row r="894" spans="12:12">
      <c r="L894" s="2"/>
    </row>
    <row r="895" spans="12:12">
      <c r="L895" s="2"/>
    </row>
    <row r="896" spans="12:12">
      <c r="L896" s="2"/>
    </row>
    <row r="897" spans="12:12">
      <c r="L897" s="2"/>
    </row>
    <row r="898" spans="12:12">
      <c r="L898" s="2"/>
    </row>
    <row r="899" spans="12:12">
      <c r="L899" s="2"/>
    </row>
    <row r="900" spans="12:12">
      <c r="L900" s="2"/>
    </row>
    <row r="901" spans="12:12">
      <c r="L901" s="2"/>
    </row>
    <row r="902" spans="12:12">
      <c r="L902" s="2"/>
    </row>
    <row r="903" spans="12:12">
      <c r="L903" s="2"/>
    </row>
    <row r="904" spans="12:12">
      <c r="L904" s="2"/>
    </row>
    <row r="905" spans="12:12">
      <c r="L905" s="2"/>
    </row>
    <row r="906" spans="12:12">
      <c r="L906" s="2"/>
    </row>
    <row r="907" spans="12:12">
      <c r="L907" s="2"/>
    </row>
    <row r="908" spans="12:12">
      <c r="L908" s="2"/>
    </row>
    <row r="909" spans="12:12">
      <c r="L909" s="2"/>
    </row>
    <row r="910" spans="12:12">
      <c r="L910" s="2"/>
    </row>
    <row r="911" spans="12:12">
      <c r="L911" s="2"/>
    </row>
    <row r="912" spans="12:12">
      <c r="L912" s="2"/>
    </row>
    <row r="913" spans="12:12">
      <c r="L913" s="2"/>
    </row>
    <row r="914" spans="12:12">
      <c r="L914" s="2"/>
    </row>
    <row r="915" spans="12:12">
      <c r="L915" s="2"/>
    </row>
    <row r="916" spans="12:12">
      <c r="L916" s="2"/>
    </row>
    <row r="917" spans="12:12">
      <c r="L917" s="2"/>
    </row>
    <row r="918" spans="12:12">
      <c r="L918" s="2"/>
    </row>
    <row r="919" spans="12:12">
      <c r="L919" s="2"/>
    </row>
    <row r="920" spans="12:12">
      <c r="L920" s="2"/>
    </row>
    <row r="921" spans="12:12">
      <c r="L921" s="2"/>
    </row>
    <row r="922" spans="12:12">
      <c r="L922" s="2"/>
    </row>
    <row r="923" spans="12:12">
      <c r="L923" s="2"/>
    </row>
    <row r="924" spans="12:12">
      <c r="L924" s="2"/>
    </row>
    <row r="925" spans="12:12">
      <c r="L925" s="2"/>
    </row>
    <row r="926" spans="12:12">
      <c r="L926" s="2"/>
    </row>
    <row r="927" spans="12:12">
      <c r="L927" s="2"/>
    </row>
    <row r="928" spans="12:12">
      <c r="L928" s="2"/>
    </row>
    <row r="929" spans="12:12">
      <c r="L929" s="2"/>
    </row>
    <row r="930" spans="12:12">
      <c r="L930" s="2"/>
    </row>
    <row r="931" spans="12:12">
      <c r="L931" s="2"/>
    </row>
    <row r="932" spans="12:12">
      <c r="L932" s="2"/>
    </row>
    <row r="933" spans="12:12">
      <c r="L933" s="2"/>
    </row>
    <row r="934" spans="12:12">
      <c r="L934" s="2"/>
    </row>
    <row r="935" spans="12:12">
      <c r="L935" s="2"/>
    </row>
    <row r="936" spans="12:12">
      <c r="L936" s="2"/>
    </row>
    <row r="937" spans="12:12">
      <c r="L937" s="2"/>
    </row>
    <row r="938" spans="12:12">
      <c r="L938" s="2"/>
    </row>
    <row r="939" spans="12:12">
      <c r="L939" s="2"/>
    </row>
    <row r="940" spans="12:12">
      <c r="L940" s="2"/>
    </row>
    <row r="941" spans="12:12">
      <c r="L941" s="2"/>
    </row>
    <row r="942" spans="12:12">
      <c r="L942" s="2"/>
    </row>
    <row r="943" spans="12:12">
      <c r="L943" s="2"/>
    </row>
    <row r="944" spans="12:12">
      <c r="L944" s="2"/>
    </row>
    <row r="945" spans="12:12">
      <c r="L945" s="2"/>
    </row>
    <row r="946" spans="12:12">
      <c r="L946" s="2"/>
    </row>
    <row r="947" spans="12:12">
      <c r="L947" s="2"/>
    </row>
    <row r="948" spans="12:12">
      <c r="L948" s="2"/>
    </row>
    <row r="949" spans="12:12">
      <c r="L949" s="2"/>
    </row>
    <row r="950" spans="12:12">
      <c r="L950" s="2"/>
    </row>
    <row r="951" spans="12:12">
      <c r="L951" s="2"/>
    </row>
    <row r="952" spans="12:12">
      <c r="L952" s="2"/>
    </row>
    <row r="953" spans="12:12">
      <c r="L953" s="2"/>
    </row>
    <row r="954" spans="12:12">
      <c r="L954" s="2"/>
    </row>
    <row r="955" spans="12:12">
      <c r="L955" s="2"/>
    </row>
    <row r="956" spans="12:12">
      <c r="L956" s="2"/>
    </row>
    <row r="957" spans="12:12">
      <c r="L957" s="2"/>
    </row>
    <row r="958" spans="12:12">
      <c r="L958" s="2"/>
    </row>
    <row r="959" spans="12:12">
      <c r="L959" s="2"/>
    </row>
    <row r="960" spans="12:12">
      <c r="L960" s="2"/>
    </row>
    <row r="961" spans="12:12">
      <c r="L961" s="2"/>
    </row>
    <row r="962" spans="12:12">
      <c r="L962" s="2"/>
    </row>
    <row r="963" spans="12:12">
      <c r="L963" s="2"/>
    </row>
    <row r="964" spans="12:12">
      <c r="L964" s="2"/>
    </row>
    <row r="965" spans="12:12">
      <c r="L965" s="2"/>
    </row>
    <row r="966" spans="12:12">
      <c r="L966" s="2"/>
    </row>
    <row r="967" spans="12:12">
      <c r="L967" s="2"/>
    </row>
    <row r="968" spans="12:12">
      <c r="L968" s="2"/>
    </row>
    <row r="969" spans="12:12">
      <c r="L969" s="2"/>
    </row>
    <row r="970" spans="12:12">
      <c r="L970" s="2"/>
    </row>
    <row r="971" spans="12:12">
      <c r="L971" s="2"/>
    </row>
    <row r="972" spans="12:12">
      <c r="L972" s="2"/>
    </row>
    <row r="973" spans="12:12">
      <c r="L973" s="2"/>
    </row>
    <row r="974" spans="12:12">
      <c r="L974" s="2"/>
    </row>
    <row r="975" spans="12:12">
      <c r="L975" s="2"/>
    </row>
    <row r="976" spans="12:12">
      <c r="L976" s="2"/>
    </row>
    <row r="977" spans="12:12">
      <c r="L977" s="2"/>
    </row>
    <row r="978" spans="12:12">
      <c r="L978" s="2"/>
    </row>
    <row r="979" spans="12:12">
      <c r="L979" s="2"/>
    </row>
    <row r="980" spans="12:12">
      <c r="L980" s="2"/>
    </row>
    <row r="981" spans="12:12">
      <c r="L981" s="2"/>
    </row>
    <row r="982" spans="12:12">
      <c r="L982" s="2"/>
    </row>
    <row r="983" spans="12:12">
      <c r="L983" s="2"/>
    </row>
    <row r="984" spans="12:12">
      <c r="L984" s="2"/>
    </row>
    <row r="985" spans="12:12">
      <c r="L985" s="2"/>
    </row>
    <row r="986" spans="12:12">
      <c r="L986" s="2"/>
    </row>
    <row r="987" spans="12:12">
      <c r="L987" s="2"/>
    </row>
    <row r="988" spans="12:12">
      <c r="L988" s="2"/>
    </row>
    <row r="989" spans="12:12">
      <c r="L989" s="2"/>
    </row>
    <row r="990" spans="12:12">
      <c r="L990" s="2"/>
    </row>
    <row r="991" spans="12:12">
      <c r="L991" s="2"/>
    </row>
    <row r="992" spans="12:12">
      <c r="L992" s="2"/>
    </row>
    <row r="993" spans="12:12">
      <c r="L993" s="2"/>
    </row>
    <row r="994" spans="12:12">
      <c r="L994" s="2"/>
    </row>
    <row r="995" spans="12:12">
      <c r="L995" s="2"/>
    </row>
    <row r="996" spans="12:12">
      <c r="L996" s="2"/>
    </row>
    <row r="997" spans="12:12">
      <c r="L997" s="2"/>
    </row>
    <row r="998" spans="12:12">
      <c r="L998" s="2"/>
    </row>
    <row r="999" spans="12:12">
      <c r="L999" s="2"/>
    </row>
    <row r="1000" spans="12:12">
      <c r="L1000" s="2"/>
    </row>
    <row r="1001" spans="12:12">
      <c r="L1001" s="2"/>
    </row>
    <row r="1002" spans="12:12">
      <c r="L1002" s="2"/>
    </row>
    <row r="1003" spans="12:12">
      <c r="L1003" s="2"/>
    </row>
    <row r="1004" spans="12:12">
      <c r="L1004" s="2"/>
    </row>
    <row r="1005" spans="12:12">
      <c r="L1005" s="2"/>
    </row>
    <row r="1006" spans="12:12">
      <c r="L1006" s="2"/>
    </row>
    <row r="1007" spans="12:12">
      <c r="L1007" s="2"/>
    </row>
    <row r="1008" spans="12:12">
      <c r="L1008" s="2"/>
    </row>
    <row r="1009" spans="12:12">
      <c r="L1009" s="2"/>
    </row>
    <row r="1010" spans="12:12">
      <c r="L1010" s="2"/>
    </row>
    <row r="1011" spans="12:12">
      <c r="L1011" s="2"/>
    </row>
    <row r="1012" spans="12:12">
      <c r="L1012" s="2"/>
    </row>
    <row r="1013" spans="12:12">
      <c r="L1013" s="2"/>
    </row>
    <row r="1014" spans="12:12">
      <c r="L1014" s="2"/>
    </row>
    <row r="1015" spans="12:12">
      <c r="L1015" s="2"/>
    </row>
    <row r="1016" spans="12:12">
      <c r="L1016" s="2"/>
    </row>
    <row r="1017" spans="12:12">
      <c r="L1017" s="2"/>
    </row>
    <row r="1018" spans="12:12">
      <c r="L1018" s="2"/>
    </row>
    <row r="1019" spans="12:12">
      <c r="L1019" s="2"/>
    </row>
    <row r="1020" spans="12:12">
      <c r="L1020" s="2"/>
    </row>
    <row r="1021" spans="12:12">
      <c r="L1021" s="2"/>
    </row>
    <row r="1022" spans="12:12">
      <c r="L1022" s="2"/>
    </row>
    <row r="1023" spans="12:12">
      <c r="L1023" s="2"/>
    </row>
    <row r="1024" spans="12:12">
      <c r="L1024" s="2"/>
    </row>
    <row r="1025" spans="12:12">
      <c r="L1025" s="2"/>
    </row>
    <row r="1026" spans="12:12">
      <c r="L1026" s="2"/>
    </row>
    <row r="1027" spans="12:12">
      <c r="L1027" s="2"/>
    </row>
    <row r="1028" spans="12:12">
      <c r="L1028" s="2"/>
    </row>
    <row r="1029" spans="12:12">
      <c r="L1029" s="2"/>
    </row>
    <row r="1030" spans="12:12">
      <c r="L1030" s="2"/>
    </row>
    <row r="1031" spans="12:12">
      <c r="L1031" s="2"/>
    </row>
    <row r="1032" spans="12:12">
      <c r="L1032" s="2"/>
    </row>
    <row r="1033" spans="12:12">
      <c r="L1033" s="2"/>
    </row>
    <row r="1034" spans="12:12">
      <c r="L1034" s="2"/>
    </row>
    <row r="1035" spans="12:12">
      <c r="L1035" s="2"/>
    </row>
    <row r="1036" spans="12:12">
      <c r="L1036" s="2"/>
    </row>
    <row r="1037" spans="12:12">
      <c r="L1037" s="2"/>
    </row>
    <row r="1038" spans="12:12">
      <c r="L1038" s="2"/>
    </row>
    <row r="1039" spans="12:12">
      <c r="L1039" s="2"/>
    </row>
    <row r="1040" spans="12:12">
      <c r="L1040" s="2"/>
    </row>
    <row r="1041" spans="12:12">
      <c r="L1041" s="2"/>
    </row>
    <row r="1042" spans="12:12">
      <c r="L1042" s="2"/>
    </row>
    <row r="1043" spans="12:12">
      <c r="L1043" s="2"/>
    </row>
    <row r="1044" spans="12:12">
      <c r="L1044" s="2"/>
    </row>
    <row r="1045" spans="12:12">
      <c r="L1045" s="2"/>
    </row>
    <row r="1046" spans="12:12">
      <c r="L1046" s="2"/>
    </row>
    <row r="1047" spans="12:12">
      <c r="L1047" s="2"/>
    </row>
    <row r="1048" spans="12:12">
      <c r="L1048" s="2"/>
    </row>
    <row r="1049" spans="12:12">
      <c r="L1049" s="2"/>
    </row>
    <row r="1050" spans="12:12">
      <c r="L1050" s="2"/>
    </row>
    <row r="1051" spans="12:12">
      <c r="L1051" s="2"/>
    </row>
    <row r="1052" spans="12:12">
      <c r="L1052" s="2"/>
    </row>
    <row r="1053" spans="12:12">
      <c r="L1053" s="2"/>
    </row>
    <row r="1054" spans="12:12">
      <c r="L1054" s="2"/>
    </row>
    <row r="1055" spans="12:12">
      <c r="L1055" s="2"/>
    </row>
    <row r="1056" spans="12:12">
      <c r="L1056" s="2"/>
    </row>
    <row r="1057" spans="12:12">
      <c r="L1057" s="2"/>
    </row>
    <row r="1058" spans="12:12">
      <c r="L1058" s="2"/>
    </row>
    <row r="1059" spans="12:12">
      <c r="L1059" s="2"/>
    </row>
    <row r="1060" spans="12:12">
      <c r="L1060" s="2"/>
    </row>
    <row r="1061" spans="12:12">
      <c r="L1061" s="2"/>
    </row>
    <row r="1062" spans="12:12">
      <c r="L1062" s="2"/>
    </row>
    <row r="1063" spans="12:12">
      <c r="L1063" s="2"/>
    </row>
    <row r="1064" spans="12:12">
      <c r="L1064" s="2"/>
    </row>
    <row r="1065" spans="12:12">
      <c r="L1065" s="2"/>
    </row>
    <row r="1066" spans="12:12">
      <c r="L1066" s="2"/>
    </row>
    <row r="1067" spans="12:12">
      <c r="L1067" s="2"/>
    </row>
    <row r="1068" spans="12:12">
      <c r="L1068" s="2"/>
    </row>
    <row r="1069" spans="12:12">
      <c r="L1069" s="2"/>
    </row>
    <row r="1070" spans="12:12">
      <c r="L1070" s="2"/>
    </row>
    <row r="1071" spans="12:12">
      <c r="L1071" s="2"/>
    </row>
    <row r="1072" spans="12:12">
      <c r="L1072" s="2"/>
    </row>
    <row r="1073" spans="12:12">
      <c r="L1073" s="2"/>
    </row>
    <row r="1074" spans="12:12">
      <c r="L1074" s="2"/>
    </row>
    <row r="1075" spans="12:12">
      <c r="L1075" s="2"/>
    </row>
    <row r="1076" spans="12:12">
      <c r="L1076" s="2"/>
    </row>
    <row r="1077" spans="12:12">
      <c r="L1077" s="2"/>
    </row>
    <row r="1078" spans="12:12">
      <c r="L1078" s="2"/>
    </row>
    <row r="1079" spans="12:12">
      <c r="L1079" s="2"/>
    </row>
    <row r="1080" spans="12:12">
      <c r="L1080" s="2"/>
    </row>
    <row r="1081" spans="12:12">
      <c r="L1081" s="2"/>
    </row>
    <row r="1082" spans="12:12">
      <c r="L1082" s="2"/>
    </row>
    <row r="1083" spans="12:12">
      <c r="L1083" s="2"/>
    </row>
    <row r="1084" spans="12:12">
      <c r="L1084" s="2"/>
    </row>
    <row r="1085" spans="12:12">
      <c r="L1085" s="2"/>
    </row>
    <row r="1086" spans="12:12">
      <c r="L1086" s="2"/>
    </row>
    <row r="1087" spans="12:12">
      <c r="L1087" s="2"/>
    </row>
    <row r="1088" spans="12:12">
      <c r="L1088" s="2"/>
    </row>
    <row r="1089" spans="12:12">
      <c r="L1089" s="2"/>
    </row>
    <row r="1090" spans="12:12">
      <c r="L1090" s="2"/>
    </row>
    <row r="1091" spans="12:12">
      <c r="L1091" s="2"/>
    </row>
    <row r="1092" spans="12:12">
      <c r="L1092" s="2"/>
    </row>
    <row r="1093" spans="12:12">
      <c r="L1093" s="2"/>
    </row>
    <row r="1094" spans="12:12">
      <c r="L1094" s="2"/>
    </row>
    <row r="1095" spans="12:12">
      <c r="L1095" s="2"/>
    </row>
    <row r="1096" spans="12:12">
      <c r="L1096" s="2"/>
    </row>
    <row r="1097" spans="12:12">
      <c r="L1097" s="2"/>
    </row>
    <row r="1098" spans="12:12">
      <c r="L1098" s="2"/>
    </row>
    <row r="1099" spans="12:12">
      <c r="L1099" s="2"/>
    </row>
    <row r="1100" spans="12:12">
      <c r="L1100" s="2"/>
    </row>
    <row r="1101" spans="12:12">
      <c r="L1101" s="2"/>
    </row>
    <row r="1102" spans="12:12">
      <c r="L1102" s="2"/>
    </row>
    <row r="1103" spans="12:12">
      <c r="L1103" s="2"/>
    </row>
    <row r="1104" spans="12:12">
      <c r="L1104" s="2"/>
    </row>
    <row r="1105" spans="12:12">
      <c r="L1105" s="2"/>
    </row>
    <row r="1106" spans="12:12">
      <c r="L1106" s="2"/>
    </row>
    <row r="1107" spans="12:12">
      <c r="L1107" s="2"/>
    </row>
    <row r="1108" spans="12:12">
      <c r="L1108" s="2"/>
    </row>
    <row r="1109" spans="12:12">
      <c r="L1109" s="2"/>
    </row>
    <row r="1110" spans="12:12">
      <c r="L1110" s="2"/>
    </row>
    <row r="1111" spans="12:12">
      <c r="L1111" s="2"/>
    </row>
    <row r="1112" spans="12:12">
      <c r="L1112" s="2"/>
    </row>
    <row r="1113" spans="12:12">
      <c r="L1113" s="2"/>
    </row>
    <row r="1114" spans="12:12">
      <c r="L1114" s="2"/>
    </row>
    <row r="1115" spans="12:12">
      <c r="L1115" s="2"/>
    </row>
    <row r="1116" spans="12:12">
      <c r="L1116" s="2"/>
    </row>
    <row r="1117" spans="12:12">
      <c r="L1117" s="2"/>
    </row>
    <row r="1118" spans="12:12">
      <c r="L1118" s="2"/>
    </row>
    <row r="1119" spans="12:12">
      <c r="L1119" s="2"/>
    </row>
    <row r="1120" spans="12:12">
      <c r="L1120" s="2"/>
    </row>
    <row r="1121" spans="12:12">
      <c r="L1121" s="2"/>
    </row>
    <row r="1122" spans="12:12">
      <c r="L1122" s="2"/>
    </row>
    <row r="1123" spans="12:12">
      <c r="L1123" s="2"/>
    </row>
    <row r="1124" spans="12:12">
      <c r="L1124" s="2"/>
    </row>
    <row r="1125" spans="12:12">
      <c r="L1125" s="2"/>
    </row>
    <row r="1126" spans="12:12">
      <c r="L1126" s="2"/>
    </row>
    <row r="1127" spans="12:12">
      <c r="L1127" s="2"/>
    </row>
    <row r="1128" spans="12:12">
      <c r="L1128" s="2"/>
    </row>
    <row r="1129" spans="12:12">
      <c r="L1129" s="2"/>
    </row>
    <row r="1130" spans="12:12">
      <c r="L1130" s="2"/>
    </row>
    <row r="1131" spans="12:12">
      <c r="L1131" s="2"/>
    </row>
    <row r="1132" spans="12:12">
      <c r="L1132" s="2"/>
    </row>
    <row r="1133" spans="12:12">
      <c r="L1133" s="2"/>
    </row>
    <row r="1134" spans="12:12">
      <c r="L1134" s="2"/>
    </row>
    <row r="1135" spans="12:12">
      <c r="L1135" s="2"/>
    </row>
    <row r="1136" spans="12:12">
      <c r="L1136" s="2"/>
    </row>
    <row r="1137" spans="12:12">
      <c r="L1137" s="2"/>
    </row>
    <row r="1138" spans="12:12">
      <c r="L1138" s="2"/>
    </row>
    <row r="1139" spans="12:12">
      <c r="L1139" s="2"/>
    </row>
    <row r="1140" spans="12:12">
      <c r="L1140" s="2"/>
    </row>
    <row r="1141" spans="12:12">
      <c r="L1141" s="2"/>
    </row>
    <row r="1142" spans="12:12">
      <c r="L1142" s="2"/>
    </row>
    <row r="1143" spans="12:12">
      <c r="L1143" s="2"/>
    </row>
    <row r="1144" spans="12:12">
      <c r="L1144" s="2"/>
    </row>
    <row r="1145" spans="12:12">
      <c r="L1145" s="2"/>
    </row>
    <row r="1146" spans="12:12">
      <c r="L1146" s="2"/>
    </row>
    <row r="1147" spans="12:12">
      <c r="L1147" s="2"/>
    </row>
    <row r="1148" spans="12:12">
      <c r="L1148" s="2"/>
    </row>
    <row r="1149" spans="12:12">
      <c r="L1149" s="2"/>
    </row>
    <row r="1150" spans="12:12">
      <c r="L1150" s="2"/>
    </row>
    <row r="1151" spans="12:12">
      <c r="L1151" s="2"/>
    </row>
    <row r="1152" spans="12:12">
      <c r="L1152" s="2"/>
    </row>
    <row r="1153" spans="12:12">
      <c r="L1153" s="2"/>
    </row>
    <row r="1154" spans="12:12">
      <c r="L1154" s="2"/>
    </row>
    <row r="1155" spans="12:12">
      <c r="L1155" s="2"/>
    </row>
    <row r="1156" spans="12:12">
      <c r="L1156" s="2"/>
    </row>
    <row r="1157" spans="12:12">
      <c r="L1157" s="2"/>
    </row>
    <row r="1158" spans="12:12">
      <c r="L1158" s="2"/>
    </row>
    <row r="1159" spans="12:12">
      <c r="L1159" s="2"/>
    </row>
    <row r="1160" spans="12:12">
      <c r="L1160" s="2"/>
    </row>
    <row r="1161" spans="12:12">
      <c r="L1161" s="2"/>
    </row>
    <row r="1162" spans="12:12">
      <c r="L1162" s="2"/>
    </row>
    <row r="1163" spans="12:12">
      <c r="L1163" s="2"/>
    </row>
    <row r="1164" spans="12:12">
      <c r="L1164" s="2"/>
    </row>
    <row r="1165" spans="12:12">
      <c r="L1165" s="2"/>
    </row>
    <row r="1166" spans="12:12">
      <c r="L1166" s="2"/>
    </row>
    <row r="1167" spans="12:12">
      <c r="L1167" s="2"/>
    </row>
    <row r="1168" spans="12:12">
      <c r="L1168" s="2"/>
    </row>
    <row r="1169" spans="12:12">
      <c r="L1169" s="2"/>
    </row>
    <row r="1170" spans="12:12">
      <c r="L1170" s="2"/>
    </row>
    <row r="1171" spans="12:12">
      <c r="L1171" s="2"/>
    </row>
    <row r="1172" spans="12:12">
      <c r="L1172" s="2"/>
    </row>
    <row r="1173" spans="12:12">
      <c r="L1173" s="2"/>
    </row>
    <row r="1174" spans="12:12">
      <c r="L1174" s="2"/>
    </row>
    <row r="1175" spans="12:12">
      <c r="L1175" s="2"/>
    </row>
    <row r="1176" spans="12:12">
      <c r="L1176" s="2"/>
    </row>
    <row r="1177" spans="12:12">
      <c r="L1177" s="2"/>
    </row>
    <row r="1178" spans="12:12">
      <c r="L1178" s="2"/>
    </row>
    <row r="1179" spans="12:12">
      <c r="L1179" s="2"/>
    </row>
    <row r="1180" spans="12:12">
      <c r="L1180" s="2"/>
    </row>
    <row r="1181" spans="12:12">
      <c r="L1181" s="2"/>
    </row>
    <row r="1182" spans="12:12">
      <c r="L1182" s="2"/>
    </row>
    <row r="1183" spans="12:12">
      <c r="L1183" s="2"/>
    </row>
    <row r="1184" spans="12:12">
      <c r="L1184" s="2"/>
    </row>
    <row r="1185" spans="12:12">
      <c r="L1185" s="2"/>
    </row>
    <row r="1186" spans="12:12">
      <c r="L1186" s="2"/>
    </row>
    <row r="1187" spans="12:12">
      <c r="L1187" s="2"/>
    </row>
    <row r="1188" spans="12:12">
      <c r="L1188" s="2"/>
    </row>
    <row r="1189" spans="12:12">
      <c r="L1189" s="2"/>
    </row>
    <row r="1190" spans="12:12">
      <c r="L1190" s="2"/>
    </row>
    <row r="1191" spans="12:12">
      <c r="L1191" s="2"/>
    </row>
    <row r="1192" spans="12:12">
      <c r="L1192" s="2"/>
    </row>
    <row r="1193" spans="12:12">
      <c r="L1193" s="2"/>
    </row>
    <row r="1194" spans="12:12">
      <c r="L1194" s="2"/>
    </row>
    <row r="1195" spans="12:12">
      <c r="L1195" s="2"/>
    </row>
    <row r="1196" spans="12:12">
      <c r="L1196" s="2"/>
    </row>
    <row r="1197" spans="12:12">
      <c r="L1197" s="2"/>
    </row>
    <row r="1198" spans="12:12">
      <c r="L1198" s="2"/>
    </row>
    <row r="1199" spans="12:12">
      <c r="L1199" s="2"/>
    </row>
    <row r="1200" spans="12:12">
      <c r="L1200" s="2"/>
    </row>
    <row r="1201" spans="12:12">
      <c r="L1201" s="2"/>
    </row>
    <row r="1202" spans="12:12">
      <c r="L1202" s="2"/>
    </row>
    <row r="1203" spans="12:12">
      <c r="L1203" s="2"/>
    </row>
    <row r="1204" spans="12:12">
      <c r="L1204" s="2"/>
    </row>
    <row r="1205" spans="12:12">
      <c r="L1205" s="2"/>
    </row>
    <row r="1206" spans="12:12">
      <c r="L1206" s="2"/>
    </row>
    <row r="1207" spans="12:12">
      <c r="L1207" s="2"/>
    </row>
    <row r="1208" spans="12:12">
      <c r="L1208" s="2"/>
    </row>
    <row r="1209" spans="12:12">
      <c r="L1209" s="2"/>
    </row>
    <row r="1210" spans="12:12">
      <c r="L1210" s="2"/>
    </row>
    <row r="1211" spans="12:12">
      <c r="L1211" s="2"/>
    </row>
    <row r="1212" spans="12:12">
      <c r="L1212" s="2"/>
    </row>
    <row r="1213" spans="12:12">
      <c r="L1213" s="2"/>
    </row>
    <row r="1214" spans="12:12">
      <c r="L1214" s="2"/>
    </row>
    <row r="1215" spans="12:12">
      <c r="L1215" s="2"/>
    </row>
    <row r="1216" spans="12:12">
      <c r="L1216" s="2"/>
    </row>
    <row r="1217" spans="12:12">
      <c r="L1217" s="2"/>
    </row>
    <row r="1218" spans="12:12">
      <c r="L1218" s="2"/>
    </row>
    <row r="1219" spans="12:12">
      <c r="L1219" s="2"/>
    </row>
    <row r="1220" spans="12:12">
      <c r="L1220" s="2"/>
    </row>
    <row r="1221" spans="12:12">
      <c r="L1221" s="2"/>
    </row>
    <row r="1222" spans="12:12">
      <c r="L1222" s="2"/>
    </row>
    <row r="1223" spans="12:12">
      <c r="L1223" s="2"/>
    </row>
    <row r="1224" spans="12:12">
      <c r="L1224" s="2"/>
    </row>
    <row r="1225" spans="12:12">
      <c r="L1225" s="2"/>
    </row>
    <row r="1226" spans="12:12">
      <c r="L1226" s="2"/>
    </row>
    <row r="1227" spans="12:12">
      <c r="L1227" s="2"/>
    </row>
    <row r="1228" spans="12:12">
      <c r="L1228" s="2"/>
    </row>
    <row r="1229" spans="12:12">
      <c r="L1229" s="2"/>
    </row>
    <row r="1230" spans="12:12">
      <c r="L1230" s="2"/>
    </row>
    <row r="1231" spans="12:12">
      <c r="L1231" s="2"/>
    </row>
    <row r="1232" spans="12:12">
      <c r="L1232" s="2"/>
    </row>
    <row r="1233" spans="12:12">
      <c r="L1233" s="2"/>
    </row>
    <row r="1234" spans="12:12">
      <c r="L1234" s="2"/>
    </row>
    <row r="1235" spans="12:12">
      <c r="L1235" s="2"/>
    </row>
    <row r="1236" spans="12:12">
      <c r="L1236" s="2"/>
    </row>
    <row r="1237" spans="12:12">
      <c r="L1237" s="2"/>
    </row>
    <row r="1238" spans="12:12">
      <c r="L1238" s="2"/>
    </row>
    <row r="1239" spans="12:12">
      <c r="L1239" s="2"/>
    </row>
    <row r="1240" spans="12:12">
      <c r="L1240" s="2"/>
    </row>
    <row r="1241" spans="12:12">
      <c r="L1241" s="2"/>
    </row>
    <row r="1242" spans="12:12">
      <c r="L1242" s="2"/>
    </row>
    <row r="1243" spans="12:12">
      <c r="L1243" s="2"/>
    </row>
    <row r="1244" spans="12:12">
      <c r="L1244" s="2"/>
    </row>
    <row r="1245" spans="12:12">
      <c r="L1245" s="2"/>
    </row>
    <row r="1246" spans="12:12">
      <c r="L1246" s="2"/>
    </row>
    <row r="1247" spans="12:12">
      <c r="L1247" s="2"/>
    </row>
    <row r="1248" spans="12:12">
      <c r="L1248" s="2"/>
    </row>
    <row r="1249" spans="12:12">
      <c r="L1249" s="2"/>
    </row>
    <row r="1250" spans="12:12">
      <c r="L1250" s="2"/>
    </row>
    <row r="1251" spans="12:12">
      <c r="L1251" s="2"/>
    </row>
    <row r="1252" spans="12:12">
      <c r="L1252" s="2"/>
    </row>
    <row r="1253" spans="12:12">
      <c r="L1253" s="2"/>
    </row>
    <row r="1254" spans="12:12">
      <c r="L1254" s="2"/>
    </row>
    <row r="1255" spans="12:12">
      <c r="L1255" s="2"/>
    </row>
    <row r="1256" spans="12:12">
      <c r="L1256" s="2"/>
    </row>
    <row r="1257" spans="12:12">
      <c r="L1257" s="2"/>
    </row>
    <row r="1258" spans="12:12">
      <c r="L1258" s="2"/>
    </row>
    <row r="1259" spans="12:12">
      <c r="L1259" s="2"/>
    </row>
    <row r="1260" spans="12:12">
      <c r="L1260" s="2"/>
    </row>
    <row r="1261" spans="12:12">
      <c r="L1261" s="2"/>
    </row>
    <row r="1262" spans="12:12">
      <c r="L1262" s="2"/>
    </row>
    <row r="1263" spans="12:12">
      <c r="L1263" s="2"/>
    </row>
    <row r="1264" spans="12:12">
      <c r="L1264" s="2"/>
    </row>
    <row r="1265" spans="12:12">
      <c r="L1265" s="2"/>
    </row>
    <row r="1266" spans="12:12">
      <c r="L1266" s="2"/>
    </row>
    <row r="1267" spans="12:12">
      <c r="L1267" s="2"/>
    </row>
    <row r="1268" spans="12:12">
      <c r="L1268" s="2"/>
    </row>
    <row r="1269" spans="12:12">
      <c r="L1269" s="2"/>
    </row>
    <row r="1270" spans="12:12">
      <c r="L1270" s="2"/>
    </row>
    <row r="1271" spans="12:12">
      <c r="L1271" s="2"/>
    </row>
    <row r="1272" spans="12:12">
      <c r="L1272" s="2"/>
    </row>
    <row r="1273" spans="12:12">
      <c r="L1273" s="2"/>
    </row>
    <row r="1274" spans="12:12">
      <c r="L1274" s="2"/>
    </row>
    <row r="1275" spans="12:12">
      <c r="L1275" s="2"/>
    </row>
    <row r="1276" spans="12:12">
      <c r="L1276" s="2"/>
    </row>
    <row r="1277" spans="12:12">
      <c r="L1277" s="2"/>
    </row>
    <row r="1278" spans="12:12">
      <c r="L1278" s="2"/>
    </row>
    <row r="1279" spans="12:12">
      <c r="L1279" s="2"/>
    </row>
    <row r="1280" spans="12:12">
      <c r="L1280" s="2"/>
    </row>
    <row r="1281" spans="12:12">
      <c r="L1281" s="2"/>
    </row>
    <row r="1282" spans="12:12">
      <c r="L1282" s="2"/>
    </row>
    <row r="1283" spans="12:12">
      <c r="L1283" s="2"/>
    </row>
    <row r="1284" spans="12:12">
      <c r="L1284" s="2"/>
    </row>
    <row r="1285" spans="12:12">
      <c r="L1285" s="2"/>
    </row>
    <row r="1286" spans="12:12">
      <c r="L1286" s="2"/>
    </row>
    <row r="1287" spans="12:12">
      <c r="L1287" s="2"/>
    </row>
    <row r="1288" spans="12:12">
      <c r="L1288" s="2"/>
    </row>
    <row r="1289" spans="12:12">
      <c r="L1289" s="2"/>
    </row>
    <row r="1290" spans="12:12">
      <c r="L1290" s="2"/>
    </row>
    <row r="1291" spans="12:12">
      <c r="L1291" s="2"/>
    </row>
    <row r="1292" spans="12:12">
      <c r="L1292" s="2"/>
    </row>
    <row r="1293" spans="12:12">
      <c r="L1293" s="2"/>
    </row>
    <row r="1294" spans="12:12">
      <c r="L1294" s="2"/>
    </row>
    <row r="1295" spans="12:12">
      <c r="L1295" s="2"/>
    </row>
    <row r="1296" spans="12:12">
      <c r="L1296" s="2"/>
    </row>
    <row r="1297" spans="12:12">
      <c r="L1297" s="2"/>
    </row>
    <row r="1298" spans="12:12">
      <c r="L1298" s="2"/>
    </row>
    <row r="1299" spans="12:12">
      <c r="L1299" s="2"/>
    </row>
    <row r="1300" spans="12:12">
      <c r="L1300" s="2"/>
    </row>
    <row r="1301" spans="12:12">
      <c r="L1301" s="2"/>
    </row>
    <row r="1302" spans="12:12">
      <c r="L1302" s="2"/>
    </row>
    <row r="1303" spans="12:12">
      <c r="L1303" s="2"/>
    </row>
    <row r="1304" spans="12:12">
      <c r="L1304" s="2"/>
    </row>
    <row r="1305" spans="12:12">
      <c r="L1305" s="2"/>
    </row>
    <row r="1306" spans="12:12">
      <c r="L1306" s="2"/>
    </row>
    <row r="1307" spans="12:12">
      <c r="L1307" s="2"/>
    </row>
    <row r="1308" spans="12:12">
      <c r="L1308" s="2"/>
    </row>
    <row r="1309" spans="12:12">
      <c r="L1309" s="2"/>
    </row>
    <row r="1310" spans="12:12">
      <c r="L1310" s="2"/>
    </row>
    <row r="1311" spans="12:12">
      <c r="L1311" s="2"/>
    </row>
    <row r="1312" spans="12:12">
      <c r="L1312" s="2"/>
    </row>
    <row r="1313" spans="12:12">
      <c r="L1313" s="2"/>
    </row>
    <row r="1314" spans="12:12">
      <c r="L1314" s="2"/>
    </row>
    <row r="1315" spans="12:12">
      <c r="L1315" s="2"/>
    </row>
    <row r="1316" spans="12:12">
      <c r="L1316" s="2"/>
    </row>
    <row r="1317" spans="12:12">
      <c r="L1317" s="2"/>
    </row>
    <row r="1318" spans="12:12">
      <c r="L1318" s="2"/>
    </row>
    <row r="1319" spans="12:12">
      <c r="L1319" s="2"/>
    </row>
    <row r="1320" spans="12:12">
      <c r="L1320" s="2"/>
    </row>
    <row r="1321" spans="12:12">
      <c r="L1321" s="2"/>
    </row>
    <row r="1322" spans="12:12">
      <c r="L1322" s="2"/>
    </row>
    <row r="1323" spans="12:12">
      <c r="L1323" s="2"/>
    </row>
    <row r="1324" spans="12:12">
      <c r="L1324" s="2"/>
    </row>
    <row r="1325" spans="12:12">
      <c r="L1325" s="2"/>
    </row>
    <row r="1326" spans="12:12">
      <c r="L1326" s="2"/>
    </row>
    <row r="1327" spans="12:12">
      <c r="L1327" s="2"/>
    </row>
    <row r="1328" spans="12:12">
      <c r="L1328" s="2"/>
    </row>
    <row r="1329" spans="12:12">
      <c r="L1329" s="2"/>
    </row>
    <row r="1330" spans="12:12">
      <c r="L1330" s="2"/>
    </row>
    <row r="1331" spans="12:12">
      <c r="L1331" s="2"/>
    </row>
    <row r="1332" spans="12:12">
      <c r="L1332" s="2"/>
    </row>
    <row r="1333" spans="12:12">
      <c r="L1333" s="2"/>
    </row>
    <row r="1334" spans="12:12">
      <c r="L1334" s="2"/>
    </row>
    <row r="1335" spans="12:12">
      <c r="L1335" s="2"/>
    </row>
    <row r="1336" spans="12:12">
      <c r="L1336" s="2"/>
    </row>
    <row r="1337" spans="12:12">
      <c r="L1337" s="2"/>
    </row>
    <row r="1338" spans="12:12">
      <c r="L1338" s="2"/>
    </row>
    <row r="1339" spans="12:12">
      <c r="L1339" s="2"/>
    </row>
    <row r="1340" spans="12:12">
      <c r="L1340" s="2"/>
    </row>
    <row r="1341" spans="12:12">
      <c r="L1341" s="2"/>
    </row>
    <row r="1342" spans="12:12">
      <c r="L1342" s="2"/>
    </row>
    <row r="1343" spans="12:12">
      <c r="L1343" s="2"/>
    </row>
    <row r="1344" spans="12:12">
      <c r="L1344" s="2"/>
    </row>
    <row r="1345" spans="12:12">
      <c r="L1345" s="2"/>
    </row>
    <row r="1346" spans="12:12">
      <c r="L1346" s="2"/>
    </row>
    <row r="1347" spans="12:12">
      <c r="L1347" s="2"/>
    </row>
    <row r="1348" spans="12:12">
      <c r="L1348" s="2"/>
    </row>
    <row r="1349" spans="12:12">
      <c r="L1349" s="2"/>
    </row>
    <row r="1350" spans="12:12">
      <c r="L1350" s="2"/>
    </row>
    <row r="1351" spans="12:12">
      <c r="L1351" s="2"/>
    </row>
    <row r="1352" spans="12:12">
      <c r="L1352" s="2"/>
    </row>
    <row r="1353" spans="12:12">
      <c r="L1353" s="2"/>
    </row>
    <row r="1354" spans="12:12">
      <c r="L1354" s="2"/>
    </row>
    <row r="1355" spans="12:12">
      <c r="L1355" s="2"/>
    </row>
    <row r="1356" spans="12:12">
      <c r="L1356" s="2"/>
    </row>
    <row r="1357" spans="12:12">
      <c r="L1357" s="2"/>
    </row>
    <row r="1358" spans="12:12">
      <c r="L1358" s="2"/>
    </row>
    <row r="1359" spans="12:12">
      <c r="L1359" s="2"/>
    </row>
    <row r="1360" spans="12:12">
      <c r="L1360" s="2"/>
    </row>
    <row r="1361" spans="12:12">
      <c r="L1361" s="2"/>
    </row>
    <row r="1362" spans="12:12">
      <c r="L1362" s="2"/>
    </row>
    <row r="1363" spans="12:12">
      <c r="L1363" s="2"/>
    </row>
    <row r="1364" spans="12:12">
      <c r="L1364" s="2"/>
    </row>
    <row r="1365" spans="12:12">
      <c r="L1365" s="2"/>
    </row>
    <row r="1366" spans="12:12">
      <c r="L1366" s="2"/>
    </row>
    <row r="1367" spans="12:12">
      <c r="L1367" s="2"/>
    </row>
    <row r="1368" spans="12:12">
      <c r="L1368" s="2"/>
    </row>
    <row r="1369" spans="12:12">
      <c r="L1369" s="2"/>
    </row>
    <row r="1370" spans="12:12">
      <c r="L1370" s="2"/>
    </row>
    <row r="1371" spans="12:12">
      <c r="L1371" s="2"/>
    </row>
    <row r="1372" spans="12:12">
      <c r="L1372" s="2"/>
    </row>
    <row r="1373" spans="12:12">
      <c r="L1373" s="2"/>
    </row>
    <row r="1374" spans="12:12">
      <c r="L1374" s="2"/>
    </row>
    <row r="1375" spans="12:12">
      <c r="L1375" s="2"/>
    </row>
    <row r="1376" spans="12:12">
      <c r="L1376" s="2"/>
    </row>
    <row r="1377" spans="12:12">
      <c r="L1377" s="2"/>
    </row>
    <row r="1378" spans="12:12">
      <c r="L1378" s="2"/>
    </row>
    <row r="1379" spans="12:12">
      <c r="L1379" s="2"/>
    </row>
    <row r="1380" spans="12:12">
      <c r="L1380" s="2"/>
    </row>
    <row r="1381" spans="12:12">
      <c r="L1381" s="2"/>
    </row>
    <row r="1382" spans="12:12">
      <c r="L1382" s="2"/>
    </row>
    <row r="1383" spans="12:12">
      <c r="L1383" s="2"/>
    </row>
    <row r="1384" spans="12:12">
      <c r="L1384" s="2"/>
    </row>
    <row r="1385" spans="12:12">
      <c r="L1385" s="2"/>
    </row>
    <row r="1386" spans="12:12">
      <c r="L1386" s="2"/>
    </row>
    <row r="1387" spans="12:12">
      <c r="L1387" s="2"/>
    </row>
    <row r="1388" spans="12:12">
      <c r="L1388" s="2"/>
    </row>
    <row r="1389" spans="12:12">
      <c r="L1389" s="2"/>
    </row>
    <row r="1390" spans="12:12">
      <c r="L1390" s="2"/>
    </row>
    <row r="1391" spans="12:12">
      <c r="L1391" s="2"/>
    </row>
    <row r="1392" spans="12:12">
      <c r="L1392" s="2"/>
    </row>
    <row r="1393" spans="12:12">
      <c r="L1393" s="2"/>
    </row>
    <row r="1394" spans="12:12">
      <c r="L1394" s="2"/>
    </row>
    <row r="1395" spans="12:12">
      <c r="L1395" s="2"/>
    </row>
    <row r="1396" spans="12:12">
      <c r="L1396" s="2"/>
    </row>
    <row r="1397" spans="12:12">
      <c r="L1397" s="2"/>
    </row>
    <row r="1398" spans="12:12">
      <c r="L1398" s="2"/>
    </row>
    <row r="1399" spans="12:12">
      <c r="L1399" s="2"/>
    </row>
    <row r="1400" spans="12:12">
      <c r="L1400" s="2"/>
    </row>
    <row r="1401" spans="12:12">
      <c r="L1401" s="2"/>
    </row>
    <row r="1402" spans="12:12">
      <c r="L1402" s="2"/>
    </row>
    <row r="1403" spans="12:12">
      <c r="L1403" s="2"/>
    </row>
    <row r="1404" spans="12:12">
      <c r="L1404" s="2"/>
    </row>
    <row r="1405" spans="12:12">
      <c r="L1405" s="2"/>
    </row>
    <row r="1406" spans="12:12">
      <c r="L1406" s="2"/>
    </row>
    <row r="1407" spans="12:12">
      <c r="L1407" s="2"/>
    </row>
    <row r="1408" spans="12:12">
      <c r="L1408" s="2"/>
    </row>
    <row r="1409" spans="12:12">
      <c r="L1409" s="2"/>
    </row>
    <row r="1410" spans="12:12">
      <c r="L1410" s="2"/>
    </row>
    <row r="1411" spans="12:12">
      <c r="L1411" s="2"/>
    </row>
    <row r="1412" spans="12:12">
      <c r="L1412" s="2"/>
    </row>
    <row r="1413" spans="12:12">
      <c r="L1413" s="2"/>
    </row>
    <row r="1414" spans="12:12">
      <c r="L1414" s="2"/>
    </row>
    <row r="1415" spans="12:12">
      <c r="L1415" s="2"/>
    </row>
    <row r="1416" spans="12:12">
      <c r="L1416" s="2"/>
    </row>
    <row r="1417" spans="12:12">
      <c r="L1417" s="2"/>
    </row>
    <row r="1418" spans="12:12">
      <c r="L1418" s="2"/>
    </row>
    <row r="1419" spans="12:12">
      <c r="L1419" s="2"/>
    </row>
    <row r="1420" spans="12:12">
      <c r="L1420" s="2"/>
    </row>
    <row r="1421" spans="12:12">
      <c r="L1421" s="2"/>
    </row>
    <row r="1422" spans="12:12">
      <c r="L1422" s="2"/>
    </row>
    <row r="1423" spans="12:12">
      <c r="L1423" s="2"/>
    </row>
    <row r="1424" spans="12:12">
      <c r="L1424" s="2"/>
    </row>
    <row r="1425" spans="12:12">
      <c r="L1425" s="2"/>
    </row>
    <row r="1426" spans="12:12">
      <c r="L1426" s="2"/>
    </row>
    <row r="1427" spans="12:12">
      <c r="L1427" s="2"/>
    </row>
    <row r="1428" spans="12:12">
      <c r="L1428" s="2"/>
    </row>
    <row r="1429" spans="12:12">
      <c r="L1429" s="2"/>
    </row>
    <row r="1430" spans="12:12">
      <c r="L1430" s="2"/>
    </row>
    <row r="1431" spans="12:12">
      <c r="L1431" s="2"/>
    </row>
    <row r="1432" spans="12:12">
      <c r="L1432" s="2"/>
    </row>
    <row r="1433" spans="12:12">
      <c r="L1433" s="2"/>
    </row>
    <row r="1434" spans="12:12">
      <c r="L1434" s="2"/>
    </row>
    <row r="1435" spans="12:12">
      <c r="L1435" s="2"/>
    </row>
    <row r="1436" spans="12:12">
      <c r="L1436" s="2"/>
    </row>
    <row r="1437" spans="12:12">
      <c r="L1437" s="2"/>
    </row>
    <row r="1438" spans="12:12">
      <c r="L1438" s="2"/>
    </row>
    <row r="1439" spans="12:12">
      <c r="L1439" s="2"/>
    </row>
    <row r="1440" spans="12:12">
      <c r="L1440" s="2"/>
    </row>
    <row r="1441" spans="12:12">
      <c r="L1441" s="2"/>
    </row>
    <row r="1442" spans="12:12">
      <c r="L1442" s="2"/>
    </row>
    <row r="1443" spans="12:12">
      <c r="L1443" s="2"/>
    </row>
    <row r="1444" spans="12:12">
      <c r="L1444" s="2"/>
    </row>
    <row r="1445" spans="12:12">
      <c r="L1445" s="2"/>
    </row>
    <row r="1446" spans="12:12">
      <c r="L1446" s="2"/>
    </row>
    <row r="1447" spans="12:12">
      <c r="L1447" s="2"/>
    </row>
    <row r="1448" spans="12:12">
      <c r="L1448" s="2"/>
    </row>
    <row r="1449" spans="12:12">
      <c r="L1449" s="2"/>
    </row>
    <row r="1450" spans="12:12">
      <c r="L1450" s="2"/>
    </row>
    <row r="1451" spans="12:12">
      <c r="L1451" s="2"/>
    </row>
    <row r="1452" spans="12:12">
      <c r="L1452" s="2"/>
    </row>
    <row r="1453" spans="12:12">
      <c r="L1453" s="2"/>
    </row>
    <row r="1454" spans="12:12">
      <c r="L1454" s="2"/>
    </row>
    <row r="1455" spans="12:12">
      <c r="L1455" s="2"/>
    </row>
    <row r="1456" spans="12:12">
      <c r="L1456" s="2"/>
    </row>
    <row r="1457" spans="12:12">
      <c r="L1457" s="2"/>
    </row>
    <row r="1458" spans="12:12">
      <c r="L1458" s="2"/>
    </row>
    <row r="1459" spans="12:12">
      <c r="L1459" s="2"/>
    </row>
    <row r="1460" spans="12:12">
      <c r="L1460" s="2"/>
    </row>
    <row r="1461" spans="12:12">
      <c r="L1461" s="2"/>
    </row>
    <row r="1462" spans="12:12">
      <c r="L1462" s="2"/>
    </row>
    <row r="1463" spans="12:12">
      <c r="L1463" s="2"/>
    </row>
    <row r="1464" spans="12:12">
      <c r="L1464" s="2"/>
    </row>
    <row r="1465" spans="12:12">
      <c r="L1465" s="2"/>
    </row>
    <row r="1466" spans="12:12">
      <c r="L1466" s="2"/>
    </row>
    <row r="1467" spans="12:12">
      <c r="L1467" s="2"/>
    </row>
    <row r="1468" spans="12:12">
      <c r="L1468" s="2"/>
    </row>
    <row r="1469" spans="12:12">
      <c r="L1469" s="2"/>
    </row>
    <row r="1470" spans="12:12">
      <c r="L1470" s="2"/>
    </row>
    <row r="1471" spans="12:12">
      <c r="L1471" s="2"/>
    </row>
    <row r="1472" spans="12:12">
      <c r="L1472" s="2"/>
    </row>
    <row r="1473" spans="12:12">
      <c r="L1473" s="2"/>
    </row>
    <row r="1474" spans="12:12">
      <c r="L1474" s="2"/>
    </row>
    <row r="1475" spans="12:12">
      <c r="L1475" s="2"/>
    </row>
    <row r="1476" spans="12:12">
      <c r="L1476" s="2"/>
    </row>
    <row r="1477" spans="12:12">
      <c r="L1477" s="2"/>
    </row>
    <row r="1478" spans="12:12">
      <c r="L1478" s="2"/>
    </row>
    <row r="1479" spans="12:12">
      <c r="L1479" s="2"/>
    </row>
    <row r="1480" spans="12:12">
      <c r="L1480" s="2"/>
    </row>
    <row r="1481" spans="12:12">
      <c r="L1481" s="2"/>
    </row>
    <row r="1482" spans="12:12">
      <c r="L1482" s="2"/>
    </row>
    <row r="1483" spans="12:12">
      <c r="L1483" s="2"/>
    </row>
    <row r="1484" spans="12:12">
      <c r="L1484" s="2"/>
    </row>
    <row r="1485" spans="12:12">
      <c r="L1485" s="2"/>
    </row>
    <row r="1486" spans="12:12">
      <c r="L1486" s="2"/>
    </row>
    <row r="1487" spans="12:12">
      <c r="L1487" s="2"/>
    </row>
    <row r="1488" spans="12:12">
      <c r="L1488" s="2"/>
    </row>
    <row r="1489" spans="12:12">
      <c r="L1489" s="2"/>
    </row>
    <row r="1490" spans="12:12">
      <c r="L1490" s="2"/>
    </row>
    <row r="1491" spans="12:12">
      <c r="L1491" s="2"/>
    </row>
    <row r="1492" spans="12:12">
      <c r="L1492" s="2"/>
    </row>
    <row r="1493" spans="12:12">
      <c r="L1493" s="2"/>
    </row>
    <row r="1494" spans="12:12">
      <c r="L1494" s="2"/>
    </row>
    <row r="1495" spans="12:12">
      <c r="L1495" s="2"/>
    </row>
    <row r="1496" spans="12:12">
      <c r="L1496" s="2"/>
    </row>
    <row r="1497" spans="12:12">
      <c r="L1497" s="2"/>
    </row>
    <row r="1498" spans="12:12">
      <c r="L1498" s="2"/>
    </row>
    <row r="1499" spans="12:12">
      <c r="L1499" s="2"/>
    </row>
    <row r="1500" spans="12:12">
      <c r="L1500" s="2"/>
    </row>
    <row r="1501" spans="12:12">
      <c r="L1501" s="2"/>
    </row>
    <row r="1502" spans="12:12">
      <c r="L1502" s="2"/>
    </row>
    <row r="1503" spans="12:12">
      <c r="L1503" s="2"/>
    </row>
    <row r="1504" spans="12:12">
      <c r="L1504" s="2"/>
    </row>
    <row r="1505" spans="12:12">
      <c r="L1505" s="2"/>
    </row>
    <row r="1506" spans="12:12">
      <c r="L1506" s="2"/>
    </row>
    <row r="1507" spans="12:12">
      <c r="L1507" s="2"/>
    </row>
    <row r="1508" spans="12:12">
      <c r="L1508" s="2"/>
    </row>
    <row r="1509" spans="12:12">
      <c r="L1509" s="2"/>
    </row>
    <row r="1510" spans="12:12">
      <c r="L1510" s="2"/>
    </row>
    <row r="1511" spans="12:12">
      <c r="L1511" s="2"/>
    </row>
    <row r="1512" spans="12:12">
      <c r="L1512" s="2"/>
    </row>
    <row r="1513" spans="12:12">
      <c r="L1513" s="2"/>
    </row>
    <row r="1514" spans="12:12">
      <c r="L1514" s="2"/>
    </row>
    <row r="1515" spans="12:12">
      <c r="L1515" s="2"/>
    </row>
    <row r="1516" spans="12:12">
      <c r="L1516" s="2"/>
    </row>
    <row r="1517" spans="12:12">
      <c r="L1517" s="2"/>
    </row>
    <row r="1518" spans="12:12">
      <c r="L1518" s="2"/>
    </row>
    <row r="1519" spans="12:12">
      <c r="L1519" s="2"/>
    </row>
    <row r="1520" spans="12:12">
      <c r="L1520" s="2"/>
    </row>
    <row r="1521" spans="12:12">
      <c r="L1521" s="2"/>
    </row>
    <row r="1522" spans="12:12">
      <c r="L1522" s="2"/>
    </row>
    <row r="1523" spans="12:12">
      <c r="L1523" s="2"/>
    </row>
    <row r="1524" spans="12:12">
      <c r="L1524" s="2"/>
    </row>
    <row r="1525" spans="12:12">
      <c r="L1525" s="2"/>
    </row>
    <row r="1526" spans="12:12">
      <c r="L1526" s="2"/>
    </row>
    <row r="1527" spans="12:12">
      <c r="L1527" s="2"/>
    </row>
    <row r="1528" spans="12:12">
      <c r="L1528" s="2"/>
    </row>
    <row r="1529" spans="12:12">
      <c r="L1529" s="2"/>
    </row>
    <row r="1530" spans="12:12">
      <c r="L1530" s="2"/>
    </row>
    <row r="1531" spans="12:12">
      <c r="L1531" s="2"/>
    </row>
    <row r="1532" spans="12:12">
      <c r="L1532" s="2"/>
    </row>
    <row r="1533" spans="12:12">
      <c r="L1533" s="2"/>
    </row>
    <row r="1534" spans="12:12">
      <c r="L1534" s="2"/>
    </row>
    <row r="1535" spans="12:12">
      <c r="L1535" s="2"/>
    </row>
    <row r="1536" spans="12:12">
      <c r="L1536" s="2"/>
    </row>
    <row r="1537" spans="12:12">
      <c r="L1537" s="2"/>
    </row>
    <row r="1538" spans="12:12">
      <c r="L1538" s="2"/>
    </row>
    <row r="1539" spans="12:12">
      <c r="L1539" s="2"/>
    </row>
    <row r="1540" spans="12:12">
      <c r="L1540" s="2"/>
    </row>
    <row r="1541" spans="12:12">
      <c r="L1541" s="2"/>
    </row>
    <row r="1542" spans="12:12">
      <c r="L1542" s="2"/>
    </row>
    <row r="1543" spans="12:12">
      <c r="L1543" s="2"/>
    </row>
    <row r="1544" spans="12:12">
      <c r="L1544" s="2"/>
    </row>
    <row r="1545" spans="12:12">
      <c r="L1545" s="2"/>
    </row>
    <row r="1546" spans="12:12">
      <c r="L1546" s="2"/>
    </row>
    <row r="1547" spans="12:12">
      <c r="L1547" s="2"/>
    </row>
    <row r="1548" spans="12:12">
      <c r="L1548" s="2"/>
    </row>
    <row r="1549" spans="12:12">
      <c r="L1549" s="2"/>
    </row>
    <row r="1550" spans="12:12">
      <c r="L1550" s="2"/>
    </row>
    <row r="1551" spans="12:12">
      <c r="L1551" s="2"/>
    </row>
    <row r="1552" spans="12:12">
      <c r="L1552" s="2"/>
    </row>
    <row r="1553" spans="12:12">
      <c r="L1553" s="2"/>
    </row>
    <row r="1554" spans="12:12">
      <c r="L1554" s="2"/>
    </row>
    <row r="1555" spans="12:12">
      <c r="L1555" s="2"/>
    </row>
    <row r="1556" spans="12:12">
      <c r="L1556" s="2"/>
    </row>
    <row r="1557" spans="12:12">
      <c r="L1557" s="2"/>
    </row>
    <row r="1558" spans="12:12">
      <c r="L1558" s="2"/>
    </row>
    <row r="1559" spans="12:12">
      <c r="L1559" s="2"/>
    </row>
    <row r="1560" spans="12:12">
      <c r="L1560" s="2"/>
    </row>
    <row r="1561" spans="12:12">
      <c r="L1561" s="2"/>
    </row>
    <row r="1562" spans="12:12">
      <c r="L1562" s="2"/>
    </row>
    <row r="1563" spans="12:12">
      <c r="L1563" s="2"/>
    </row>
    <row r="1564" spans="12:12">
      <c r="L1564" s="2"/>
    </row>
    <row r="1565" spans="12:12">
      <c r="L1565" s="2"/>
    </row>
    <row r="1566" spans="12:12">
      <c r="L1566" s="2"/>
    </row>
    <row r="1567" spans="12:12">
      <c r="L1567" s="2"/>
    </row>
    <row r="1568" spans="12:12">
      <c r="L1568" s="2"/>
    </row>
    <row r="1569" spans="12:12">
      <c r="L1569" s="2"/>
    </row>
    <row r="1570" spans="12:12">
      <c r="L1570" s="2"/>
    </row>
    <row r="1571" spans="12:12">
      <c r="L1571" s="2"/>
    </row>
    <row r="1572" spans="12:12">
      <c r="L1572" s="2"/>
    </row>
    <row r="1573" spans="12:12">
      <c r="L1573" s="2"/>
    </row>
    <row r="1574" spans="12:12">
      <c r="L1574" s="2"/>
    </row>
    <row r="1575" spans="12:12">
      <c r="L1575" s="2"/>
    </row>
    <row r="1576" spans="12:12">
      <c r="L1576" s="2"/>
    </row>
    <row r="1577" spans="12:12">
      <c r="L1577" s="2"/>
    </row>
    <row r="1578" spans="12:12">
      <c r="L1578" s="2"/>
    </row>
    <row r="1579" spans="12:12">
      <c r="L1579" s="2"/>
    </row>
    <row r="1580" spans="12:12">
      <c r="L1580" s="2"/>
    </row>
    <row r="1581" spans="12:12">
      <c r="L1581" s="2"/>
    </row>
    <row r="1582" spans="12:12">
      <c r="L1582" s="2"/>
    </row>
    <row r="1583" spans="12:12">
      <c r="L1583" s="2"/>
    </row>
    <row r="1584" spans="12:12">
      <c r="L1584" s="2"/>
    </row>
    <row r="1585" spans="12:12">
      <c r="L1585" s="2"/>
    </row>
    <row r="1586" spans="12:12">
      <c r="L1586" s="2"/>
    </row>
    <row r="1587" spans="12:12">
      <c r="L1587" s="2"/>
    </row>
    <row r="1588" spans="12:12">
      <c r="L1588" s="2"/>
    </row>
    <row r="1589" spans="12:12">
      <c r="L1589" s="2"/>
    </row>
    <row r="1590" spans="12:12">
      <c r="L1590" s="2"/>
    </row>
    <row r="1591" spans="12:12">
      <c r="L1591" s="2"/>
    </row>
    <row r="1592" spans="12:12">
      <c r="L1592" s="2"/>
    </row>
    <row r="1593" spans="12:12">
      <c r="L1593" s="2"/>
    </row>
    <row r="1594" spans="12:12">
      <c r="L1594" s="2"/>
    </row>
    <row r="1595" spans="12:12">
      <c r="L1595" s="2"/>
    </row>
    <row r="1596" spans="12:12">
      <c r="L1596" s="2"/>
    </row>
    <row r="1597" spans="12:12">
      <c r="L1597" s="2"/>
    </row>
    <row r="1598" spans="12:12">
      <c r="L1598" s="2"/>
    </row>
    <row r="1599" spans="12:12">
      <c r="L1599" s="2"/>
    </row>
    <row r="1600" spans="12:12">
      <c r="L1600" s="2"/>
    </row>
    <row r="1601" spans="12:12">
      <c r="L1601" s="2"/>
    </row>
    <row r="1602" spans="12:12">
      <c r="L1602" s="2"/>
    </row>
    <row r="1603" spans="12:12">
      <c r="L1603" s="2"/>
    </row>
    <row r="1604" spans="12:12">
      <c r="L1604" s="2"/>
    </row>
    <row r="1605" spans="12:12">
      <c r="L1605" s="2"/>
    </row>
    <row r="1606" spans="12:12">
      <c r="L1606" s="2"/>
    </row>
    <row r="1607" spans="12:12">
      <c r="L1607" s="2"/>
    </row>
    <row r="1608" spans="12:12">
      <c r="L1608" s="2"/>
    </row>
    <row r="1609" spans="12:12">
      <c r="L1609" s="2"/>
    </row>
    <row r="1610" spans="12:12">
      <c r="L1610" s="2"/>
    </row>
    <row r="1611" spans="12:12">
      <c r="L1611" s="2"/>
    </row>
    <row r="1612" spans="12:12">
      <c r="L1612" s="2"/>
    </row>
    <row r="1613" spans="12:12">
      <c r="L1613" s="2"/>
    </row>
    <row r="1614" spans="12:12">
      <c r="L1614" s="2"/>
    </row>
    <row r="1615" spans="12:12">
      <c r="L1615" s="2"/>
    </row>
    <row r="1616" spans="12:12">
      <c r="L1616" s="2"/>
    </row>
    <row r="1617" spans="12:12">
      <c r="L1617" s="2"/>
    </row>
    <row r="1618" spans="12:12">
      <c r="L1618" s="2"/>
    </row>
    <row r="1619" spans="12:12">
      <c r="L1619" s="2"/>
    </row>
    <row r="1620" spans="12:12">
      <c r="L1620" s="2"/>
    </row>
    <row r="1621" spans="12:12">
      <c r="L1621" s="2"/>
    </row>
    <row r="1622" spans="12:12">
      <c r="L1622" s="2"/>
    </row>
    <row r="1623" spans="12:12">
      <c r="L1623" s="2"/>
    </row>
    <row r="1624" spans="12:12">
      <c r="L1624" s="2"/>
    </row>
    <row r="1625" spans="12:12">
      <c r="L1625" s="2"/>
    </row>
    <row r="1626" spans="12:12">
      <c r="L1626" s="2"/>
    </row>
    <row r="1627" spans="12:12">
      <c r="L1627" s="2"/>
    </row>
    <row r="1628" spans="12:12">
      <c r="L1628" s="2"/>
    </row>
    <row r="1629" spans="12:12">
      <c r="L1629" s="2"/>
    </row>
    <row r="1630" spans="12:12">
      <c r="L1630" s="2"/>
    </row>
    <row r="1631" spans="12:12">
      <c r="L1631" s="2"/>
    </row>
    <row r="1632" spans="12:12">
      <c r="L1632" s="2"/>
    </row>
    <row r="1633" spans="12:12">
      <c r="L1633" s="2"/>
    </row>
    <row r="1634" spans="12:12">
      <c r="L1634" s="2"/>
    </row>
    <row r="1635" spans="12:12">
      <c r="L1635" s="2"/>
    </row>
    <row r="1636" spans="12:12">
      <c r="L1636" s="2"/>
    </row>
    <row r="1637" spans="12:12">
      <c r="L1637" s="2"/>
    </row>
    <row r="1638" spans="12:12">
      <c r="L1638" s="2"/>
    </row>
    <row r="1639" spans="12:12">
      <c r="L1639" s="2"/>
    </row>
    <row r="1640" spans="12:12">
      <c r="L1640" s="2"/>
    </row>
    <row r="1641" spans="12:12">
      <c r="L1641" s="2"/>
    </row>
    <row r="1642" spans="12:12">
      <c r="L1642" s="2"/>
    </row>
    <row r="1643" spans="12:12">
      <c r="L1643" s="2"/>
    </row>
    <row r="1644" spans="12:12">
      <c r="L1644" s="2"/>
    </row>
    <row r="1645" spans="12:12">
      <c r="L1645" s="2"/>
    </row>
    <row r="1646" spans="12:12">
      <c r="L1646" s="2"/>
    </row>
    <row r="1647" spans="12:12">
      <c r="L1647" s="2"/>
    </row>
    <row r="1648" spans="12:12">
      <c r="L1648" s="2"/>
    </row>
    <row r="1649" spans="12:12">
      <c r="L1649" s="2"/>
    </row>
    <row r="1650" spans="12:12">
      <c r="L1650" s="2"/>
    </row>
    <row r="1651" spans="12:12">
      <c r="L1651" s="2"/>
    </row>
    <row r="1652" spans="12:12">
      <c r="L1652" s="2"/>
    </row>
    <row r="1653" spans="12:12">
      <c r="L1653" s="2"/>
    </row>
    <row r="1654" spans="12:12">
      <c r="L1654" s="2"/>
    </row>
    <row r="1655" spans="12:12">
      <c r="L1655" s="2"/>
    </row>
    <row r="1656" spans="12:12">
      <c r="L1656" s="2"/>
    </row>
    <row r="1657" spans="12:12">
      <c r="L1657" s="2"/>
    </row>
    <row r="1658" spans="12:12">
      <c r="L1658" s="2"/>
    </row>
    <row r="1659" spans="12:12">
      <c r="L1659" s="2"/>
    </row>
    <row r="1660" spans="12:12">
      <c r="L1660" s="2"/>
    </row>
    <row r="1661" spans="12:12">
      <c r="L1661" s="2"/>
    </row>
    <row r="1662" spans="12:12">
      <c r="L1662" s="2"/>
    </row>
    <row r="1663" spans="12:12">
      <c r="L1663" s="2"/>
    </row>
    <row r="1664" spans="12:12">
      <c r="L1664" s="2"/>
    </row>
    <row r="1665" spans="12:12">
      <c r="L1665" s="2"/>
    </row>
    <row r="1666" spans="12:12">
      <c r="L1666" s="2"/>
    </row>
    <row r="1667" spans="12:12">
      <c r="L1667" s="2"/>
    </row>
    <row r="1668" spans="12:12">
      <c r="L1668" s="2"/>
    </row>
    <row r="1669" spans="12:12">
      <c r="L1669" s="2"/>
    </row>
    <row r="1670" spans="12:12">
      <c r="L1670" s="2"/>
    </row>
    <row r="1671" spans="12:12">
      <c r="L1671" s="2"/>
    </row>
    <row r="1672" spans="12:12">
      <c r="L1672" s="2"/>
    </row>
    <row r="1673" spans="12:12">
      <c r="L1673" s="2"/>
    </row>
    <row r="1674" spans="12:12">
      <c r="L1674" s="2"/>
    </row>
    <row r="1675" spans="12:12">
      <c r="L1675" s="2"/>
    </row>
    <row r="1676" spans="12:12">
      <c r="L1676" s="2"/>
    </row>
    <row r="1677" spans="12:12">
      <c r="L1677" s="2"/>
    </row>
    <row r="1678" spans="12:12">
      <c r="L1678" s="2"/>
    </row>
    <row r="1679" spans="12:12">
      <c r="L1679" s="2"/>
    </row>
    <row r="1680" spans="12:12">
      <c r="L1680" s="2"/>
    </row>
    <row r="1681" spans="12:12">
      <c r="L1681" s="2"/>
    </row>
    <row r="1682" spans="12:12">
      <c r="L1682" s="2"/>
    </row>
    <row r="1683" spans="12:12">
      <c r="L1683" s="2"/>
    </row>
    <row r="1684" spans="12:12">
      <c r="L1684" s="2"/>
    </row>
    <row r="1685" spans="12:12">
      <c r="L1685" s="2"/>
    </row>
    <row r="1686" spans="12:12">
      <c r="L1686" s="2"/>
    </row>
    <row r="1687" spans="12:12">
      <c r="L1687" s="2"/>
    </row>
    <row r="1688" spans="12:12">
      <c r="L1688" s="2"/>
    </row>
    <row r="1689" spans="12:12">
      <c r="L1689" s="2"/>
    </row>
    <row r="1690" spans="12:12">
      <c r="L1690" s="2"/>
    </row>
    <row r="1691" spans="12:12">
      <c r="L1691" s="2"/>
    </row>
    <row r="1692" spans="12:12">
      <c r="L1692" s="2"/>
    </row>
    <row r="1693" spans="12:12">
      <c r="L1693" s="2"/>
    </row>
    <row r="1694" spans="12:12">
      <c r="L1694" s="2"/>
    </row>
    <row r="1695" spans="12:12">
      <c r="L1695" s="2"/>
    </row>
    <row r="1696" spans="12:12">
      <c r="L1696" s="2"/>
    </row>
    <row r="1697" spans="12:12">
      <c r="L1697" s="2"/>
    </row>
    <row r="1698" spans="12:12">
      <c r="L1698" s="2"/>
    </row>
    <row r="1699" spans="12:12">
      <c r="L1699" s="2"/>
    </row>
    <row r="1700" spans="12:12">
      <c r="L1700" s="2"/>
    </row>
    <row r="1701" spans="12:12">
      <c r="L1701" s="2"/>
    </row>
    <row r="1702" spans="12:12">
      <c r="L1702" s="2"/>
    </row>
    <row r="1703" spans="12:12">
      <c r="L1703" s="2"/>
    </row>
    <row r="1704" spans="12:12">
      <c r="L1704" s="2"/>
    </row>
    <row r="1705" spans="12:12">
      <c r="L1705" s="2"/>
    </row>
    <row r="1706" spans="12:12">
      <c r="L1706" s="2"/>
    </row>
    <row r="1707" spans="12:12">
      <c r="L1707" s="2"/>
    </row>
    <row r="1708" spans="12:12">
      <c r="L1708" s="2"/>
    </row>
    <row r="1709" spans="12:12">
      <c r="L1709" s="2"/>
    </row>
    <row r="1710" spans="12:12">
      <c r="L1710" s="2"/>
    </row>
    <row r="1711" spans="12:12">
      <c r="L1711" s="2"/>
    </row>
    <row r="1712" spans="12:12">
      <c r="L1712" s="2"/>
    </row>
    <row r="1713" spans="12:12">
      <c r="L1713" s="2"/>
    </row>
    <row r="1714" spans="12:12">
      <c r="L1714" s="2"/>
    </row>
    <row r="1715" spans="12:12">
      <c r="L1715" s="2"/>
    </row>
    <row r="1716" spans="12:12">
      <c r="L1716" s="2"/>
    </row>
    <row r="1717" spans="12:12">
      <c r="L1717" s="2"/>
    </row>
    <row r="1718" spans="12:12">
      <c r="L1718" s="2"/>
    </row>
    <row r="1719" spans="12:12">
      <c r="L1719" s="2"/>
    </row>
    <row r="1720" spans="12:12">
      <c r="L1720" s="2"/>
    </row>
    <row r="1721" spans="12:12">
      <c r="L1721" s="2"/>
    </row>
    <row r="1722" spans="12:12">
      <c r="L1722" s="2"/>
    </row>
    <row r="1723" spans="12:12">
      <c r="L1723" s="2"/>
    </row>
    <row r="1724" spans="12:12">
      <c r="L1724" s="2"/>
    </row>
    <row r="1725" spans="12:12">
      <c r="L1725" s="2"/>
    </row>
    <row r="1726" spans="12:12">
      <c r="L1726" s="2"/>
    </row>
    <row r="1727" spans="12:12">
      <c r="L1727" s="2"/>
    </row>
    <row r="1728" spans="12:12">
      <c r="L1728" s="2"/>
    </row>
    <row r="1729" spans="12:12">
      <c r="L1729" s="2"/>
    </row>
    <row r="1730" spans="12:12">
      <c r="L1730" s="2"/>
    </row>
    <row r="1731" spans="12:12">
      <c r="L1731" s="2"/>
    </row>
    <row r="1732" spans="12:12">
      <c r="L1732" s="2"/>
    </row>
    <row r="1733" spans="12:12">
      <c r="L1733" s="2"/>
    </row>
    <row r="1734" spans="12:12">
      <c r="L1734" s="2"/>
    </row>
    <row r="1735" spans="12:12">
      <c r="L1735" s="2"/>
    </row>
    <row r="1736" spans="12:12">
      <c r="L1736" s="2"/>
    </row>
    <row r="1737" spans="12:12">
      <c r="L1737" s="2"/>
    </row>
    <row r="1738" spans="12:12">
      <c r="L1738" s="2"/>
    </row>
    <row r="1739" spans="12:12">
      <c r="L1739" s="2"/>
    </row>
    <row r="1740" spans="12:12">
      <c r="L1740" s="2"/>
    </row>
    <row r="1741" spans="12:12">
      <c r="L1741" s="2"/>
    </row>
    <row r="1742" spans="12:12">
      <c r="L1742" s="2"/>
    </row>
    <row r="1743" spans="12:12">
      <c r="L1743" s="2"/>
    </row>
    <row r="1744" spans="12:12">
      <c r="L1744" s="2"/>
    </row>
    <row r="1745" spans="12:12">
      <c r="L1745" s="2"/>
    </row>
    <row r="1746" spans="12:12">
      <c r="L1746" s="2"/>
    </row>
    <row r="1747" spans="12:12">
      <c r="L1747" s="2"/>
    </row>
    <row r="1748" spans="12:12">
      <c r="L1748" s="2"/>
    </row>
    <row r="1749" spans="12:12">
      <c r="L1749" s="2"/>
    </row>
    <row r="1750" spans="12:12">
      <c r="L1750" s="2"/>
    </row>
    <row r="1751" spans="12:12">
      <c r="L1751" s="2"/>
    </row>
    <row r="1752" spans="12:12">
      <c r="L1752" s="2"/>
    </row>
    <row r="1753" spans="12:12">
      <c r="L1753" s="2"/>
    </row>
    <row r="1754" spans="12:12">
      <c r="L1754" s="2"/>
    </row>
    <row r="1755" spans="12:12">
      <c r="L1755" s="2"/>
    </row>
    <row r="1756" spans="12:12">
      <c r="L1756" s="2"/>
    </row>
    <row r="1757" spans="12:12">
      <c r="L1757" s="2"/>
    </row>
    <row r="1758" spans="12:12">
      <c r="L1758" s="2"/>
    </row>
    <row r="1759" spans="12:12">
      <c r="L1759" s="2"/>
    </row>
    <row r="1760" spans="12:12">
      <c r="L1760" s="2"/>
    </row>
    <row r="1761" spans="12:12">
      <c r="L1761" s="2"/>
    </row>
    <row r="1762" spans="12:12">
      <c r="L1762" s="2"/>
    </row>
    <row r="1763" spans="12:12">
      <c r="L1763" s="2"/>
    </row>
    <row r="1764" spans="12:12">
      <c r="L1764" s="2"/>
    </row>
    <row r="1765" spans="12:12">
      <c r="L1765" s="2"/>
    </row>
    <row r="1766" spans="12:12">
      <c r="L1766" s="2"/>
    </row>
    <row r="1767" spans="12:12">
      <c r="L1767" s="2"/>
    </row>
    <row r="1768" spans="12:12">
      <c r="L1768" s="2"/>
    </row>
    <row r="1769" spans="12:12">
      <c r="L1769" s="2"/>
    </row>
    <row r="1770" spans="12:12">
      <c r="L1770" s="2"/>
    </row>
    <row r="1771" spans="12:12">
      <c r="L1771" s="2"/>
    </row>
    <row r="1772" spans="12:12">
      <c r="L1772" s="2"/>
    </row>
    <row r="1773" spans="12:12">
      <c r="L1773" s="2"/>
    </row>
    <row r="1774" spans="12:12">
      <c r="L1774" s="2"/>
    </row>
    <row r="1775" spans="12:12">
      <c r="L1775" s="2"/>
    </row>
    <row r="1776" spans="12:12">
      <c r="L1776" s="2"/>
    </row>
    <row r="1777" spans="12:12">
      <c r="L1777" s="2"/>
    </row>
    <row r="1778" spans="12:12">
      <c r="L1778" s="2"/>
    </row>
    <row r="1779" spans="12:12">
      <c r="L1779" s="2"/>
    </row>
    <row r="1780" spans="12:12">
      <c r="L1780" s="2"/>
    </row>
    <row r="1781" spans="12:12">
      <c r="L1781" s="2"/>
    </row>
    <row r="1782" spans="12:12">
      <c r="L1782" s="2"/>
    </row>
    <row r="1783" spans="12:12">
      <c r="L1783" s="2"/>
    </row>
    <row r="1784" spans="12:12">
      <c r="L1784" s="2"/>
    </row>
    <row r="1785" spans="12:12">
      <c r="L1785" s="2"/>
    </row>
    <row r="1786" spans="12:12">
      <c r="L1786" s="2"/>
    </row>
    <row r="1787" spans="12:12">
      <c r="L1787" s="2"/>
    </row>
    <row r="1788" spans="12:12">
      <c r="L1788" s="2"/>
    </row>
    <row r="1789" spans="12:12">
      <c r="L1789" s="2"/>
    </row>
    <row r="1790" spans="12:12">
      <c r="L1790" s="2"/>
    </row>
    <row r="1791" spans="12:12">
      <c r="L1791" s="2"/>
    </row>
    <row r="1792" spans="12:12">
      <c r="L1792" s="2"/>
    </row>
    <row r="1793" spans="12:12">
      <c r="L1793" s="2"/>
    </row>
    <row r="1794" spans="12:12">
      <c r="L1794" s="2"/>
    </row>
    <row r="1795" spans="12:12">
      <c r="L1795" s="2"/>
    </row>
    <row r="1796" spans="12:12">
      <c r="L1796" s="2"/>
    </row>
    <row r="1797" spans="12:12">
      <c r="L1797" s="2"/>
    </row>
    <row r="1798" spans="12:12">
      <c r="L1798" s="2"/>
    </row>
    <row r="1799" spans="12:12">
      <c r="L1799" s="2"/>
    </row>
    <row r="1800" spans="12:12">
      <c r="L1800" s="2"/>
    </row>
    <row r="1801" spans="12:12">
      <c r="L1801" s="2"/>
    </row>
    <row r="1802" spans="12:12">
      <c r="L1802" s="2"/>
    </row>
    <row r="1803" spans="12:12">
      <c r="L1803" s="2"/>
    </row>
    <row r="1804" spans="12:12">
      <c r="L1804" s="2"/>
    </row>
    <row r="1805" spans="12:12">
      <c r="L1805" s="2"/>
    </row>
    <row r="1806" spans="12:12">
      <c r="L1806" s="2"/>
    </row>
    <row r="1807" spans="12:12">
      <c r="L1807" s="2"/>
    </row>
    <row r="1808" spans="12:12">
      <c r="L1808" s="2"/>
    </row>
    <row r="1809" spans="12:12">
      <c r="L1809" s="2"/>
    </row>
    <row r="1810" spans="12:12">
      <c r="L1810" s="2"/>
    </row>
    <row r="1811" spans="12:12">
      <c r="L1811" s="2"/>
    </row>
    <row r="1812" spans="12:12">
      <c r="L1812" s="2"/>
    </row>
    <row r="1813" spans="12:12">
      <c r="L1813" s="2"/>
    </row>
    <row r="1814" spans="12:12">
      <c r="L1814" s="2"/>
    </row>
    <row r="1815" spans="12:12">
      <c r="L1815" s="2"/>
    </row>
    <row r="1816" spans="12:12">
      <c r="L1816" s="2"/>
    </row>
    <row r="1817" spans="12:12">
      <c r="L1817" s="2"/>
    </row>
    <row r="1818" spans="12:12">
      <c r="L1818" s="2"/>
    </row>
    <row r="1819" spans="12:12">
      <c r="L1819" s="2"/>
    </row>
    <row r="1820" spans="12:12">
      <c r="L1820" s="2"/>
    </row>
    <row r="1821" spans="12:12">
      <c r="L1821" s="2"/>
    </row>
    <row r="1822" spans="12:12">
      <c r="L1822" s="2"/>
    </row>
    <row r="1823" spans="12:12">
      <c r="L1823" s="2"/>
    </row>
    <row r="1824" spans="12:12">
      <c r="L1824" s="2"/>
    </row>
    <row r="1825" spans="12:12">
      <c r="L1825" s="2"/>
    </row>
    <row r="1826" spans="12:12">
      <c r="L1826" s="2"/>
    </row>
    <row r="1827" spans="12:12">
      <c r="L1827" s="2"/>
    </row>
    <row r="1828" spans="12:12">
      <c r="L1828" s="2"/>
    </row>
    <row r="1829" spans="12:12">
      <c r="L1829" s="2"/>
    </row>
    <row r="1830" spans="12:12">
      <c r="L1830" s="2"/>
    </row>
    <row r="1831" spans="12:12">
      <c r="L1831" s="2"/>
    </row>
    <row r="1832" spans="12:12">
      <c r="L1832" s="2"/>
    </row>
    <row r="1833" spans="12:12">
      <c r="L1833" s="2"/>
    </row>
    <row r="1834" spans="12:12">
      <c r="L1834" s="2"/>
    </row>
    <row r="1835" spans="12:12">
      <c r="L1835" s="2"/>
    </row>
    <row r="1836" spans="12:12">
      <c r="L1836" s="2"/>
    </row>
    <row r="1837" spans="12:12">
      <c r="L1837" s="2"/>
    </row>
    <row r="1838" spans="12:12">
      <c r="L1838" s="2"/>
    </row>
    <row r="1839" spans="12:12">
      <c r="L1839" s="2"/>
    </row>
    <row r="1840" spans="12:12">
      <c r="L1840" s="2"/>
    </row>
    <row r="1841" spans="12:12">
      <c r="L1841" s="2"/>
    </row>
    <row r="1842" spans="12:12">
      <c r="L1842" s="2"/>
    </row>
    <row r="1843" spans="12:12">
      <c r="L1843" s="2"/>
    </row>
    <row r="1844" spans="12:12">
      <c r="L1844" s="2"/>
    </row>
    <row r="1845" spans="12:12">
      <c r="L1845" s="2"/>
    </row>
    <row r="1846" spans="12:12">
      <c r="L1846" s="2"/>
    </row>
    <row r="1847" spans="12:12">
      <c r="L1847" s="2"/>
    </row>
    <row r="1848" spans="12:12">
      <c r="L1848" s="2"/>
    </row>
    <row r="1849" spans="12:12">
      <c r="L1849" s="2"/>
    </row>
    <row r="1850" spans="12:12">
      <c r="L1850" s="2"/>
    </row>
    <row r="1851" spans="12:12">
      <c r="L1851" s="2"/>
    </row>
    <row r="1852" spans="12:12">
      <c r="L1852" s="2"/>
    </row>
    <row r="1853" spans="12:12">
      <c r="L1853" s="2"/>
    </row>
    <row r="1854" spans="12:12">
      <c r="L1854" s="2"/>
    </row>
    <row r="1855" spans="12:12">
      <c r="L1855" s="2"/>
    </row>
    <row r="1856" spans="12:12">
      <c r="L1856" s="2"/>
    </row>
    <row r="1857" spans="12:12">
      <c r="L1857" s="2"/>
    </row>
    <row r="1858" spans="12:12">
      <c r="L1858" s="2"/>
    </row>
    <row r="1859" spans="12:12">
      <c r="L1859" s="2"/>
    </row>
    <row r="1860" spans="12:12">
      <c r="L1860" s="2"/>
    </row>
    <row r="1861" spans="12:12">
      <c r="L1861" s="2"/>
    </row>
    <row r="1862" spans="12:12">
      <c r="L1862" s="2"/>
    </row>
    <row r="1863" spans="12:12">
      <c r="L1863" s="2"/>
    </row>
    <row r="1864" spans="12:12">
      <c r="L1864" s="2"/>
    </row>
    <row r="1865" spans="12:12">
      <c r="L1865" s="2"/>
    </row>
    <row r="1866" spans="12:12">
      <c r="L1866" s="2"/>
    </row>
    <row r="1867" spans="12:12">
      <c r="L1867" s="2"/>
    </row>
    <row r="1868" spans="12:12">
      <c r="L1868" s="2"/>
    </row>
    <row r="1869" spans="12:12">
      <c r="L1869" s="2"/>
    </row>
    <row r="1870" spans="12:12">
      <c r="L1870" s="2"/>
    </row>
    <row r="1871" spans="12:12">
      <c r="L1871" s="2"/>
    </row>
    <row r="1872" spans="12:12">
      <c r="L1872" s="2"/>
    </row>
    <row r="1873" spans="12:12">
      <c r="L1873" s="2"/>
    </row>
    <row r="1874" spans="12:12">
      <c r="L1874" s="2"/>
    </row>
    <row r="1875" spans="12:12">
      <c r="L1875" s="2"/>
    </row>
    <row r="1876" spans="12:12">
      <c r="L1876" s="2"/>
    </row>
    <row r="1877" spans="12:12">
      <c r="L1877" s="2"/>
    </row>
    <row r="1878" spans="12:12">
      <c r="L1878" s="2"/>
    </row>
    <row r="1879" spans="12:12">
      <c r="L1879" s="2"/>
    </row>
    <row r="1880" spans="12:12">
      <c r="L1880" s="2"/>
    </row>
    <row r="1881" spans="12:12">
      <c r="L1881" s="2"/>
    </row>
    <row r="1882" spans="12:12">
      <c r="L1882" s="2"/>
    </row>
    <row r="1883" spans="12:12">
      <c r="L1883" s="2"/>
    </row>
    <row r="1884" spans="12:12">
      <c r="L1884" s="2"/>
    </row>
    <row r="1885" spans="12:12">
      <c r="L1885" s="2"/>
    </row>
    <row r="1886" spans="12:12">
      <c r="L1886" s="2"/>
    </row>
    <row r="1887" spans="12:12">
      <c r="L1887" s="2"/>
    </row>
    <row r="1888" spans="12:12">
      <c r="L1888" s="2"/>
    </row>
    <row r="1889" spans="12:12">
      <c r="L1889" s="2"/>
    </row>
    <row r="1890" spans="12:12">
      <c r="L1890" s="2"/>
    </row>
    <row r="1891" spans="12:12">
      <c r="L1891" s="2"/>
    </row>
    <row r="1892" spans="12:12">
      <c r="L1892" s="2"/>
    </row>
    <row r="1893" spans="12:12">
      <c r="L1893" s="2"/>
    </row>
    <row r="1894" spans="12:12">
      <c r="L1894" s="2"/>
    </row>
    <row r="1895" spans="12:12">
      <c r="L1895" s="2"/>
    </row>
    <row r="1896" spans="12:12">
      <c r="L1896" s="2"/>
    </row>
    <row r="1897" spans="12:12">
      <c r="L1897" s="2"/>
    </row>
    <row r="1898" spans="12:12">
      <c r="L1898" s="2"/>
    </row>
    <row r="1899" spans="12:12">
      <c r="L1899" s="2"/>
    </row>
    <row r="1900" spans="12:12">
      <c r="L1900" s="2"/>
    </row>
    <row r="1901" spans="12:12">
      <c r="L1901" s="2"/>
    </row>
    <row r="1902" spans="12:12">
      <c r="L1902" s="2"/>
    </row>
    <row r="1903" spans="12:12">
      <c r="L1903" s="2"/>
    </row>
    <row r="1904" spans="12:12">
      <c r="L1904" s="2"/>
    </row>
    <row r="1905" spans="12:12">
      <c r="L1905" s="2"/>
    </row>
    <row r="1906" spans="12:12">
      <c r="L1906" s="2"/>
    </row>
    <row r="1907" spans="12:12">
      <c r="L1907" s="2"/>
    </row>
    <row r="1908" spans="12:12">
      <c r="L1908" s="2"/>
    </row>
    <row r="1909" spans="12:12">
      <c r="L1909" s="2"/>
    </row>
    <row r="1910" spans="12:12">
      <c r="L1910" s="2"/>
    </row>
    <row r="1911" spans="12:12">
      <c r="L1911" s="2"/>
    </row>
    <row r="1912" spans="12:12">
      <c r="L1912" s="2"/>
    </row>
    <row r="1913" spans="12:12">
      <c r="L1913" s="2"/>
    </row>
    <row r="1914" spans="12:12">
      <c r="L1914" s="2"/>
    </row>
    <row r="1915" spans="12:12">
      <c r="L1915" s="2"/>
    </row>
    <row r="1916" spans="12:12">
      <c r="L1916" s="2"/>
    </row>
    <row r="1917" spans="12:12">
      <c r="L1917" s="2"/>
    </row>
    <row r="1918" spans="12:12">
      <c r="L1918" s="2"/>
    </row>
    <row r="1919" spans="12:12">
      <c r="L1919" s="2"/>
    </row>
    <row r="1920" spans="12:12">
      <c r="L1920" s="2"/>
    </row>
    <row r="1921" spans="12:12">
      <c r="L1921" s="2"/>
    </row>
    <row r="1922" spans="12:12">
      <c r="L1922" s="2"/>
    </row>
    <row r="1923" spans="12:12">
      <c r="L1923" s="2"/>
    </row>
    <row r="1924" spans="12:12">
      <c r="L1924" s="2"/>
    </row>
    <row r="1925" spans="12:12">
      <c r="L1925" s="2"/>
    </row>
    <row r="1926" spans="12:12">
      <c r="L1926" s="2"/>
    </row>
    <row r="1927" spans="12:12">
      <c r="L1927" s="2"/>
    </row>
    <row r="1928" spans="12:12">
      <c r="L1928" s="2"/>
    </row>
    <row r="1929" spans="12:12">
      <c r="L1929" s="2"/>
    </row>
    <row r="1930" spans="12:12">
      <c r="L1930" s="2"/>
    </row>
    <row r="1931" spans="12:12">
      <c r="L1931" s="2"/>
    </row>
    <row r="1932" spans="12:12">
      <c r="L1932" s="2"/>
    </row>
    <row r="1933" spans="12:12">
      <c r="L1933" s="2"/>
    </row>
    <row r="1934" spans="12:12">
      <c r="L1934" s="2"/>
    </row>
    <row r="1935" spans="12:12">
      <c r="L1935" s="2"/>
    </row>
    <row r="1936" spans="12:12">
      <c r="L1936" s="2"/>
    </row>
    <row r="1937" spans="12:12">
      <c r="L1937" s="2"/>
    </row>
    <row r="1938" spans="12:12">
      <c r="L1938" s="2"/>
    </row>
    <row r="1939" spans="12:12">
      <c r="L1939" s="2"/>
    </row>
    <row r="1940" spans="12:12">
      <c r="L1940" s="2"/>
    </row>
    <row r="1941" spans="12:12">
      <c r="L1941" s="2"/>
    </row>
    <row r="1942" spans="12:12">
      <c r="L1942" s="2"/>
    </row>
    <row r="1943" spans="12:12">
      <c r="L1943" s="2"/>
    </row>
    <row r="1944" spans="12:12">
      <c r="L1944" s="2"/>
    </row>
    <row r="1945" spans="12:12">
      <c r="L1945" s="2"/>
    </row>
    <row r="1946" spans="12:12">
      <c r="L1946" s="2"/>
    </row>
    <row r="1947" spans="12:12">
      <c r="L1947" s="2"/>
    </row>
    <row r="1948" spans="12:12">
      <c r="L1948" s="2"/>
    </row>
    <row r="1949" spans="12:12">
      <c r="L1949" s="2"/>
    </row>
    <row r="1950" spans="12:12">
      <c r="L1950" s="2"/>
    </row>
    <row r="1951" spans="12:12">
      <c r="L1951" s="2"/>
    </row>
    <row r="1952" spans="12:12">
      <c r="L1952" s="2"/>
    </row>
    <row r="1953" spans="12:12">
      <c r="L1953" s="2"/>
    </row>
    <row r="1954" spans="12:12">
      <c r="L1954" s="2"/>
    </row>
    <row r="1955" spans="12:12">
      <c r="L1955" s="2"/>
    </row>
    <row r="1956" spans="12:12">
      <c r="L1956" s="2"/>
    </row>
    <row r="1957" spans="12:12">
      <c r="L1957" s="2"/>
    </row>
    <row r="1958" spans="12:12">
      <c r="L1958" s="2"/>
    </row>
    <row r="1959" spans="12:12">
      <c r="L1959" s="2"/>
    </row>
    <row r="1960" spans="12:12">
      <c r="L1960" s="2"/>
    </row>
    <row r="1961" spans="12:12">
      <c r="L1961" s="2"/>
    </row>
    <row r="1962" spans="12:12">
      <c r="L1962" s="2"/>
    </row>
    <row r="1963" spans="12:12">
      <c r="L1963" s="2"/>
    </row>
    <row r="1964" spans="12:12">
      <c r="L1964" s="2"/>
    </row>
    <row r="1965" spans="12:12">
      <c r="L1965" s="2"/>
    </row>
    <row r="1966" spans="12:12">
      <c r="L1966" s="2"/>
    </row>
    <row r="1967" spans="12:12">
      <c r="L1967" s="2"/>
    </row>
    <row r="1968" spans="12:12">
      <c r="L1968" s="2"/>
    </row>
    <row r="1969" spans="12:12">
      <c r="L1969" s="2"/>
    </row>
    <row r="1970" spans="12:12">
      <c r="L1970" s="2"/>
    </row>
    <row r="1971" spans="12:12">
      <c r="L1971" s="2"/>
    </row>
    <row r="1972" spans="12:12">
      <c r="L1972" s="2"/>
    </row>
    <row r="1973" spans="12:12">
      <c r="L1973" s="2"/>
    </row>
    <row r="1974" spans="12:12">
      <c r="L1974" s="2"/>
    </row>
    <row r="1975" spans="12:12">
      <c r="L1975" s="2"/>
    </row>
    <row r="1976" spans="12:12">
      <c r="L1976" s="2"/>
    </row>
    <row r="1977" spans="12:12">
      <c r="L1977" s="2"/>
    </row>
    <row r="1978" spans="12:12">
      <c r="L1978" s="2"/>
    </row>
    <row r="1979" spans="12:12">
      <c r="L1979" s="2"/>
    </row>
    <row r="1980" spans="12:12">
      <c r="L1980" s="2"/>
    </row>
    <row r="1981" spans="12:12">
      <c r="L1981" s="2"/>
    </row>
    <row r="1982" spans="12:12">
      <c r="L1982" s="2"/>
    </row>
    <row r="1983" spans="12:12">
      <c r="L1983" s="2"/>
    </row>
    <row r="1984" spans="12:12">
      <c r="L1984" s="2"/>
    </row>
    <row r="1985" spans="12:12">
      <c r="L1985" s="2"/>
    </row>
    <row r="1986" spans="12:12">
      <c r="L1986" s="2"/>
    </row>
    <row r="1987" spans="12:12">
      <c r="L1987" s="2"/>
    </row>
    <row r="1988" spans="12:12">
      <c r="L1988" s="2"/>
    </row>
    <row r="1989" spans="12:12">
      <c r="L1989" s="2"/>
    </row>
    <row r="1990" spans="12:12">
      <c r="L1990" s="2"/>
    </row>
    <row r="1991" spans="12:12">
      <c r="L1991" s="2"/>
    </row>
    <row r="1992" spans="12:12">
      <c r="L1992" s="2"/>
    </row>
    <row r="1993" spans="12:12">
      <c r="L1993" s="2"/>
    </row>
    <row r="1994" spans="12:12">
      <c r="L1994" s="2"/>
    </row>
    <row r="1995" spans="12:12">
      <c r="L1995" s="2"/>
    </row>
    <row r="1996" spans="12:12">
      <c r="L1996" s="2"/>
    </row>
    <row r="1997" spans="12:12">
      <c r="L1997" s="2"/>
    </row>
    <row r="1998" spans="12:12">
      <c r="L1998" s="2"/>
    </row>
    <row r="1999" spans="12:12">
      <c r="L1999" s="2"/>
    </row>
    <row r="2000" spans="12:12">
      <c r="L2000" s="2"/>
    </row>
    <row r="2001" spans="12:12">
      <c r="L2001" s="2"/>
    </row>
    <row r="2002" spans="12:12">
      <c r="L2002" s="2"/>
    </row>
    <row r="2003" spans="12:12">
      <c r="L2003" s="2"/>
    </row>
    <row r="2004" spans="12:12">
      <c r="L2004" s="2"/>
    </row>
    <row r="2005" spans="12:12">
      <c r="L2005" s="2"/>
    </row>
    <row r="2006" spans="12:12">
      <c r="L2006" s="2"/>
    </row>
    <row r="2007" spans="12:12">
      <c r="L2007" s="2"/>
    </row>
    <row r="2008" spans="12:12">
      <c r="L2008" s="2"/>
    </row>
    <row r="2009" spans="12:12">
      <c r="L2009" s="2"/>
    </row>
    <row r="2010" spans="12:12">
      <c r="L2010" s="2"/>
    </row>
    <row r="2011" spans="12:12">
      <c r="L2011" s="2"/>
    </row>
    <row r="2012" spans="12:12">
      <c r="L2012" s="2"/>
    </row>
    <row r="2013" spans="12:12">
      <c r="L2013" s="2"/>
    </row>
    <row r="2014" spans="12:12">
      <c r="L2014" s="2"/>
    </row>
    <row r="2015" spans="12:12">
      <c r="L2015" s="2"/>
    </row>
    <row r="2016" spans="12:12">
      <c r="L2016" s="2"/>
    </row>
    <row r="2017" spans="12:12">
      <c r="L2017" s="2"/>
    </row>
    <row r="2018" spans="12:12">
      <c r="L2018" s="2"/>
    </row>
    <row r="2019" spans="12:12">
      <c r="L2019" s="2"/>
    </row>
    <row r="2020" spans="12:12">
      <c r="L2020" s="2"/>
    </row>
    <row r="2021" spans="12:12">
      <c r="L2021" s="2"/>
    </row>
    <row r="2022" spans="12:12">
      <c r="L2022" s="2"/>
    </row>
    <row r="2023" spans="12:12">
      <c r="L2023" s="2"/>
    </row>
    <row r="2024" spans="12:12">
      <c r="L2024" s="2"/>
    </row>
    <row r="2025" spans="12:12">
      <c r="L2025" s="2"/>
    </row>
    <row r="2026" spans="12:12">
      <c r="L2026" s="2"/>
    </row>
    <row r="2027" spans="12:12">
      <c r="L2027" s="2"/>
    </row>
    <row r="2028" spans="12:12">
      <c r="L2028" s="2"/>
    </row>
    <row r="2029" spans="12:12">
      <c r="L2029" s="2"/>
    </row>
    <row r="2030" spans="12:12">
      <c r="L2030" s="2"/>
    </row>
    <row r="2031" spans="12:12">
      <c r="L2031" s="2"/>
    </row>
    <row r="2032" spans="12:12">
      <c r="L2032" s="2"/>
    </row>
    <row r="2033" spans="12:12">
      <c r="L2033" s="2"/>
    </row>
    <row r="2034" spans="12:12">
      <c r="L2034" s="2"/>
    </row>
    <row r="2035" spans="12:12">
      <c r="L2035" s="2"/>
    </row>
    <row r="2036" spans="12:12">
      <c r="L2036" s="2"/>
    </row>
    <row r="2037" spans="12:12">
      <c r="L2037" s="2"/>
    </row>
    <row r="2038" spans="12:12">
      <c r="L2038" s="2"/>
    </row>
    <row r="2039" spans="12:12">
      <c r="L2039" s="2"/>
    </row>
    <row r="2040" spans="12:12">
      <c r="L2040" s="2"/>
    </row>
    <row r="2041" spans="12:12">
      <c r="L2041" s="2"/>
    </row>
    <row r="2042" spans="12:12">
      <c r="L2042" s="2"/>
    </row>
    <row r="2043" spans="12:12">
      <c r="L2043" s="2"/>
    </row>
    <row r="2044" spans="12:12">
      <c r="L2044" s="2"/>
    </row>
    <row r="2045" spans="12:12">
      <c r="L2045" s="2"/>
    </row>
    <row r="2046" spans="12:12">
      <c r="L2046" s="2"/>
    </row>
    <row r="2047" spans="12:12">
      <c r="L2047" s="2"/>
    </row>
    <row r="2048" spans="12:12">
      <c r="L2048" s="2"/>
    </row>
    <row r="2049" spans="12:12">
      <c r="L2049" s="2"/>
    </row>
    <row r="2050" spans="12:12">
      <c r="L2050" s="2"/>
    </row>
    <row r="2051" spans="12:12">
      <c r="L2051" s="2"/>
    </row>
    <row r="2052" spans="12:12">
      <c r="L2052" s="2"/>
    </row>
    <row r="2053" spans="12:12">
      <c r="L2053" s="2"/>
    </row>
    <row r="2054" spans="12:12">
      <c r="L2054" s="2"/>
    </row>
    <row r="2055" spans="12:12">
      <c r="L2055" s="2"/>
    </row>
    <row r="2056" spans="12:12">
      <c r="L2056" s="2"/>
    </row>
    <row r="2057" spans="12:12">
      <c r="L2057" s="2"/>
    </row>
    <row r="2058" spans="12:12">
      <c r="L2058" s="2"/>
    </row>
    <row r="2059" spans="12:12">
      <c r="L2059" s="2"/>
    </row>
    <row r="2060" spans="12:12">
      <c r="L2060" s="2"/>
    </row>
    <row r="2061" spans="12:12">
      <c r="L2061" s="2"/>
    </row>
    <row r="2062" spans="12:12">
      <c r="L2062" s="2"/>
    </row>
    <row r="2063" spans="12:12">
      <c r="L2063" s="2"/>
    </row>
    <row r="2064" spans="12:12">
      <c r="L2064" s="2"/>
    </row>
    <row r="2065" spans="12:12">
      <c r="L2065" s="2"/>
    </row>
    <row r="2066" spans="12:12">
      <c r="L2066" s="2"/>
    </row>
    <row r="2067" spans="12:12">
      <c r="L2067" s="2"/>
    </row>
    <row r="2068" spans="12:12">
      <c r="L2068" s="2"/>
    </row>
    <row r="2069" spans="12:12">
      <c r="L2069" s="2"/>
    </row>
    <row r="2070" spans="12:12">
      <c r="L2070" s="2"/>
    </row>
    <row r="2071" spans="12:12">
      <c r="L2071" s="2"/>
    </row>
    <row r="2072" spans="12:12">
      <c r="L2072" s="2"/>
    </row>
    <row r="2073" spans="12:12">
      <c r="L2073" s="2"/>
    </row>
    <row r="2074" spans="12:12">
      <c r="L2074" s="2"/>
    </row>
    <row r="2075" spans="12:12">
      <c r="L2075" s="2"/>
    </row>
    <row r="2076" spans="12:12">
      <c r="L2076" s="2"/>
    </row>
    <row r="2077" spans="12:12">
      <c r="L2077" s="2"/>
    </row>
    <row r="2078" spans="12:12">
      <c r="L2078" s="2"/>
    </row>
    <row r="2079" spans="12:12">
      <c r="L2079" s="2"/>
    </row>
    <row r="2080" spans="12:12">
      <c r="L2080" s="2"/>
    </row>
    <row r="2081" spans="12:12">
      <c r="L2081" s="2"/>
    </row>
    <row r="2082" spans="12:12">
      <c r="L2082" s="2"/>
    </row>
    <row r="2083" spans="12:12">
      <c r="L2083" s="2"/>
    </row>
    <row r="2084" spans="12:12">
      <c r="L2084" s="2"/>
    </row>
    <row r="2085" spans="12:12">
      <c r="L2085" s="2"/>
    </row>
    <row r="2086" spans="12:12">
      <c r="L2086" s="2"/>
    </row>
    <row r="2087" spans="12:12">
      <c r="L2087" s="2"/>
    </row>
    <row r="2088" spans="12:12">
      <c r="L2088" s="2"/>
    </row>
    <row r="2089" spans="12:12">
      <c r="L2089" s="2"/>
    </row>
    <row r="2090" spans="12:12">
      <c r="L2090" s="2"/>
    </row>
    <row r="2091" spans="12:12">
      <c r="L2091" s="2"/>
    </row>
    <row r="2092" spans="12:12">
      <c r="L2092" s="2"/>
    </row>
    <row r="2093" spans="12:12">
      <c r="L2093" s="2"/>
    </row>
    <row r="2094" spans="12:12">
      <c r="L2094" s="2"/>
    </row>
    <row r="2095" spans="12:12">
      <c r="L2095" s="2"/>
    </row>
    <row r="2096" spans="12:12">
      <c r="L2096" s="2"/>
    </row>
    <row r="2097" spans="12:12">
      <c r="L2097" s="2"/>
    </row>
    <row r="2098" spans="12:12">
      <c r="L2098" s="2"/>
    </row>
    <row r="2099" spans="12:12">
      <c r="L2099" s="2"/>
    </row>
    <row r="2100" spans="12:12">
      <c r="L2100" s="2"/>
    </row>
    <row r="2101" spans="12:12">
      <c r="L2101" s="2"/>
    </row>
    <row r="2102" spans="12:12">
      <c r="L2102" s="2"/>
    </row>
    <row r="2103" spans="12:12">
      <c r="L2103" s="2"/>
    </row>
    <row r="2104" spans="12:12">
      <c r="L2104" s="2"/>
    </row>
    <row r="2105" spans="12:12">
      <c r="L2105" s="2"/>
    </row>
    <row r="2106" spans="12:12">
      <c r="L2106" s="2"/>
    </row>
    <row r="2107" spans="12:12">
      <c r="L2107" s="2"/>
    </row>
    <row r="2108" spans="12:12">
      <c r="L2108" s="2"/>
    </row>
    <row r="2109" spans="12:12">
      <c r="L2109" s="2"/>
    </row>
    <row r="2110" spans="12:12">
      <c r="L2110" s="2"/>
    </row>
    <row r="2111" spans="12:12">
      <c r="L2111" s="2"/>
    </row>
    <row r="2112" spans="12:12">
      <c r="L2112" s="2"/>
    </row>
    <row r="2113" spans="12:12">
      <c r="L2113" s="2"/>
    </row>
    <row r="2114" spans="12:12">
      <c r="L2114" s="2"/>
    </row>
    <row r="2115" spans="12:12">
      <c r="L2115" s="2"/>
    </row>
    <row r="2116" spans="12:12">
      <c r="L2116" s="2"/>
    </row>
    <row r="2117" spans="12:12">
      <c r="L2117" s="2"/>
    </row>
    <row r="2118" spans="12:12">
      <c r="L2118" s="2"/>
    </row>
    <row r="2119" spans="12:12">
      <c r="L2119" s="2"/>
    </row>
    <row r="2120" spans="12:12">
      <c r="L2120" s="2"/>
    </row>
    <row r="2121" spans="12:12">
      <c r="L2121" s="2"/>
    </row>
    <row r="2122" spans="12:12">
      <c r="L2122" s="2"/>
    </row>
    <row r="2123" spans="12:12">
      <c r="L2123" s="2"/>
    </row>
    <row r="2124" spans="12:12">
      <c r="L2124" s="2"/>
    </row>
    <row r="2125" spans="12:12">
      <c r="L2125" s="2"/>
    </row>
    <row r="2126" spans="12:12">
      <c r="L2126" s="2"/>
    </row>
    <row r="2127" spans="12:12">
      <c r="L2127" s="2"/>
    </row>
    <row r="2128" spans="12:12">
      <c r="L2128" s="2"/>
    </row>
    <row r="2129" spans="12:12">
      <c r="L2129" s="2"/>
    </row>
    <row r="2130" spans="12:12">
      <c r="L2130" s="2"/>
    </row>
    <row r="2131" spans="12:12">
      <c r="L2131" s="2"/>
    </row>
    <row r="2132" spans="12:12">
      <c r="L2132" s="2"/>
    </row>
    <row r="2133" spans="12:12">
      <c r="L2133" s="2"/>
    </row>
    <row r="2134" spans="12:12">
      <c r="L2134" s="2"/>
    </row>
    <row r="2135" spans="12:12">
      <c r="L2135" s="2"/>
    </row>
    <row r="2136" spans="12:12">
      <c r="L2136" s="2"/>
    </row>
    <row r="2137" spans="12:12">
      <c r="L2137" s="2"/>
    </row>
    <row r="2138" spans="12:12">
      <c r="L2138" s="2"/>
    </row>
    <row r="2139" spans="12:12">
      <c r="L2139" s="2"/>
    </row>
    <row r="2140" spans="12:12">
      <c r="L2140" s="2"/>
    </row>
    <row r="2141" spans="12:12">
      <c r="L2141" s="2"/>
    </row>
    <row r="2142" spans="12:12">
      <c r="L2142" s="2"/>
    </row>
    <row r="2143" spans="12:12">
      <c r="L2143" s="2"/>
    </row>
    <row r="2144" spans="12:12">
      <c r="L2144" s="2"/>
    </row>
    <row r="2145" spans="12:12">
      <c r="L2145" s="2"/>
    </row>
    <row r="2146" spans="12:12">
      <c r="L2146" s="2"/>
    </row>
    <row r="2147" spans="12:12">
      <c r="L2147" s="2"/>
    </row>
    <row r="2148" spans="12:12">
      <c r="L2148" s="2"/>
    </row>
    <row r="2149" spans="12:12">
      <c r="L2149" s="2"/>
    </row>
    <row r="2150" spans="12:12">
      <c r="L2150" s="2"/>
    </row>
    <row r="2151" spans="12:12">
      <c r="L2151" s="2"/>
    </row>
    <row r="2152" spans="12:12">
      <c r="L2152" s="2"/>
    </row>
    <row r="2153" spans="12:12">
      <c r="L2153" s="2"/>
    </row>
    <row r="2154" spans="12:12">
      <c r="L2154" s="2"/>
    </row>
    <row r="2155" spans="12:12">
      <c r="L2155" s="2"/>
    </row>
    <row r="2156" spans="12:12">
      <c r="L2156" s="2"/>
    </row>
    <row r="2157" spans="12:12">
      <c r="L2157" s="2"/>
    </row>
    <row r="2158" spans="12:12">
      <c r="L2158" s="2"/>
    </row>
    <row r="2159" spans="12:12">
      <c r="L2159" s="2"/>
    </row>
    <row r="2160" spans="12:12">
      <c r="L2160" s="2"/>
    </row>
    <row r="2161" spans="12:12">
      <c r="L2161" s="2"/>
    </row>
    <row r="2162" spans="12:12">
      <c r="L2162" s="2"/>
    </row>
    <row r="2163" spans="12:12">
      <c r="L2163" s="2"/>
    </row>
    <row r="2164" spans="12:12">
      <c r="L2164" s="2"/>
    </row>
    <row r="2165" spans="12:12">
      <c r="L2165" s="2"/>
    </row>
    <row r="2166" spans="12:12">
      <c r="L2166" s="2"/>
    </row>
    <row r="2167" spans="12:12">
      <c r="L2167" s="2"/>
    </row>
    <row r="2168" spans="12:12">
      <c r="L2168" s="2"/>
    </row>
    <row r="2169" spans="12:12">
      <c r="L2169" s="2"/>
    </row>
    <row r="2170" spans="12:12">
      <c r="L2170" s="2"/>
    </row>
    <row r="2171" spans="12:12">
      <c r="L2171" s="2"/>
    </row>
    <row r="2172" spans="12:12">
      <c r="L2172" s="2"/>
    </row>
    <row r="2173" spans="12:12">
      <c r="L2173" s="2"/>
    </row>
    <row r="2174" spans="12:12">
      <c r="L2174" s="2"/>
    </row>
    <row r="2175" spans="12:12">
      <c r="L2175" s="2"/>
    </row>
    <row r="2176" spans="12:12">
      <c r="L2176" s="2"/>
    </row>
    <row r="2177" spans="12:12">
      <c r="L2177" s="2"/>
    </row>
    <row r="2178" spans="12:12">
      <c r="L2178" s="2"/>
    </row>
    <row r="2179" spans="12:12">
      <c r="L2179" s="2"/>
    </row>
    <row r="2180" spans="12:12">
      <c r="L2180" s="2"/>
    </row>
    <row r="2181" spans="12:12">
      <c r="L2181" s="2"/>
    </row>
    <row r="2182" spans="12:12">
      <c r="L2182" s="2"/>
    </row>
    <row r="2183" spans="12:12">
      <c r="L2183" s="2"/>
    </row>
    <row r="2184" spans="12:12">
      <c r="L2184" s="2"/>
    </row>
    <row r="2185" spans="12:12">
      <c r="L2185" s="2"/>
    </row>
    <row r="2186" spans="12:12">
      <c r="L2186" s="2"/>
    </row>
    <row r="2187" spans="12:12">
      <c r="L2187" s="2"/>
    </row>
    <row r="2188" spans="12:12">
      <c r="L2188" s="2"/>
    </row>
    <row r="2189" spans="12:12">
      <c r="L2189" s="2"/>
    </row>
    <row r="2190" spans="12:12">
      <c r="L2190" s="2"/>
    </row>
    <row r="2191" spans="12:12">
      <c r="L2191" s="2"/>
    </row>
    <row r="2192" spans="12:12">
      <c r="L2192" s="2"/>
    </row>
    <row r="2193" spans="12:12">
      <c r="L2193" s="2"/>
    </row>
    <row r="2194" spans="12:12">
      <c r="L2194" s="2"/>
    </row>
    <row r="2195" spans="12:12">
      <c r="L2195" s="2"/>
    </row>
    <row r="2196" spans="12:12">
      <c r="L2196" s="2"/>
    </row>
    <row r="2197" spans="12:12">
      <c r="L2197" s="2"/>
    </row>
    <row r="2198" spans="12:12">
      <c r="L2198" s="2"/>
    </row>
    <row r="2199" spans="12:12">
      <c r="L2199" s="2"/>
    </row>
    <row r="2200" spans="12:12">
      <c r="L2200" s="2"/>
    </row>
    <row r="2201" spans="12:12">
      <c r="L2201" s="2"/>
    </row>
    <row r="2202" spans="12:12">
      <c r="L2202" s="2"/>
    </row>
    <row r="2203" spans="12:12">
      <c r="L2203" s="2"/>
    </row>
    <row r="2204" spans="12:12">
      <c r="L2204" s="2"/>
    </row>
    <row r="2205" spans="12:12">
      <c r="L2205" s="2"/>
    </row>
    <row r="2206" spans="12:12">
      <c r="L2206" s="2"/>
    </row>
    <row r="2207" spans="12:12">
      <c r="L2207" s="2"/>
    </row>
    <row r="2208" spans="12:12">
      <c r="L2208" s="2"/>
    </row>
    <row r="2209" spans="12:12">
      <c r="L2209" s="2"/>
    </row>
    <row r="2210" spans="12:12">
      <c r="L2210" s="2"/>
    </row>
    <row r="2211" spans="12:12">
      <c r="L2211" s="2"/>
    </row>
    <row r="2212" spans="12:12">
      <c r="L2212" s="2"/>
    </row>
    <row r="2213" spans="12:12">
      <c r="L2213" s="2"/>
    </row>
    <row r="2214" spans="12:12">
      <c r="L2214" s="2"/>
    </row>
    <row r="2215" spans="12:12">
      <c r="L2215" s="2"/>
    </row>
    <row r="2216" spans="12:12">
      <c r="L2216" s="2"/>
    </row>
    <row r="2217" spans="12:12">
      <c r="L2217" s="2"/>
    </row>
    <row r="2218" spans="12:12">
      <c r="L2218" s="2"/>
    </row>
    <row r="2219" spans="12:12">
      <c r="L2219" s="2"/>
    </row>
    <row r="2220" spans="12:12">
      <c r="L2220" s="2"/>
    </row>
    <row r="2221" spans="12:12">
      <c r="L2221" s="2"/>
    </row>
    <row r="2222" spans="12:12">
      <c r="L2222" s="2"/>
    </row>
    <row r="2223" spans="12:12">
      <c r="L2223" s="2"/>
    </row>
    <row r="2224" spans="12:12">
      <c r="L2224" s="2"/>
    </row>
    <row r="2225" spans="12:12">
      <c r="L2225" s="2"/>
    </row>
    <row r="2226" spans="12:12">
      <c r="L2226" s="2"/>
    </row>
    <row r="2227" spans="12:12">
      <c r="L2227" s="2"/>
    </row>
    <row r="2228" spans="12:12">
      <c r="L2228" s="2"/>
    </row>
    <row r="2229" spans="12:12">
      <c r="L2229" s="2"/>
    </row>
    <row r="2230" spans="12:12">
      <c r="L2230" s="2"/>
    </row>
    <row r="2231" spans="12:12">
      <c r="L2231" s="2"/>
    </row>
    <row r="2232" spans="12:12">
      <c r="L2232" s="2"/>
    </row>
    <row r="2233" spans="12:12">
      <c r="L2233" s="2"/>
    </row>
    <row r="2234" spans="12:12">
      <c r="L2234" s="2"/>
    </row>
    <row r="2235" spans="12:12">
      <c r="L2235" s="2"/>
    </row>
    <row r="2236" spans="12:12">
      <c r="L2236" s="2"/>
    </row>
    <row r="2237" spans="12:12">
      <c r="L2237" s="2"/>
    </row>
    <row r="2238" spans="12:12">
      <c r="L2238" s="2"/>
    </row>
    <row r="2239" spans="12:12">
      <c r="L2239" s="2"/>
    </row>
    <row r="2240" spans="12:12">
      <c r="L2240" s="2"/>
    </row>
    <row r="2241" spans="12:12">
      <c r="L2241" s="2"/>
    </row>
    <row r="2242" spans="12:12">
      <c r="L2242" s="2"/>
    </row>
    <row r="2243" spans="12:12">
      <c r="L2243" s="2"/>
    </row>
    <row r="2244" spans="12:12">
      <c r="L2244" s="2"/>
    </row>
    <row r="2245" spans="12:12">
      <c r="L2245" s="2"/>
    </row>
    <row r="2246" spans="12:12">
      <c r="L2246" s="2"/>
    </row>
    <row r="2247" spans="12:12">
      <c r="L2247" s="2"/>
    </row>
    <row r="2248" spans="12:12">
      <c r="L2248" s="2"/>
    </row>
    <row r="2249" spans="12:12">
      <c r="L2249" s="2"/>
    </row>
    <row r="2250" spans="12:12">
      <c r="L2250" s="2"/>
    </row>
    <row r="2251" spans="12:12">
      <c r="L2251" s="2"/>
    </row>
    <row r="2252" spans="12:12">
      <c r="L2252" s="2"/>
    </row>
    <row r="2253" spans="12:12">
      <c r="L2253" s="2"/>
    </row>
    <row r="2254" spans="12:12">
      <c r="L2254" s="2"/>
    </row>
    <row r="2255" spans="12:12">
      <c r="L2255" s="2"/>
    </row>
    <row r="2256" spans="12:12">
      <c r="L2256" s="2"/>
    </row>
    <row r="2257" spans="12:12">
      <c r="L2257" s="2"/>
    </row>
    <row r="2258" spans="12:12">
      <c r="L2258" s="2"/>
    </row>
    <row r="2259" spans="12:12">
      <c r="L2259" s="2"/>
    </row>
    <row r="2260" spans="12:12">
      <c r="L2260" s="2"/>
    </row>
    <row r="2261" spans="12:12">
      <c r="L2261" s="2"/>
    </row>
    <row r="2262" spans="12:12">
      <c r="L2262" s="2"/>
    </row>
    <row r="2263" spans="12:12">
      <c r="L2263" s="2"/>
    </row>
    <row r="2264" spans="12:12">
      <c r="L2264" s="2"/>
    </row>
    <row r="2265" spans="12:12">
      <c r="L2265" s="2"/>
    </row>
    <row r="2266" spans="12:12">
      <c r="L2266" s="2"/>
    </row>
    <row r="2267" spans="12:12">
      <c r="L2267" s="2"/>
    </row>
    <row r="2268" spans="12:12">
      <c r="L2268" s="2"/>
    </row>
    <row r="2269" spans="12:12">
      <c r="L2269" s="2"/>
    </row>
    <row r="2270" spans="12:12">
      <c r="L2270" s="2"/>
    </row>
    <row r="2271" spans="12:12">
      <c r="L2271" s="2"/>
    </row>
    <row r="2272" spans="12:12">
      <c r="L2272" s="2"/>
    </row>
    <row r="2273" spans="12:12">
      <c r="L2273" s="2"/>
    </row>
    <row r="2274" spans="12:12">
      <c r="L2274" s="2"/>
    </row>
    <row r="2275" spans="12:12">
      <c r="L2275" s="2"/>
    </row>
    <row r="2276" spans="12:12">
      <c r="L2276" s="2"/>
    </row>
    <row r="2277" spans="12:12">
      <c r="L2277" s="2"/>
    </row>
    <row r="2278" spans="12:12">
      <c r="L2278" s="2"/>
    </row>
    <row r="2279" spans="12:12">
      <c r="L2279" s="2"/>
    </row>
    <row r="2280" spans="12:12">
      <c r="L2280" s="2"/>
    </row>
    <row r="2281" spans="12:12">
      <c r="L2281" s="2"/>
    </row>
    <row r="2282" spans="12:12">
      <c r="L2282" s="2"/>
    </row>
    <row r="2283" spans="12:12">
      <c r="L2283" s="2"/>
    </row>
    <row r="2284" spans="12:12">
      <c r="L2284" s="2"/>
    </row>
    <row r="2285" spans="12:12">
      <c r="L2285" s="2"/>
    </row>
    <row r="2286" spans="12:12">
      <c r="L2286" s="2"/>
    </row>
    <row r="2287" spans="12:12">
      <c r="L2287" s="2"/>
    </row>
    <row r="2288" spans="12:12">
      <c r="L2288" s="2"/>
    </row>
    <row r="2289" spans="12:12">
      <c r="L2289" s="2"/>
    </row>
    <row r="2290" spans="12:12">
      <c r="L2290" s="2"/>
    </row>
    <row r="2291" spans="12:12">
      <c r="L2291" s="2"/>
    </row>
    <row r="2292" spans="12:12">
      <c r="L2292" s="2"/>
    </row>
    <row r="2293" spans="12:12">
      <c r="L2293" s="2"/>
    </row>
    <row r="2294" spans="12:12">
      <c r="L2294" s="2"/>
    </row>
    <row r="2295" spans="12:12">
      <c r="L2295" s="2"/>
    </row>
    <row r="2296" spans="12:12">
      <c r="L2296" s="2"/>
    </row>
    <row r="2297" spans="12:12">
      <c r="L2297" s="2"/>
    </row>
    <row r="2298" spans="12:12">
      <c r="L2298" s="2"/>
    </row>
    <row r="2299" spans="12:12">
      <c r="L2299" s="2"/>
    </row>
    <row r="2300" spans="12:12">
      <c r="L2300" s="2"/>
    </row>
    <row r="2301" spans="12:12">
      <c r="L2301" s="2"/>
    </row>
    <row r="2302" spans="12:12">
      <c r="L2302" s="2"/>
    </row>
    <row r="2303" spans="12:12">
      <c r="L2303" s="2"/>
    </row>
    <row r="2304" spans="12:12">
      <c r="L2304" s="2"/>
    </row>
    <row r="2305" spans="12:12">
      <c r="L2305" s="2"/>
    </row>
    <row r="2306" spans="12:12">
      <c r="L2306" s="2"/>
    </row>
    <row r="2307" spans="12:12">
      <c r="L2307" s="2"/>
    </row>
    <row r="2308" spans="12:12">
      <c r="L2308" s="2"/>
    </row>
    <row r="2309" spans="12:12">
      <c r="L2309" s="2"/>
    </row>
    <row r="2310" spans="12:12">
      <c r="L2310" s="2"/>
    </row>
    <row r="2311" spans="12:12">
      <c r="L2311" s="2"/>
    </row>
    <row r="2312" spans="12:12">
      <c r="L2312" s="2"/>
    </row>
    <row r="2313" spans="12:12">
      <c r="L2313" s="2"/>
    </row>
    <row r="2314" spans="12:12">
      <c r="L2314" s="2"/>
    </row>
    <row r="2315" spans="12:12">
      <c r="L2315" s="2"/>
    </row>
    <row r="2316" spans="12:12">
      <c r="L2316" s="2"/>
    </row>
    <row r="2317" spans="12:12">
      <c r="L2317" s="2"/>
    </row>
    <row r="2318" spans="12:12">
      <c r="L2318" s="2"/>
    </row>
    <row r="2319" spans="12:12">
      <c r="L2319" s="2"/>
    </row>
    <row r="2320" spans="12:12">
      <c r="L2320" s="2"/>
    </row>
    <row r="2321" spans="12:12">
      <c r="L2321" s="2"/>
    </row>
    <row r="2322" spans="12:12">
      <c r="L2322" s="2"/>
    </row>
    <row r="2323" spans="12:12">
      <c r="L2323" s="2"/>
    </row>
    <row r="2324" spans="12:12">
      <c r="L2324" s="2"/>
    </row>
    <row r="2325" spans="12:12">
      <c r="L2325" s="2"/>
    </row>
    <row r="2326" spans="12:12">
      <c r="L2326" s="2"/>
    </row>
    <row r="2327" spans="12:12">
      <c r="L2327" s="2"/>
    </row>
    <row r="2328" spans="12:12">
      <c r="L2328" s="2"/>
    </row>
    <row r="2329" spans="12:12">
      <c r="L2329" s="2"/>
    </row>
    <row r="2330" spans="12:12">
      <c r="L2330" s="2"/>
    </row>
    <row r="2331" spans="12:12">
      <c r="L2331" s="2"/>
    </row>
    <row r="2332" spans="12:12">
      <c r="L2332" s="2"/>
    </row>
    <row r="2333" spans="12:12">
      <c r="L2333" s="2"/>
    </row>
    <row r="2334" spans="12:12">
      <c r="L2334" s="2"/>
    </row>
    <row r="2335" spans="12:12">
      <c r="L2335" s="2"/>
    </row>
    <row r="2336" spans="12:12">
      <c r="L2336" s="2"/>
    </row>
    <row r="2337" spans="12:12">
      <c r="L2337" s="2"/>
    </row>
    <row r="2338" spans="12:12">
      <c r="L2338" s="2"/>
    </row>
    <row r="2339" spans="12:12">
      <c r="L2339" s="2"/>
    </row>
    <row r="2340" spans="12:12">
      <c r="L2340" s="2"/>
    </row>
    <row r="2341" spans="12:12">
      <c r="L2341" s="2"/>
    </row>
    <row r="2342" spans="12:12">
      <c r="L2342" s="2"/>
    </row>
    <row r="2343" spans="12:12">
      <c r="L2343" s="2"/>
    </row>
    <row r="2344" spans="12:12">
      <c r="L2344" s="2"/>
    </row>
    <row r="2345" spans="12:12">
      <c r="L2345" s="2"/>
    </row>
    <row r="2346" spans="12:12">
      <c r="L2346" s="2"/>
    </row>
    <row r="2347" spans="12:12">
      <c r="L2347" s="2"/>
    </row>
    <row r="2348" spans="12:12">
      <c r="L2348" s="2"/>
    </row>
    <row r="2349" spans="12:12">
      <c r="L2349" s="2"/>
    </row>
    <row r="2350" spans="12:12">
      <c r="L2350" s="2"/>
    </row>
    <row r="2351" spans="12:12">
      <c r="L2351" s="2"/>
    </row>
    <row r="2352" spans="12:12">
      <c r="L2352" s="2"/>
    </row>
    <row r="2353" spans="12:12">
      <c r="L2353" s="2"/>
    </row>
    <row r="2354" spans="12:12">
      <c r="L2354" s="2"/>
    </row>
    <row r="2355" spans="12:12">
      <c r="L2355" s="2"/>
    </row>
    <row r="2356" spans="12:12">
      <c r="L2356" s="2"/>
    </row>
    <row r="2357" spans="12:12">
      <c r="L2357" s="2"/>
    </row>
    <row r="2358" spans="12:12">
      <c r="L2358" s="2"/>
    </row>
    <row r="2359" spans="12:12">
      <c r="L2359" s="2"/>
    </row>
    <row r="2360" spans="12:12">
      <c r="L2360" s="2"/>
    </row>
    <row r="2361" spans="12:12">
      <c r="L2361" s="2"/>
    </row>
    <row r="2362" spans="12:12">
      <c r="L2362" s="2"/>
    </row>
    <row r="2363" spans="12:12">
      <c r="L2363" s="2"/>
    </row>
    <row r="2364" spans="12:12">
      <c r="L2364" s="2"/>
    </row>
    <row r="2365" spans="12:12">
      <c r="L2365" s="2"/>
    </row>
    <row r="2366" spans="12:12">
      <c r="L2366" s="2"/>
    </row>
    <row r="2367" spans="12:12">
      <c r="L2367" s="2"/>
    </row>
    <row r="2368" spans="12:12">
      <c r="L2368" s="2"/>
    </row>
    <row r="2369" spans="12:12">
      <c r="L2369" s="2"/>
    </row>
    <row r="2370" spans="12:12">
      <c r="L2370" s="2"/>
    </row>
    <row r="2371" spans="12:12">
      <c r="L2371" s="2"/>
    </row>
    <row r="2372" spans="12:12">
      <c r="L2372" s="2"/>
    </row>
    <row r="2373" spans="12:12">
      <c r="L2373" s="2"/>
    </row>
    <row r="2374" spans="12:12">
      <c r="L2374" s="2"/>
    </row>
    <row r="2375" spans="12:12">
      <c r="L2375" s="2"/>
    </row>
    <row r="2376" spans="12:12">
      <c r="L2376" s="2"/>
    </row>
    <row r="2377" spans="12:12">
      <c r="L2377" s="2"/>
    </row>
    <row r="2378" spans="12:12">
      <c r="L2378" s="2"/>
    </row>
    <row r="2379" spans="12:12">
      <c r="L2379" s="2"/>
    </row>
    <row r="2380" spans="12:12">
      <c r="L2380" s="2"/>
    </row>
    <row r="2381" spans="12:12">
      <c r="L2381" s="2"/>
    </row>
    <row r="2382" spans="12:12">
      <c r="L2382" s="2"/>
    </row>
    <row r="2383" spans="12:12">
      <c r="L2383" s="2"/>
    </row>
    <row r="2384" spans="12:12">
      <c r="L2384" s="2"/>
    </row>
    <row r="2385" spans="12:12">
      <c r="L2385" s="2"/>
    </row>
    <row r="2386" spans="12:12">
      <c r="L2386" s="2"/>
    </row>
    <row r="2387" spans="12:12">
      <c r="L2387" s="2"/>
    </row>
    <row r="2388" spans="12:12">
      <c r="L2388" s="2"/>
    </row>
    <row r="2389" spans="12:12">
      <c r="L2389" s="2"/>
    </row>
    <row r="2390" spans="12:12">
      <c r="L2390" s="2"/>
    </row>
    <row r="2391" spans="12:12">
      <c r="L2391" s="2"/>
    </row>
    <row r="2392" spans="12:12">
      <c r="L2392" s="2"/>
    </row>
    <row r="2393" spans="12:12">
      <c r="L2393" s="2"/>
    </row>
    <row r="2394" spans="12:12">
      <c r="L2394" s="2"/>
    </row>
    <row r="2395" spans="12:12">
      <c r="L2395" s="2"/>
    </row>
    <row r="2396" spans="12:12">
      <c r="L2396" s="2"/>
    </row>
    <row r="2397" spans="12:12">
      <c r="L2397" s="2"/>
    </row>
    <row r="2398" spans="12:12">
      <c r="L2398" s="2"/>
    </row>
    <row r="2399" spans="12:12">
      <c r="L2399" s="2"/>
    </row>
    <row r="2400" spans="12:12">
      <c r="L2400" s="2"/>
    </row>
    <row r="2401" spans="12:12">
      <c r="L2401" s="2"/>
    </row>
    <row r="2402" spans="12:12">
      <c r="L2402" s="2"/>
    </row>
    <row r="2403" spans="12:12">
      <c r="L2403" s="2"/>
    </row>
    <row r="2404" spans="12:12">
      <c r="L2404" s="2"/>
    </row>
    <row r="2405" spans="12:12">
      <c r="L2405" s="2"/>
    </row>
    <row r="2406" spans="12:12">
      <c r="L2406" s="2"/>
    </row>
    <row r="2407" spans="12:12">
      <c r="L2407" s="2"/>
    </row>
    <row r="2408" spans="12:12">
      <c r="L2408" s="2"/>
    </row>
    <row r="2409" spans="12:12">
      <c r="L2409" s="2"/>
    </row>
    <row r="2410" spans="12:12">
      <c r="L2410" s="2"/>
    </row>
    <row r="2411" spans="12:12">
      <c r="L2411" s="2"/>
    </row>
    <row r="2412" spans="12:12">
      <c r="L2412" s="2"/>
    </row>
    <row r="2413" spans="12:12">
      <c r="L2413" s="2"/>
    </row>
    <row r="2414" spans="12:12">
      <c r="L2414" s="2"/>
    </row>
    <row r="2415" spans="12:12">
      <c r="L2415" s="2"/>
    </row>
    <row r="2416" spans="12:12">
      <c r="L2416" s="2"/>
    </row>
    <row r="2417" spans="12:12">
      <c r="L2417" s="2"/>
    </row>
    <row r="2418" spans="12:12">
      <c r="L2418" s="2"/>
    </row>
    <row r="2419" spans="12:12">
      <c r="L2419" s="2"/>
    </row>
    <row r="2420" spans="12:12">
      <c r="L2420" s="2"/>
    </row>
    <row r="2421" spans="12:12">
      <c r="L2421" s="2"/>
    </row>
    <row r="2422" spans="12:12">
      <c r="L2422" s="2"/>
    </row>
    <row r="2423" spans="12:12">
      <c r="L2423" s="2"/>
    </row>
    <row r="2424" spans="12:12">
      <c r="L2424" s="2"/>
    </row>
    <row r="2425" spans="12:12">
      <c r="L2425" s="2"/>
    </row>
    <row r="2426" spans="12:12">
      <c r="L2426" s="2"/>
    </row>
    <row r="2427" spans="12:12">
      <c r="L2427" s="2"/>
    </row>
    <row r="2428" spans="12:12">
      <c r="L2428" s="2"/>
    </row>
    <row r="2429" spans="12:12">
      <c r="L2429" s="2"/>
    </row>
    <row r="2430" spans="12:12">
      <c r="L2430" s="2"/>
    </row>
    <row r="2431" spans="12:12">
      <c r="L2431" s="2"/>
    </row>
    <row r="2432" spans="12:12">
      <c r="L2432" s="2"/>
    </row>
    <row r="2433" spans="12:12">
      <c r="L2433" s="2"/>
    </row>
    <row r="2434" spans="12:12">
      <c r="L2434" s="2"/>
    </row>
    <row r="2435" spans="12:12">
      <c r="L2435" s="2"/>
    </row>
    <row r="2436" spans="12:12">
      <c r="L2436" s="2"/>
    </row>
    <row r="2437" spans="12:12">
      <c r="L2437" s="2"/>
    </row>
    <row r="2438" spans="12:12">
      <c r="L2438" s="2"/>
    </row>
    <row r="2439" spans="12:12">
      <c r="L2439" s="2"/>
    </row>
    <row r="2440" spans="12:12">
      <c r="L2440" s="2"/>
    </row>
    <row r="2441" spans="12:12">
      <c r="L2441" s="2"/>
    </row>
    <row r="2442" spans="12:12">
      <c r="L2442" s="2"/>
    </row>
    <row r="2443" spans="12:12">
      <c r="L2443" s="2"/>
    </row>
    <row r="2444" spans="12:12">
      <c r="L2444" s="2"/>
    </row>
    <row r="2445" spans="12:12">
      <c r="L2445" s="2"/>
    </row>
    <row r="2446" spans="12:12">
      <c r="L2446" s="2"/>
    </row>
    <row r="2447" spans="12:12">
      <c r="L2447" s="2"/>
    </row>
    <row r="2448" spans="12:12">
      <c r="L2448" s="2"/>
    </row>
    <row r="2449" spans="12:12">
      <c r="L2449" s="2"/>
    </row>
    <row r="2450" spans="12:12">
      <c r="L2450" s="2"/>
    </row>
    <row r="2451" spans="12:12">
      <c r="L2451" s="2"/>
    </row>
    <row r="2452" spans="12:12">
      <c r="L2452" s="2"/>
    </row>
    <row r="2453" spans="12:12">
      <c r="L2453" s="2"/>
    </row>
    <row r="2454" spans="12:12">
      <c r="L2454" s="2"/>
    </row>
    <row r="2455" spans="12:12">
      <c r="L2455" s="2"/>
    </row>
    <row r="2456" spans="12:12">
      <c r="L2456" s="2"/>
    </row>
    <row r="2457" spans="12:12">
      <c r="L2457" s="2"/>
    </row>
    <row r="2458" spans="12:12">
      <c r="L2458" s="2"/>
    </row>
    <row r="2459" spans="12:12">
      <c r="L2459" s="2"/>
    </row>
    <row r="2460" spans="12:12">
      <c r="L2460" s="2"/>
    </row>
    <row r="2461" spans="12:12">
      <c r="L2461" s="2"/>
    </row>
    <row r="2462" spans="12:12">
      <c r="L2462" s="2"/>
    </row>
    <row r="2463" spans="12:12">
      <c r="L2463" s="2"/>
    </row>
    <row r="2464" spans="12:12">
      <c r="L2464" s="2"/>
    </row>
    <row r="2465" spans="12:12">
      <c r="L2465" s="2"/>
    </row>
    <row r="2466" spans="12:12">
      <c r="L2466" s="2"/>
    </row>
    <row r="2467" spans="12:12">
      <c r="L2467" s="2"/>
    </row>
    <row r="2468" spans="12:12">
      <c r="L2468" s="2"/>
    </row>
    <row r="2469" spans="12:12">
      <c r="L2469" s="2"/>
    </row>
    <row r="2470" spans="12:12">
      <c r="L2470" s="2"/>
    </row>
    <row r="2471" spans="12:12">
      <c r="L2471" s="2"/>
    </row>
    <row r="2472" spans="12:12">
      <c r="L2472" s="2"/>
    </row>
    <row r="2473" spans="12:12">
      <c r="L2473" s="2"/>
    </row>
    <row r="2474" spans="12:12">
      <c r="L2474" s="2"/>
    </row>
    <row r="2475" spans="12:12">
      <c r="L2475" s="2"/>
    </row>
    <row r="2476" spans="12:12">
      <c r="L2476" s="2"/>
    </row>
    <row r="2477" spans="12:12">
      <c r="L2477" s="2"/>
    </row>
    <row r="2478" spans="12:12">
      <c r="L2478" s="2"/>
    </row>
    <row r="2479" spans="12:12">
      <c r="L2479" s="2"/>
    </row>
    <row r="2480" spans="12:12">
      <c r="L2480" s="2"/>
    </row>
    <row r="2481" spans="12:12">
      <c r="L2481" s="2"/>
    </row>
    <row r="2482" spans="12:12">
      <c r="L2482" s="2"/>
    </row>
    <row r="2483" spans="12:12">
      <c r="L2483" s="2"/>
    </row>
    <row r="2484" spans="12:12">
      <c r="L2484" s="2"/>
    </row>
    <row r="2485" spans="12:12">
      <c r="L2485" s="2"/>
    </row>
    <row r="2486" spans="12:12">
      <c r="L2486" s="2"/>
    </row>
    <row r="2487" spans="12:12">
      <c r="L2487" s="2"/>
    </row>
    <row r="2488" spans="12:12">
      <c r="L2488" s="2"/>
    </row>
    <row r="2489" spans="12:12">
      <c r="L2489" s="2"/>
    </row>
    <row r="2490" spans="12:12">
      <c r="L2490" s="2"/>
    </row>
    <row r="2491" spans="12:12">
      <c r="L2491" s="2"/>
    </row>
    <row r="2492" spans="12:12">
      <c r="L2492" s="2"/>
    </row>
    <row r="2493" spans="12:12">
      <c r="L2493" s="2"/>
    </row>
    <row r="2494" spans="12:12">
      <c r="L2494" s="2"/>
    </row>
    <row r="2495" spans="12:12">
      <c r="L2495" s="2"/>
    </row>
    <row r="2496" spans="12:12">
      <c r="L2496" s="2"/>
    </row>
    <row r="2497" spans="12:12">
      <c r="L2497" s="2"/>
    </row>
    <row r="2498" spans="12:12">
      <c r="L2498" s="2"/>
    </row>
    <row r="2499" spans="12:12">
      <c r="L2499" s="2"/>
    </row>
    <row r="2500" spans="12:12">
      <c r="L2500" s="2"/>
    </row>
    <row r="2501" spans="12:12">
      <c r="L2501" s="2"/>
    </row>
    <row r="2502" spans="12:12">
      <c r="L2502" s="2"/>
    </row>
    <row r="2503" spans="12:12">
      <c r="L2503" s="2"/>
    </row>
    <row r="2504" spans="12:12">
      <c r="L2504" s="2"/>
    </row>
    <row r="2505" spans="12:12">
      <c r="L2505" s="2"/>
    </row>
    <row r="2506" spans="12:12">
      <c r="L2506" s="2"/>
    </row>
    <row r="2507" spans="12:12">
      <c r="L2507" s="2"/>
    </row>
    <row r="2508" spans="12:12">
      <c r="L2508" s="2"/>
    </row>
    <row r="2509" spans="12:12">
      <c r="L2509" s="2"/>
    </row>
    <row r="2510" spans="12:12">
      <c r="L2510" s="2"/>
    </row>
    <row r="2511" spans="12:12">
      <c r="L2511" s="2"/>
    </row>
    <row r="2512" spans="12:12">
      <c r="L2512" s="2"/>
    </row>
    <row r="2513" spans="12:12">
      <c r="L2513" s="2"/>
    </row>
    <row r="2514" spans="12:12">
      <c r="L2514" s="2"/>
    </row>
    <row r="2515" spans="12:12">
      <c r="L2515" s="2"/>
    </row>
    <row r="2516" spans="12:12">
      <c r="L2516" s="2"/>
    </row>
    <row r="2517" spans="12:12">
      <c r="L2517" s="2"/>
    </row>
    <row r="2518" spans="12:12">
      <c r="L2518" s="2"/>
    </row>
    <row r="2519" spans="12:12">
      <c r="L2519" s="2"/>
    </row>
    <row r="2520" spans="12:12">
      <c r="L2520" s="2"/>
    </row>
    <row r="2521" spans="12:12">
      <c r="L2521" s="2"/>
    </row>
    <row r="2522" spans="12:12">
      <c r="L2522" s="2"/>
    </row>
    <row r="2523" spans="12:12">
      <c r="L2523" s="2"/>
    </row>
    <row r="2524" spans="12:12">
      <c r="L2524" s="2"/>
    </row>
    <row r="2525" spans="12:12">
      <c r="L2525" s="2"/>
    </row>
    <row r="2526" spans="12:12">
      <c r="L2526" s="2"/>
    </row>
    <row r="2527" spans="12:12">
      <c r="L2527" s="2"/>
    </row>
    <row r="2528" spans="12:12">
      <c r="L2528" s="2"/>
    </row>
    <row r="2529" spans="12:12">
      <c r="L2529" s="2"/>
    </row>
    <row r="2530" spans="12:12">
      <c r="L2530" s="2"/>
    </row>
    <row r="2531" spans="12:12">
      <c r="L2531" s="2"/>
    </row>
    <row r="2532" spans="12:12">
      <c r="L2532" s="2"/>
    </row>
    <row r="2533" spans="12:12">
      <c r="L2533" s="2"/>
    </row>
    <row r="2534" spans="12:12">
      <c r="L2534" s="2"/>
    </row>
    <row r="2535" spans="12:12">
      <c r="L2535" s="2"/>
    </row>
    <row r="2536" spans="12:12">
      <c r="L2536" s="2"/>
    </row>
    <row r="2537" spans="12:12">
      <c r="L2537" s="2"/>
    </row>
    <row r="2538" spans="12:12">
      <c r="L2538" s="2"/>
    </row>
    <row r="2539" spans="12:12">
      <c r="L2539" s="2"/>
    </row>
    <row r="2540" spans="12:12">
      <c r="L2540" s="2"/>
    </row>
    <row r="2541" spans="12:12">
      <c r="L2541" s="2"/>
    </row>
    <row r="2542" spans="12:12">
      <c r="L2542" s="2"/>
    </row>
    <row r="2543" spans="12:12">
      <c r="L2543" s="2"/>
    </row>
    <row r="2544" spans="12:12">
      <c r="L2544" s="2"/>
    </row>
    <row r="2545" spans="12:12">
      <c r="L2545" s="2"/>
    </row>
    <row r="2546" spans="12:12">
      <c r="L2546" s="2"/>
    </row>
    <row r="2547" spans="12:12">
      <c r="L2547" s="2"/>
    </row>
    <row r="2548" spans="12:12">
      <c r="L2548" s="2"/>
    </row>
    <row r="2549" spans="12:12">
      <c r="L2549" s="2"/>
    </row>
    <row r="2550" spans="12:12">
      <c r="L2550" s="2"/>
    </row>
    <row r="2551" spans="12:12">
      <c r="L2551" s="2"/>
    </row>
    <row r="2552" spans="12:12">
      <c r="L2552" s="2"/>
    </row>
    <row r="2553" spans="12:12">
      <c r="L2553" s="2"/>
    </row>
    <row r="2554" spans="12:12">
      <c r="L2554" s="2"/>
    </row>
    <row r="2555" spans="12:12">
      <c r="L2555" s="2"/>
    </row>
    <row r="2556" spans="12:12">
      <c r="L2556" s="2"/>
    </row>
    <row r="2557" spans="12:12">
      <c r="L2557" s="2"/>
    </row>
    <row r="2558" spans="12:12">
      <c r="L2558" s="2"/>
    </row>
    <row r="2559" spans="12:12">
      <c r="L2559" s="2"/>
    </row>
    <row r="2560" spans="12:12">
      <c r="L2560" s="2"/>
    </row>
    <row r="2561" spans="12:12">
      <c r="L2561" s="2"/>
    </row>
    <row r="2562" spans="12:12">
      <c r="L2562" s="2"/>
    </row>
    <row r="2563" spans="12:12">
      <c r="L2563" s="2"/>
    </row>
    <row r="2564" spans="12:12">
      <c r="L2564" s="2"/>
    </row>
    <row r="2565" spans="12:12">
      <c r="L2565" s="2"/>
    </row>
    <row r="2566" spans="12:12">
      <c r="L2566" s="2"/>
    </row>
    <row r="2567" spans="12:12">
      <c r="L2567" s="2"/>
    </row>
    <row r="2568" spans="12:12">
      <c r="L2568" s="2"/>
    </row>
    <row r="2569" spans="12:12">
      <c r="L2569" s="2"/>
    </row>
    <row r="2570" spans="12:12">
      <c r="L2570" s="2"/>
    </row>
    <row r="2571" spans="12:12">
      <c r="L2571" s="2"/>
    </row>
    <row r="2572" spans="12:12">
      <c r="L2572" s="2"/>
    </row>
    <row r="2573" spans="12:12">
      <c r="L2573" s="2"/>
    </row>
    <row r="2574" spans="12:12">
      <c r="L2574" s="2"/>
    </row>
    <row r="2575" spans="12:12">
      <c r="L2575" s="2"/>
    </row>
    <row r="2576" spans="12:12">
      <c r="L2576" s="2"/>
    </row>
    <row r="2577" spans="12:12">
      <c r="L2577" s="2"/>
    </row>
    <row r="2578" spans="12:12">
      <c r="L2578" s="2"/>
    </row>
    <row r="2579" spans="12:12">
      <c r="L2579" s="2"/>
    </row>
    <row r="2580" spans="12:12">
      <c r="L2580" s="2"/>
    </row>
    <row r="2581" spans="12:12">
      <c r="L2581" s="2"/>
    </row>
    <row r="2582" spans="12:12">
      <c r="L2582" s="2"/>
    </row>
    <row r="2583" spans="12:12">
      <c r="L2583" s="2"/>
    </row>
    <row r="2584" spans="12:12">
      <c r="L2584" s="2"/>
    </row>
    <row r="2585" spans="12:12">
      <c r="L2585" s="2"/>
    </row>
    <row r="2586" spans="12:12">
      <c r="L2586" s="2"/>
    </row>
    <row r="2587" spans="12:12">
      <c r="L2587" s="2"/>
    </row>
    <row r="2588" spans="12:12">
      <c r="L2588" s="2"/>
    </row>
    <row r="2589" spans="12:12">
      <c r="L2589" s="2"/>
    </row>
    <row r="2590" spans="12:12">
      <c r="L2590" s="2"/>
    </row>
    <row r="2591" spans="12:12">
      <c r="L2591" s="2"/>
    </row>
    <row r="2592" spans="12:12">
      <c r="L2592" s="2"/>
    </row>
    <row r="2593" spans="12:12">
      <c r="L2593" s="2"/>
    </row>
    <row r="2594" spans="12:12">
      <c r="L2594" s="2"/>
    </row>
    <row r="2595" spans="12:12">
      <c r="L2595" s="2"/>
    </row>
    <row r="2596" spans="12:12">
      <c r="L2596" s="2"/>
    </row>
    <row r="2597" spans="12:12">
      <c r="L2597" s="2"/>
    </row>
    <row r="2598" spans="12:12">
      <c r="L2598" s="2"/>
    </row>
    <row r="2599" spans="12:12">
      <c r="L2599" s="2"/>
    </row>
    <row r="2600" spans="12:12">
      <c r="L2600" s="2"/>
    </row>
    <row r="2601" spans="12:12">
      <c r="L2601" s="2"/>
    </row>
    <row r="2602" spans="12:12">
      <c r="L2602" s="2"/>
    </row>
    <row r="2603" spans="12:12">
      <c r="L2603" s="2"/>
    </row>
    <row r="2604" spans="12:12">
      <c r="L2604" s="2"/>
    </row>
    <row r="2605" spans="12:12">
      <c r="L2605" s="2"/>
    </row>
    <row r="2606" spans="12:12">
      <c r="L2606" s="2"/>
    </row>
    <row r="2607" spans="12:12">
      <c r="L2607" s="2"/>
    </row>
    <row r="2608" spans="12:12">
      <c r="L2608" s="2"/>
    </row>
    <row r="2609" spans="12:12">
      <c r="L2609" s="2"/>
    </row>
    <row r="2610" spans="12:12">
      <c r="L2610" s="2"/>
    </row>
    <row r="2611" spans="12:12">
      <c r="L2611" s="2"/>
    </row>
    <row r="2612" spans="12:12">
      <c r="L2612" s="2"/>
    </row>
    <row r="2613" spans="12:12">
      <c r="L2613" s="2"/>
    </row>
    <row r="2614" spans="12:12">
      <c r="L2614" s="2"/>
    </row>
    <row r="2615" spans="12:12">
      <c r="L2615" s="2"/>
    </row>
    <row r="2616" spans="12:12">
      <c r="L2616" s="2"/>
    </row>
    <row r="2617" spans="12:12">
      <c r="L2617" s="2"/>
    </row>
    <row r="2618" spans="12:12">
      <c r="L2618" s="2"/>
    </row>
    <row r="2619" spans="12:12">
      <c r="L2619" s="2"/>
    </row>
    <row r="2620" spans="12:12">
      <c r="L2620" s="2"/>
    </row>
    <row r="2621" spans="12:12">
      <c r="L2621" s="2"/>
    </row>
    <row r="2622" spans="12:12">
      <c r="L2622" s="2"/>
    </row>
    <row r="2623" spans="12:12">
      <c r="L2623" s="2"/>
    </row>
    <row r="2624" spans="12:12">
      <c r="L2624" s="2"/>
    </row>
    <row r="2625" spans="12:12">
      <c r="L2625" s="2"/>
    </row>
    <row r="2626" spans="12:12">
      <c r="L2626" s="2"/>
    </row>
    <row r="2627" spans="12:12">
      <c r="L2627" s="2"/>
    </row>
    <row r="2628" spans="12:12">
      <c r="L2628" s="2"/>
    </row>
    <row r="2629" spans="12:12">
      <c r="L2629" s="2"/>
    </row>
    <row r="2630" spans="12:12">
      <c r="L2630" s="2"/>
    </row>
    <row r="2631" spans="12:12">
      <c r="L2631" s="2"/>
    </row>
    <row r="2632" spans="12:12">
      <c r="L2632" s="2"/>
    </row>
    <row r="2633" spans="12:12">
      <c r="L2633" s="2"/>
    </row>
    <row r="2634" spans="12:12">
      <c r="L2634" s="2"/>
    </row>
    <row r="2635" spans="12:12">
      <c r="L2635" s="2"/>
    </row>
    <row r="2636" spans="12:12">
      <c r="L2636" s="2"/>
    </row>
    <row r="2637" spans="12:12">
      <c r="L2637" s="2"/>
    </row>
    <row r="2638" spans="12:12">
      <c r="L2638" s="2"/>
    </row>
    <row r="2639" spans="12:12">
      <c r="L2639" s="2"/>
    </row>
    <row r="2640" spans="12:12">
      <c r="L2640" s="2"/>
    </row>
    <row r="2641" spans="12:12">
      <c r="L2641" s="2"/>
    </row>
    <row r="2642" spans="12:12">
      <c r="L2642" s="2"/>
    </row>
    <row r="2643" spans="12:12">
      <c r="L2643" s="2"/>
    </row>
    <row r="2644" spans="12:12">
      <c r="L2644" s="2"/>
    </row>
    <row r="2645" spans="12:12">
      <c r="L2645" s="2"/>
    </row>
    <row r="2646" spans="12:12">
      <c r="L2646" s="2"/>
    </row>
    <row r="2647" spans="12:12">
      <c r="L2647" s="2"/>
    </row>
    <row r="2648" spans="12:12">
      <c r="L2648" s="2"/>
    </row>
    <row r="2649" spans="12:12">
      <c r="L2649" s="2"/>
    </row>
    <row r="2650" spans="12:12">
      <c r="L2650" s="2"/>
    </row>
    <row r="2651" spans="12:12">
      <c r="L2651" s="2"/>
    </row>
    <row r="2652" spans="12:12">
      <c r="L2652" s="2"/>
    </row>
    <row r="2653" spans="12:12">
      <c r="L2653" s="2"/>
    </row>
    <row r="2654" spans="12:12">
      <c r="L2654" s="2"/>
    </row>
    <row r="2655" spans="12:12">
      <c r="L2655" s="2"/>
    </row>
    <row r="2656" spans="12:12">
      <c r="L2656" s="2"/>
    </row>
    <row r="2657" spans="12:12">
      <c r="L2657" s="2"/>
    </row>
    <row r="2658" spans="12:12">
      <c r="L2658" s="2"/>
    </row>
    <row r="2659" spans="12:12">
      <c r="L2659" s="2"/>
    </row>
    <row r="2660" spans="12:12">
      <c r="L2660" s="2"/>
    </row>
    <row r="2661" spans="12:12">
      <c r="L2661" s="2"/>
    </row>
    <row r="2662" spans="12:12">
      <c r="L2662" s="2"/>
    </row>
    <row r="2663" spans="12:12">
      <c r="L2663" s="2"/>
    </row>
    <row r="2664" spans="12:12">
      <c r="L2664" s="2"/>
    </row>
    <row r="2665" spans="12:12">
      <c r="L2665" s="2"/>
    </row>
    <row r="2666" spans="12:12">
      <c r="L2666" s="2"/>
    </row>
    <row r="2667" spans="12:12">
      <c r="L2667" s="2"/>
    </row>
    <row r="2668" spans="12:12">
      <c r="L2668" s="2"/>
    </row>
    <row r="2669" spans="12:12">
      <c r="L2669" s="2"/>
    </row>
    <row r="2670" spans="12:12">
      <c r="L2670" s="2"/>
    </row>
    <row r="2671" spans="12:12">
      <c r="L2671" s="2"/>
    </row>
    <row r="2672" spans="12:12">
      <c r="L2672" s="2"/>
    </row>
    <row r="2673" spans="12:12">
      <c r="L2673" s="2"/>
    </row>
    <row r="2674" spans="12:12">
      <c r="L2674" s="2"/>
    </row>
    <row r="2675" spans="12:12">
      <c r="L2675" s="2"/>
    </row>
    <row r="2676" spans="12:12">
      <c r="L2676" s="2"/>
    </row>
    <row r="2677" spans="12:12">
      <c r="L2677" s="2"/>
    </row>
    <row r="2678" spans="12:12">
      <c r="L2678" s="2"/>
    </row>
    <row r="2679" spans="12:12">
      <c r="L2679" s="2"/>
    </row>
    <row r="2680" spans="12:12">
      <c r="L2680" s="2"/>
    </row>
    <row r="2681" spans="12:12">
      <c r="L2681" s="2"/>
    </row>
    <row r="2682" spans="12:12">
      <c r="L2682" s="2"/>
    </row>
    <row r="2683" spans="12:12">
      <c r="L2683" s="2"/>
    </row>
    <row r="2684" spans="12:12">
      <c r="L2684" s="2"/>
    </row>
    <row r="2685" spans="12:12">
      <c r="L2685" s="2"/>
    </row>
    <row r="2686" spans="12:12">
      <c r="L2686" s="2"/>
    </row>
    <row r="2687" spans="12:12">
      <c r="L2687" s="2"/>
    </row>
    <row r="2688" spans="12:12">
      <c r="L2688" s="2"/>
    </row>
    <row r="2689" spans="12:12">
      <c r="L2689" s="2"/>
    </row>
    <row r="2690" spans="12:12">
      <c r="L2690" s="2"/>
    </row>
    <row r="2691" spans="12:12">
      <c r="L2691" s="2"/>
    </row>
    <row r="2692" spans="12:12">
      <c r="L2692" s="2"/>
    </row>
    <row r="2693" spans="12:12">
      <c r="L2693" s="2"/>
    </row>
    <row r="2694" spans="12:12">
      <c r="L2694" s="2"/>
    </row>
    <row r="2695" spans="12:12">
      <c r="L2695" s="2"/>
    </row>
    <row r="2696" spans="12:12">
      <c r="L2696" s="2"/>
    </row>
    <row r="2697" spans="12:12">
      <c r="L2697" s="2"/>
    </row>
    <row r="2698" spans="12:12">
      <c r="L2698" s="2"/>
    </row>
    <row r="2699" spans="12:12">
      <c r="L2699" s="2"/>
    </row>
    <row r="2700" spans="12:12">
      <c r="L2700" s="2"/>
    </row>
    <row r="2701" spans="12:12">
      <c r="L2701" s="2"/>
    </row>
    <row r="2702" spans="12:12">
      <c r="L2702" s="2"/>
    </row>
    <row r="2703" spans="12:12">
      <c r="L2703" s="2"/>
    </row>
    <row r="2704" spans="12:12">
      <c r="L2704" s="2"/>
    </row>
    <row r="2705" spans="12:12">
      <c r="L2705" s="2"/>
    </row>
    <row r="2706" spans="12:12">
      <c r="L2706" s="2"/>
    </row>
    <row r="2707" spans="12:12">
      <c r="L2707" s="2"/>
    </row>
    <row r="2708" spans="12:12">
      <c r="L2708" s="2"/>
    </row>
    <row r="2709" spans="12:12">
      <c r="L2709" s="2"/>
    </row>
    <row r="2710" spans="12:12">
      <c r="L2710" s="2"/>
    </row>
    <row r="2711" spans="12:12">
      <c r="L2711" s="2"/>
    </row>
    <row r="2712" spans="12:12">
      <c r="L2712" s="2"/>
    </row>
    <row r="2713" spans="12:12">
      <c r="L2713" s="2"/>
    </row>
    <row r="2714" spans="12:12">
      <c r="L2714" s="2"/>
    </row>
    <row r="2715" spans="12:12">
      <c r="L2715" s="2"/>
    </row>
    <row r="2716" spans="12:12">
      <c r="L2716" s="2"/>
    </row>
    <row r="2717" spans="12:12">
      <c r="L2717" s="2"/>
    </row>
    <row r="2718" spans="12:12">
      <c r="L2718" s="2"/>
    </row>
    <row r="2719" spans="12:12">
      <c r="L2719" s="2"/>
    </row>
    <row r="2720" spans="12:12">
      <c r="L2720" s="2"/>
    </row>
    <row r="2721" spans="12:12">
      <c r="L2721" s="2"/>
    </row>
    <row r="2722" spans="12:12">
      <c r="L2722" s="2"/>
    </row>
    <row r="2723" spans="12:12">
      <c r="L2723" s="2"/>
    </row>
    <row r="2724" spans="12:12">
      <c r="L2724" s="2"/>
    </row>
    <row r="2725" spans="12:12">
      <c r="L2725" s="2"/>
    </row>
    <row r="2726" spans="12:12">
      <c r="L2726" s="2"/>
    </row>
    <row r="2727" spans="12:12">
      <c r="L2727" s="2"/>
    </row>
    <row r="2728" spans="12:12">
      <c r="L2728" s="2"/>
    </row>
    <row r="2729" spans="12:12">
      <c r="L2729" s="2"/>
    </row>
    <row r="2730" spans="12:12">
      <c r="L2730" s="2"/>
    </row>
    <row r="2731" spans="12:12">
      <c r="L2731" s="2"/>
    </row>
    <row r="2732" spans="12:12">
      <c r="L2732" s="2"/>
    </row>
    <row r="2733" spans="12:12">
      <c r="L2733" s="2"/>
    </row>
    <row r="2734" spans="12:12">
      <c r="L2734" s="2"/>
    </row>
    <row r="2735" spans="12:12">
      <c r="L2735" s="2"/>
    </row>
    <row r="2736" spans="12:12">
      <c r="L2736" s="2"/>
    </row>
    <row r="2737" spans="12:12">
      <c r="L2737" s="2"/>
    </row>
    <row r="2738" spans="12:12">
      <c r="L2738" s="2"/>
    </row>
    <row r="2739" spans="12:12">
      <c r="L2739" s="2"/>
    </row>
    <row r="2740" spans="12:12">
      <c r="L2740" s="2"/>
    </row>
    <row r="2741" spans="12:12">
      <c r="L2741" s="2"/>
    </row>
    <row r="2742" spans="12:12">
      <c r="L2742" s="2"/>
    </row>
    <row r="2743" spans="12:12">
      <c r="L2743" s="2"/>
    </row>
    <row r="2744" spans="12:12">
      <c r="L2744" s="2"/>
    </row>
    <row r="2745" spans="12:12">
      <c r="L2745" s="2"/>
    </row>
    <row r="2746" spans="12:12">
      <c r="L2746" s="2"/>
    </row>
    <row r="2747" spans="12:12">
      <c r="L2747" s="2"/>
    </row>
    <row r="2748" spans="12:12">
      <c r="L2748" s="2"/>
    </row>
    <row r="2749" spans="12:12">
      <c r="L2749" s="2"/>
    </row>
    <row r="2750" spans="12:12">
      <c r="L2750" s="2"/>
    </row>
    <row r="2751" spans="12:12">
      <c r="L2751" s="2"/>
    </row>
    <row r="2752" spans="12:12">
      <c r="L2752" s="2"/>
    </row>
    <row r="2753" spans="12:12">
      <c r="L2753" s="2"/>
    </row>
    <row r="2754" spans="12:12">
      <c r="L2754" s="2"/>
    </row>
    <row r="2755" spans="12:12">
      <c r="L2755" s="2"/>
    </row>
    <row r="2756" spans="12:12">
      <c r="L2756" s="2"/>
    </row>
    <row r="2757" spans="12:12">
      <c r="L2757" s="2"/>
    </row>
    <row r="2758" spans="12:12">
      <c r="L2758" s="2"/>
    </row>
    <row r="2759" spans="12:12">
      <c r="L2759" s="2"/>
    </row>
    <row r="2760" spans="12:12">
      <c r="L2760" s="2"/>
    </row>
    <row r="2761" spans="12:12">
      <c r="L2761" s="2"/>
    </row>
    <row r="2762" spans="12:12">
      <c r="L2762" s="2"/>
    </row>
    <row r="2763" spans="12:12">
      <c r="L2763" s="2"/>
    </row>
    <row r="2764" spans="12:12">
      <c r="L2764" s="2"/>
    </row>
    <row r="2765" spans="12:12">
      <c r="L2765" s="2"/>
    </row>
    <row r="2766" spans="12:12">
      <c r="L2766" s="2"/>
    </row>
    <row r="2767" spans="12:12">
      <c r="L2767" s="2"/>
    </row>
    <row r="2768" spans="12:12">
      <c r="L2768" s="2"/>
    </row>
    <row r="2769" spans="12:12">
      <c r="L2769" s="2"/>
    </row>
    <row r="2770" spans="12:12">
      <c r="L2770" s="2"/>
    </row>
    <row r="2771" spans="12:12">
      <c r="L2771" s="2"/>
    </row>
    <row r="2772" spans="12:12">
      <c r="L2772" s="2"/>
    </row>
    <row r="2773" spans="12:12">
      <c r="L2773" s="2"/>
    </row>
    <row r="2774" spans="12:12">
      <c r="L2774" s="2"/>
    </row>
    <row r="2775" spans="12:12">
      <c r="L2775" s="2"/>
    </row>
    <row r="2776" spans="12:12">
      <c r="L2776" s="2"/>
    </row>
    <row r="2777" spans="12:12">
      <c r="L2777" s="2"/>
    </row>
    <row r="2778" spans="12:12">
      <c r="L2778" s="2"/>
    </row>
    <row r="2779" spans="12:12">
      <c r="L2779" s="2"/>
    </row>
    <row r="2780" spans="12:12">
      <c r="L2780" s="2"/>
    </row>
    <row r="2781" spans="12:12">
      <c r="L2781" s="2"/>
    </row>
    <row r="2782" spans="12:12">
      <c r="L2782" s="2"/>
    </row>
    <row r="2783" spans="12:12">
      <c r="L2783" s="2"/>
    </row>
    <row r="2784" spans="12:12">
      <c r="L2784" s="2"/>
    </row>
    <row r="2785" spans="12:12">
      <c r="L2785" s="2"/>
    </row>
    <row r="2786" spans="12:12">
      <c r="L2786" s="2"/>
    </row>
    <row r="2787" spans="12:12">
      <c r="L2787" s="2"/>
    </row>
    <row r="2788" spans="12:12">
      <c r="L2788" s="2"/>
    </row>
    <row r="2789" spans="12:12">
      <c r="L2789" s="2"/>
    </row>
    <row r="2790" spans="12:12">
      <c r="L2790" s="2"/>
    </row>
    <row r="2791" spans="12:12">
      <c r="L2791" s="2"/>
    </row>
    <row r="2792" spans="12:12">
      <c r="L2792" s="2"/>
    </row>
    <row r="2793" spans="12:12">
      <c r="L2793" s="2"/>
    </row>
    <row r="2794" spans="12:12">
      <c r="L2794" s="2"/>
    </row>
    <row r="2795" spans="12:12">
      <c r="L2795" s="2"/>
    </row>
    <row r="2796" spans="12:12">
      <c r="L2796" s="2"/>
    </row>
    <row r="2797" spans="12:12">
      <c r="L2797" s="2"/>
    </row>
    <row r="2798" spans="12:12">
      <c r="L2798" s="2"/>
    </row>
    <row r="2799" spans="12:12">
      <c r="L2799" s="2"/>
    </row>
    <row r="2800" spans="12:12">
      <c r="L2800" s="2"/>
    </row>
    <row r="2801" spans="12:12">
      <c r="L2801" s="2"/>
    </row>
    <row r="2802" spans="12:12">
      <c r="L2802" s="2"/>
    </row>
    <row r="2803" spans="12:12">
      <c r="L2803" s="2"/>
    </row>
    <row r="2804" spans="12:12">
      <c r="L2804" s="2"/>
    </row>
    <row r="2805" spans="12:12">
      <c r="L2805" s="2"/>
    </row>
    <row r="2806" spans="12:12">
      <c r="L2806" s="2"/>
    </row>
    <row r="2807" spans="12:12">
      <c r="L2807" s="2"/>
    </row>
    <row r="2808" spans="12:12">
      <c r="L2808" s="2"/>
    </row>
    <row r="2809" spans="12:12">
      <c r="L2809" s="2"/>
    </row>
    <row r="2810" spans="12:12">
      <c r="L2810" s="2"/>
    </row>
    <row r="2811" spans="12:12">
      <c r="L2811" s="2"/>
    </row>
    <row r="2812" spans="12:12">
      <c r="L2812" s="2"/>
    </row>
    <row r="2813" spans="12:12">
      <c r="L2813" s="2"/>
    </row>
    <row r="2814" spans="12:12">
      <c r="L2814" s="2"/>
    </row>
    <row r="2815" spans="12:12">
      <c r="L2815" s="2"/>
    </row>
    <row r="2816" spans="12:12">
      <c r="L2816" s="2"/>
    </row>
    <row r="2817" spans="12:12">
      <c r="L2817" s="2"/>
    </row>
    <row r="2818" spans="12:12">
      <c r="L2818" s="2"/>
    </row>
    <row r="2819" spans="12:12">
      <c r="L2819" s="2"/>
    </row>
    <row r="2820" spans="12:12">
      <c r="L2820" s="2"/>
    </row>
    <row r="2821" spans="12:12">
      <c r="L2821" s="2"/>
    </row>
    <row r="2822" spans="12:12">
      <c r="L2822" s="2"/>
    </row>
    <row r="2823" spans="12:12">
      <c r="L2823" s="2"/>
    </row>
    <row r="2824" spans="12:12">
      <c r="L2824" s="2"/>
    </row>
    <row r="2825" spans="12:12">
      <c r="L2825" s="2"/>
    </row>
    <row r="2826" spans="12:12">
      <c r="L2826" s="2"/>
    </row>
    <row r="2827" spans="12:12">
      <c r="L2827" s="2"/>
    </row>
    <row r="2828" spans="12:12">
      <c r="L2828" s="2"/>
    </row>
    <row r="2829" spans="12:12">
      <c r="L2829" s="2"/>
    </row>
    <row r="2830" spans="12:12">
      <c r="L2830" s="2"/>
    </row>
    <row r="2831" spans="12:12">
      <c r="L2831" s="2"/>
    </row>
    <row r="2832" spans="12:12">
      <c r="L2832" s="2"/>
    </row>
    <row r="2833" spans="12:12">
      <c r="L2833" s="2"/>
    </row>
    <row r="2834" spans="12:12">
      <c r="L2834" s="2"/>
    </row>
    <row r="2835" spans="12:12">
      <c r="L2835" s="2"/>
    </row>
    <row r="2836" spans="12:12">
      <c r="L2836" s="2"/>
    </row>
    <row r="2837" spans="12:12">
      <c r="L2837" s="2"/>
    </row>
    <row r="2838" spans="12:12">
      <c r="L2838" s="2"/>
    </row>
    <row r="2839" spans="12:12">
      <c r="L2839" s="2"/>
    </row>
    <row r="2840" spans="12:12">
      <c r="L2840" s="2"/>
    </row>
    <row r="2841" spans="12:12">
      <c r="L2841" s="2"/>
    </row>
    <row r="2842" spans="12:12">
      <c r="L2842" s="2"/>
    </row>
    <row r="2843" spans="12:12">
      <c r="L2843" s="2"/>
    </row>
    <row r="2844" spans="12:12">
      <c r="L2844" s="2"/>
    </row>
    <row r="2845" spans="12:12">
      <c r="L2845" s="2"/>
    </row>
    <row r="2846" spans="12:12">
      <c r="L2846" s="2"/>
    </row>
    <row r="2847" spans="12:12">
      <c r="L2847" s="2"/>
    </row>
    <row r="2848" spans="12:12">
      <c r="L2848" s="2"/>
    </row>
    <row r="2849" spans="12:12">
      <c r="L2849" s="2"/>
    </row>
    <row r="2850" spans="12:12">
      <c r="L2850" s="2"/>
    </row>
    <row r="2851" spans="12:12">
      <c r="L2851" s="2"/>
    </row>
    <row r="2852" spans="12:12">
      <c r="L2852" s="2"/>
    </row>
    <row r="2853" spans="12:12">
      <c r="L2853" s="2"/>
    </row>
    <row r="2854" spans="12:12">
      <c r="L2854" s="2"/>
    </row>
    <row r="2855" spans="12:12">
      <c r="L2855" s="2"/>
    </row>
    <row r="2856" spans="12:12">
      <c r="L2856" s="2"/>
    </row>
    <row r="2857" spans="12:12">
      <c r="L2857" s="2"/>
    </row>
    <row r="2858" spans="12:12">
      <c r="L2858" s="2"/>
    </row>
    <row r="2859" spans="12:12">
      <c r="L2859" s="2"/>
    </row>
    <row r="2860" spans="12:12">
      <c r="L2860" s="2"/>
    </row>
    <row r="2861" spans="12:12">
      <c r="L2861" s="2"/>
    </row>
    <row r="2862" spans="12:12">
      <c r="L2862" s="2"/>
    </row>
    <row r="2863" spans="12:12">
      <c r="L2863" s="2"/>
    </row>
    <row r="2864" spans="12:12">
      <c r="L2864" s="2"/>
    </row>
    <row r="2865" spans="12:12">
      <c r="L2865" s="2"/>
    </row>
    <row r="2866" spans="12:12">
      <c r="L2866" s="2"/>
    </row>
    <row r="2867" spans="12:12">
      <c r="L2867" s="2"/>
    </row>
    <row r="2868" spans="12:12">
      <c r="L2868" s="2"/>
    </row>
    <row r="2869" spans="12:12">
      <c r="L2869" s="2"/>
    </row>
    <row r="2870" spans="12:12">
      <c r="L2870" s="2"/>
    </row>
    <row r="2871" spans="12:12">
      <c r="L2871" s="2"/>
    </row>
    <row r="2872" spans="12:12">
      <c r="L2872" s="2"/>
    </row>
    <row r="2873" spans="12:12">
      <c r="L2873" s="2"/>
    </row>
    <row r="2874" spans="12:12">
      <c r="L2874" s="2"/>
    </row>
    <row r="2875" spans="12:12">
      <c r="L2875" s="2"/>
    </row>
    <row r="2876" spans="12:12">
      <c r="L2876" s="2"/>
    </row>
    <row r="2877" spans="12:12">
      <c r="L2877" s="2"/>
    </row>
    <row r="2878" spans="12:12">
      <c r="L2878" s="2"/>
    </row>
    <row r="2879" spans="12:12">
      <c r="L2879" s="2"/>
    </row>
    <row r="2880" spans="12:12">
      <c r="L2880" s="2"/>
    </row>
    <row r="2881" spans="12:12">
      <c r="L2881" s="2"/>
    </row>
    <row r="2882" spans="12:12">
      <c r="L2882" s="2"/>
    </row>
    <row r="2883" spans="12:12">
      <c r="L2883" s="2"/>
    </row>
    <row r="2884" spans="12:12">
      <c r="L2884" s="2"/>
    </row>
    <row r="2885" spans="12:12">
      <c r="L2885" s="2"/>
    </row>
    <row r="2886" spans="12:12">
      <c r="L2886" s="2"/>
    </row>
    <row r="2887" spans="12:12">
      <c r="L2887" s="2"/>
    </row>
    <row r="2888" spans="12:12">
      <c r="L2888" s="2"/>
    </row>
    <row r="2889" spans="12:12">
      <c r="L2889" s="2"/>
    </row>
    <row r="2890" spans="12:12">
      <c r="L2890" s="2"/>
    </row>
    <row r="2891" spans="12:12">
      <c r="L2891" s="2"/>
    </row>
    <row r="2892" spans="12:12">
      <c r="L2892" s="2"/>
    </row>
    <row r="2893" spans="12:12">
      <c r="L2893" s="2"/>
    </row>
    <row r="2894" spans="12:12">
      <c r="L2894" s="2"/>
    </row>
    <row r="2895" spans="12:12">
      <c r="L2895" s="2"/>
    </row>
    <row r="2896" spans="12:12">
      <c r="L2896" s="2"/>
    </row>
    <row r="2897" spans="12:12">
      <c r="L2897" s="2"/>
    </row>
    <row r="2898" spans="12:12">
      <c r="L2898" s="2"/>
    </row>
    <row r="2899" spans="12:12">
      <c r="L2899" s="2"/>
    </row>
    <row r="2900" spans="12:12">
      <c r="L2900" s="2"/>
    </row>
    <row r="2901" spans="12:12">
      <c r="L2901" s="2"/>
    </row>
    <row r="2902" spans="12:12">
      <c r="L2902" s="2"/>
    </row>
    <row r="2903" spans="12:12">
      <c r="L2903" s="2"/>
    </row>
    <row r="2904" spans="12:12">
      <c r="L2904" s="2"/>
    </row>
    <row r="2905" spans="12:12">
      <c r="L2905" s="2"/>
    </row>
    <row r="2906" spans="12:12">
      <c r="L2906" s="2"/>
    </row>
    <row r="2907" spans="12:12">
      <c r="L2907" s="2"/>
    </row>
    <row r="2908" spans="12:12">
      <c r="L2908" s="2"/>
    </row>
    <row r="2909" spans="12:12">
      <c r="L2909" s="2"/>
    </row>
    <row r="2910" spans="12:12">
      <c r="L2910" s="2"/>
    </row>
    <row r="2911" spans="12:12">
      <c r="L2911" s="2"/>
    </row>
    <row r="2912" spans="12:12">
      <c r="L2912" s="2"/>
    </row>
    <row r="2913" spans="12:12">
      <c r="L2913" s="2"/>
    </row>
    <row r="2914" spans="12:12">
      <c r="L2914" s="2"/>
    </row>
    <row r="2915" spans="12:12">
      <c r="L2915" s="2"/>
    </row>
    <row r="2916" spans="12:12">
      <c r="L2916" s="2"/>
    </row>
    <row r="2917" spans="12:12">
      <c r="L2917" s="2"/>
    </row>
    <row r="2918" spans="12:12">
      <c r="L2918" s="2"/>
    </row>
    <row r="2919" spans="12:12">
      <c r="L2919" s="2"/>
    </row>
    <row r="2920" spans="12:12">
      <c r="L2920" s="2"/>
    </row>
    <row r="2921" spans="12:12">
      <c r="L2921" s="2"/>
    </row>
    <row r="2922" spans="12:12">
      <c r="L2922" s="2"/>
    </row>
    <row r="2923" spans="12:12">
      <c r="L2923" s="2"/>
    </row>
    <row r="2924" spans="12:12">
      <c r="L2924" s="2"/>
    </row>
    <row r="2925" spans="12:12">
      <c r="L2925" s="2"/>
    </row>
    <row r="2926" spans="12:12">
      <c r="L2926" s="2"/>
    </row>
    <row r="2927" spans="12:12">
      <c r="L2927" s="2"/>
    </row>
    <row r="2928" spans="12:12">
      <c r="L2928" s="2"/>
    </row>
    <row r="2929" spans="12:12">
      <c r="L2929" s="2"/>
    </row>
    <row r="2930" spans="12:12">
      <c r="L2930" s="2"/>
    </row>
    <row r="2931" spans="12:12">
      <c r="L2931" s="2"/>
    </row>
    <row r="2932" spans="12:12">
      <c r="L2932" s="2"/>
    </row>
    <row r="2933" spans="12:12">
      <c r="L2933" s="2"/>
    </row>
    <row r="2934" spans="12:12">
      <c r="L2934" s="2"/>
    </row>
    <row r="2935" spans="12:12">
      <c r="L2935" s="2"/>
    </row>
    <row r="2936" spans="12:12">
      <c r="L2936" s="2"/>
    </row>
    <row r="2937" spans="12:12">
      <c r="L2937" s="2"/>
    </row>
    <row r="2938" spans="12:12">
      <c r="L2938" s="2"/>
    </row>
    <row r="2939" spans="12:12">
      <c r="L2939" s="2"/>
    </row>
    <row r="2940" spans="12:12">
      <c r="L2940" s="2"/>
    </row>
    <row r="2941" spans="12:12">
      <c r="L2941" s="2"/>
    </row>
    <row r="2942" spans="12:12">
      <c r="L2942" s="2"/>
    </row>
    <row r="2943" spans="12:12">
      <c r="L2943" s="2"/>
    </row>
    <row r="2944" spans="12:12">
      <c r="L2944" s="2"/>
    </row>
    <row r="2945" spans="12:12">
      <c r="L2945" s="2"/>
    </row>
    <row r="2946" spans="12:12">
      <c r="L2946" s="2"/>
    </row>
    <row r="2947" spans="12:12">
      <c r="L2947" s="2"/>
    </row>
    <row r="2948" spans="12:12">
      <c r="L2948" s="2"/>
    </row>
    <row r="2949" spans="12:12">
      <c r="L2949" s="2"/>
    </row>
    <row r="2950" spans="12:12">
      <c r="L2950" s="2"/>
    </row>
    <row r="2951" spans="12:12">
      <c r="L2951" s="2"/>
    </row>
    <row r="2952" spans="12:12">
      <c r="L2952" s="2"/>
    </row>
    <row r="2953" spans="12:12">
      <c r="L2953" s="2"/>
    </row>
    <row r="2954" spans="12:12">
      <c r="L2954" s="2"/>
    </row>
    <row r="2955" spans="12:12">
      <c r="L2955" s="2"/>
    </row>
    <row r="2956" spans="12:12">
      <c r="L2956" s="2"/>
    </row>
    <row r="2957" spans="12:12">
      <c r="L2957" s="2"/>
    </row>
    <row r="2958" spans="12:12">
      <c r="L2958" s="2"/>
    </row>
    <row r="2959" spans="12:12">
      <c r="L2959" s="2"/>
    </row>
    <row r="2960" spans="12:12">
      <c r="L2960" s="2"/>
    </row>
    <row r="2961" spans="12:12">
      <c r="L2961" s="2"/>
    </row>
    <row r="2962" spans="12:12">
      <c r="L2962" s="2"/>
    </row>
    <row r="2963" spans="12:12">
      <c r="L2963" s="2"/>
    </row>
    <row r="2964" spans="12:12">
      <c r="L2964" s="2"/>
    </row>
    <row r="2965" spans="12:12">
      <c r="L2965" s="2"/>
    </row>
    <row r="2966" spans="12:12">
      <c r="L2966" s="2"/>
    </row>
    <row r="2967" spans="12:12">
      <c r="L2967" s="2"/>
    </row>
    <row r="2968" spans="12:12">
      <c r="L2968" s="2"/>
    </row>
    <row r="2969" spans="12:12">
      <c r="L2969" s="2"/>
    </row>
    <row r="2970" spans="12:12">
      <c r="L2970" s="2"/>
    </row>
    <row r="2971" spans="12:12">
      <c r="L2971" s="2"/>
    </row>
    <row r="2972" spans="12:12">
      <c r="L2972" s="2"/>
    </row>
    <row r="2973" spans="12:12">
      <c r="L2973" s="2"/>
    </row>
    <row r="2974" spans="12:12">
      <c r="L2974" s="2"/>
    </row>
    <row r="2975" spans="12:12">
      <c r="L2975" s="2"/>
    </row>
    <row r="2976" spans="12:12">
      <c r="L2976" s="2"/>
    </row>
    <row r="2977" spans="12:12">
      <c r="L2977" s="2"/>
    </row>
    <row r="2978" spans="12:12">
      <c r="L2978" s="2"/>
    </row>
    <row r="2979" spans="12:12">
      <c r="L2979" s="2"/>
    </row>
    <row r="2980" spans="12:12">
      <c r="L2980" s="2"/>
    </row>
    <row r="2981" spans="12:12">
      <c r="L2981" s="2"/>
    </row>
    <row r="2982" spans="12:12">
      <c r="L2982" s="2"/>
    </row>
    <row r="2983" spans="12:12">
      <c r="L2983" s="2"/>
    </row>
    <row r="2984" spans="12:12">
      <c r="L2984" s="2"/>
    </row>
    <row r="2985" spans="12:12">
      <c r="L2985" s="2"/>
    </row>
    <row r="2986" spans="12:12">
      <c r="L2986" s="2"/>
    </row>
    <row r="2987" spans="12:12">
      <c r="L2987" s="2"/>
    </row>
    <row r="2988" spans="12:12">
      <c r="L2988" s="2"/>
    </row>
    <row r="2989" spans="12:12">
      <c r="L2989" s="2"/>
    </row>
    <row r="2990" spans="12:12">
      <c r="L2990" s="2"/>
    </row>
    <row r="2991" spans="12:12">
      <c r="L2991" s="2"/>
    </row>
    <row r="2992" spans="12:12">
      <c r="L2992" s="2"/>
    </row>
    <row r="2993" spans="12:12">
      <c r="L2993" s="2"/>
    </row>
    <row r="2994" spans="12:12">
      <c r="L2994" s="2"/>
    </row>
    <row r="2995" spans="12:12">
      <c r="L2995" s="2"/>
    </row>
    <row r="2996" spans="12:12">
      <c r="L2996" s="2"/>
    </row>
    <row r="2997" spans="12:12">
      <c r="L2997" s="2"/>
    </row>
    <row r="2998" spans="12:12">
      <c r="L2998" s="2"/>
    </row>
    <row r="2999" spans="12:12">
      <c r="L2999" s="2"/>
    </row>
    <row r="3000" spans="12:12">
      <c r="L3000" s="2"/>
    </row>
    <row r="3001" spans="12:12">
      <c r="L3001" s="2"/>
    </row>
    <row r="3002" spans="12:12">
      <c r="L3002" s="2"/>
    </row>
    <row r="3003" spans="12:12">
      <c r="L3003" s="2"/>
    </row>
    <row r="3004" spans="12:12">
      <c r="L3004" s="2"/>
    </row>
    <row r="3005" spans="12:12">
      <c r="L3005" s="2"/>
    </row>
    <row r="3006" spans="12:12">
      <c r="L3006" s="2"/>
    </row>
    <row r="3007" spans="12:12">
      <c r="L3007" s="2"/>
    </row>
    <row r="3008" spans="12:12">
      <c r="L3008" s="2"/>
    </row>
    <row r="3009" spans="12:12">
      <c r="L3009" s="2"/>
    </row>
    <row r="3010" spans="12:12">
      <c r="L3010" s="2"/>
    </row>
    <row r="3011" spans="12:12">
      <c r="L3011" s="2"/>
    </row>
    <row r="3012" spans="12:12">
      <c r="L3012" s="2"/>
    </row>
    <row r="3013" spans="12:12">
      <c r="L3013" s="2"/>
    </row>
    <row r="3014" spans="12:12">
      <c r="L3014" s="2"/>
    </row>
    <row r="3015" spans="12:12">
      <c r="L3015" s="2"/>
    </row>
    <row r="3016" spans="12:12">
      <c r="L3016" s="2"/>
    </row>
    <row r="3017" spans="12:12">
      <c r="L3017" s="2"/>
    </row>
    <row r="3018" spans="12:12">
      <c r="L3018" s="2"/>
    </row>
    <row r="3019" spans="12:12">
      <c r="L3019" s="2"/>
    </row>
    <row r="3020" spans="12:12">
      <c r="L3020" s="2"/>
    </row>
    <row r="3021" spans="12:12">
      <c r="L3021" s="2"/>
    </row>
    <row r="3022" spans="12:12">
      <c r="L3022" s="2"/>
    </row>
    <row r="3023" spans="12:12">
      <c r="L3023" s="2"/>
    </row>
    <row r="3024" spans="12:12">
      <c r="L3024" s="2"/>
    </row>
    <row r="3025" spans="12:12">
      <c r="L3025" s="2"/>
    </row>
    <row r="3026" spans="12:12">
      <c r="L3026" s="2"/>
    </row>
    <row r="3027" spans="12:12">
      <c r="L3027" s="2"/>
    </row>
    <row r="3028" spans="12:12">
      <c r="L3028" s="2"/>
    </row>
    <row r="3029" spans="12:12">
      <c r="L3029" s="2"/>
    </row>
    <row r="3030" spans="12:12">
      <c r="L3030" s="2"/>
    </row>
    <row r="3031" spans="12:12">
      <c r="L3031" s="2"/>
    </row>
    <row r="3032" spans="12:12">
      <c r="L3032" s="2"/>
    </row>
    <row r="3033" spans="12:12">
      <c r="L3033" s="2"/>
    </row>
    <row r="3034" spans="12:12">
      <c r="L3034" s="2"/>
    </row>
    <row r="3035" spans="12:12">
      <c r="L3035" s="2"/>
    </row>
    <row r="3036" spans="12:12">
      <c r="L3036" s="2"/>
    </row>
    <row r="3037" spans="12:12">
      <c r="L3037" s="2"/>
    </row>
    <row r="3038" spans="12:12">
      <c r="L3038" s="2"/>
    </row>
    <row r="3039" spans="12:12">
      <c r="L3039" s="2"/>
    </row>
    <row r="3040" spans="12:12">
      <c r="L3040" s="2"/>
    </row>
    <row r="3041" spans="12:12">
      <c r="L3041" s="2"/>
    </row>
    <row r="3042" spans="12:12">
      <c r="L3042" s="2"/>
    </row>
    <row r="3043" spans="12:12">
      <c r="L3043" s="2"/>
    </row>
    <row r="3044" spans="12:12">
      <c r="L3044" s="2"/>
    </row>
    <row r="3045" spans="12:12">
      <c r="L3045" s="2"/>
    </row>
    <row r="3046" spans="12:12">
      <c r="L3046" s="2"/>
    </row>
    <row r="3047" spans="12:12">
      <c r="L3047" s="2"/>
    </row>
    <row r="3048" spans="12:12">
      <c r="L3048" s="2"/>
    </row>
    <row r="3049" spans="12:12">
      <c r="L3049" s="2"/>
    </row>
    <row r="3050" spans="12:12">
      <c r="L3050" s="2"/>
    </row>
    <row r="3051" spans="12:12">
      <c r="L3051" s="2"/>
    </row>
    <row r="3052" spans="12:12">
      <c r="L3052" s="2"/>
    </row>
    <row r="3053" spans="12:12">
      <c r="L3053" s="2"/>
    </row>
    <row r="3054" spans="12:12">
      <c r="L3054" s="2"/>
    </row>
    <row r="3055" spans="12:12">
      <c r="L3055" s="2"/>
    </row>
    <row r="3056" spans="12:12">
      <c r="L3056" s="2"/>
    </row>
    <row r="3057" spans="12:12">
      <c r="L3057" s="2"/>
    </row>
    <row r="3058" spans="12:12">
      <c r="L3058" s="2"/>
    </row>
    <row r="3059" spans="12:12">
      <c r="L3059" s="2"/>
    </row>
    <row r="3060" spans="12:12">
      <c r="L3060" s="2"/>
    </row>
    <row r="3061" spans="12:12">
      <c r="L3061" s="2"/>
    </row>
    <row r="3062" spans="12:12">
      <c r="L3062" s="2"/>
    </row>
    <row r="3063" spans="12:12">
      <c r="L3063" s="2"/>
    </row>
    <row r="3064" spans="12:12">
      <c r="L3064" s="2"/>
    </row>
    <row r="3065" spans="12:12">
      <c r="L3065" s="2"/>
    </row>
    <row r="3066" spans="12:12">
      <c r="L3066" s="2"/>
    </row>
    <row r="3067" spans="12:12">
      <c r="L3067" s="2"/>
    </row>
    <row r="3068" spans="12:12">
      <c r="L3068" s="2"/>
    </row>
    <row r="3069" spans="12:12">
      <c r="L3069" s="2"/>
    </row>
    <row r="3070" spans="12:12">
      <c r="L3070" s="2"/>
    </row>
    <row r="3071" spans="12:12">
      <c r="L3071" s="2"/>
    </row>
    <row r="3072" spans="12:12">
      <c r="L3072" s="2"/>
    </row>
    <row r="3073" spans="12:12">
      <c r="L3073" s="2"/>
    </row>
    <row r="3074" spans="12:12">
      <c r="L3074" s="2"/>
    </row>
    <row r="3075" spans="12:12">
      <c r="L3075" s="2"/>
    </row>
    <row r="3076" spans="12:12">
      <c r="L3076" s="2"/>
    </row>
    <row r="3077" spans="12:12">
      <c r="L3077" s="2"/>
    </row>
    <row r="3078" spans="12:12">
      <c r="L3078" s="2"/>
    </row>
    <row r="3079" spans="12:12">
      <c r="L3079" s="2"/>
    </row>
    <row r="3080" spans="12:12">
      <c r="L3080" s="2"/>
    </row>
    <row r="3081" spans="12:12">
      <c r="L3081" s="2"/>
    </row>
    <row r="3082" spans="12:12">
      <c r="L3082" s="2"/>
    </row>
    <row r="3083" spans="12:12">
      <c r="L3083" s="2"/>
    </row>
    <row r="3084" spans="12:12">
      <c r="L3084" s="2"/>
    </row>
    <row r="3085" spans="12:12">
      <c r="L3085" s="2"/>
    </row>
    <row r="3086" spans="12:12">
      <c r="L3086" s="2"/>
    </row>
    <row r="3087" spans="12:12">
      <c r="L3087" s="2"/>
    </row>
    <row r="3088" spans="12:12">
      <c r="L3088" s="2"/>
    </row>
    <row r="3089" spans="12:12">
      <c r="L3089" s="2"/>
    </row>
    <row r="3090" spans="12:12">
      <c r="L3090" s="2"/>
    </row>
    <row r="3091" spans="12:12">
      <c r="L3091" s="2"/>
    </row>
    <row r="3092" spans="12:12">
      <c r="L3092" s="2"/>
    </row>
    <row r="3093" spans="12:12">
      <c r="L3093" s="2"/>
    </row>
    <row r="3094" spans="12:12">
      <c r="L3094" s="2"/>
    </row>
    <row r="3095" spans="12:12">
      <c r="L3095" s="2"/>
    </row>
    <row r="3096" spans="12:12">
      <c r="L3096" s="2"/>
    </row>
    <row r="3097" spans="12:12">
      <c r="L3097" s="2"/>
    </row>
    <row r="3098" spans="12:12">
      <c r="L3098" s="2"/>
    </row>
    <row r="3099" spans="12:12">
      <c r="L3099" s="2"/>
    </row>
    <row r="3100" spans="12:12">
      <c r="L3100" s="2"/>
    </row>
    <row r="3101" spans="12:12">
      <c r="L3101" s="2"/>
    </row>
    <row r="3102" spans="12:12">
      <c r="L3102" s="2"/>
    </row>
    <row r="3103" spans="12:12">
      <c r="L3103" s="2"/>
    </row>
    <row r="3104" spans="12:12">
      <c r="L3104" s="2"/>
    </row>
    <row r="3105" spans="12:12">
      <c r="L3105" s="2"/>
    </row>
    <row r="3106" spans="12:12">
      <c r="L3106" s="2"/>
    </row>
    <row r="3107" spans="12:12">
      <c r="L3107" s="2"/>
    </row>
    <row r="3108" spans="12:12">
      <c r="L3108" s="2"/>
    </row>
    <row r="3109" spans="12:12">
      <c r="L3109" s="2"/>
    </row>
    <row r="3110" spans="12:12">
      <c r="L3110" s="2"/>
    </row>
    <row r="3111" spans="12:12">
      <c r="L3111" s="2"/>
    </row>
    <row r="3112" spans="12:12">
      <c r="L3112" s="2"/>
    </row>
    <row r="3113" spans="12:12">
      <c r="L3113" s="2"/>
    </row>
    <row r="3114" spans="12:12">
      <c r="L3114" s="2"/>
    </row>
    <row r="3115" spans="12:12">
      <c r="L3115" s="2"/>
    </row>
    <row r="3116" spans="12:12">
      <c r="L3116" s="2"/>
    </row>
    <row r="3117" spans="12:12">
      <c r="L3117" s="2"/>
    </row>
    <row r="3118" spans="12:12">
      <c r="L3118" s="2"/>
    </row>
    <row r="3119" spans="12:12">
      <c r="L3119" s="2"/>
    </row>
    <row r="3120" spans="12:12">
      <c r="L3120" s="2"/>
    </row>
    <row r="3121" spans="12:12">
      <c r="L3121" s="2"/>
    </row>
    <row r="3122" spans="12:12">
      <c r="L3122" s="2"/>
    </row>
    <row r="3123" spans="12:12">
      <c r="L3123" s="2"/>
    </row>
    <row r="3124" spans="12:12">
      <c r="L3124" s="2"/>
    </row>
    <row r="3125" spans="12:12">
      <c r="L3125" s="2"/>
    </row>
    <row r="3126" spans="12:12">
      <c r="L3126" s="2"/>
    </row>
    <row r="3127" spans="12:12">
      <c r="L3127" s="2"/>
    </row>
    <row r="3128" spans="12:12">
      <c r="L3128" s="2"/>
    </row>
    <row r="3129" spans="12:12">
      <c r="L3129" s="2"/>
    </row>
    <row r="3130" spans="12:12">
      <c r="L3130" s="2"/>
    </row>
    <row r="3131" spans="12:12">
      <c r="L3131" s="2"/>
    </row>
    <row r="3132" spans="12:12">
      <c r="L3132" s="2"/>
    </row>
    <row r="3133" spans="12:12">
      <c r="L3133" s="2"/>
    </row>
    <row r="3134" spans="12:12">
      <c r="L3134" s="2"/>
    </row>
    <row r="3135" spans="12:12">
      <c r="L3135" s="2"/>
    </row>
    <row r="3136" spans="12:12">
      <c r="L3136" s="2"/>
    </row>
    <row r="3137" spans="12:12">
      <c r="L3137" s="2"/>
    </row>
    <row r="3138" spans="12:12">
      <c r="L3138" s="2"/>
    </row>
    <row r="3139" spans="12:12">
      <c r="L3139" s="2"/>
    </row>
    <row r="3140" spans="12:12">
      <c r="L3140" s="2"/>
    </row>
    <row r="3141" spans="12:12">
      <c r="L3141" s="2"/>
    </row>
    <row r="3142" spans="12:12">
      <c r="L3142" s="2"/>
    </row>
    <row r="3143" spans="12:12">
      <c r="L3143" s="2"/>
    </row>
    <row r="3144" spans="12:12">
      <c r="L3144" s="2"/>
    </row>
    <row r="3145" spans="12:12">
      <c r="L3145" s="2"/>
    </row>
    <row r="3146" spans="12:12">
      <c r="L3146" s="2"/>
    </row>
    <row r="3147" spans="12:12">
      <c r="L3147" s="2"/>
    </row>
    <row r="3148" spans="12:12">
      <c r="L3148" s="2"/>
    </row>
    <row r="3149" spans="12:12">
      <c r="L3149" s="2"/>
    </row>
    <row r="3150" spans="12:12">
      <c r="L3150" s="2"/>
    </row>
    <row r="3151" spans="12:12">
      <c r="L3151" s="2"/>
    </row>
    <row r="3152" spans="12:12">
      <c r="L3152" s="2"/>
    </row>
    <row r="3153" spans="12:12">
      <c r="L3153" s="2"/>
    </row>
    <row r="3154" spans="12:12">
      <c r="L3154" s="2"/>
    </row>
    <row r="3155" spans="12:12">
      <c r="L3155" s="2"/>
    </row>
    <row r="3156" spans="12:12">
      <c r="L3156" s="2"/>
    </row>
    <row r="3157" spans="12:12">
      <c r="L3157" s="2"/>
    </row>
    <row r="3158" spans="12:12">
      <c r="L3158" s="2"/>
    </row>
    <row r="3159" spans="12:12">
      <c r="L3159" s="2"/>
    </row>
    <row r="3160" spans="12:12">
      <c r="L3160" s="2"/>
    </row>
    <row r="3161" spans="12:12">
      <c r="L3161" s="2"/>
    </row>
    <row r="3162" spans="12:12">
      <c r="L3162" s="2"/>
    </row>
    <row r="3163" spans="12:12">
      <c r="L3163" s="2"/>
    </row>
    <row r="3164" spans="12:12">
      <c r="L3164" s="2"/>
    </row>
    <row r="3165" spans="12:12">
      <c r="L3165" s="2"/>
    </row>
    <row r="3166" spans="12:12">
      <c r="L3166" s="2"/>
    </row>
    <row r="3167" spans="12:12">
      <c r="L3167" s="2"/>
    </row>
    <row r="3168" spans="12:12">
      <c r="L3168" s="2"/>
    </row>
    <row r="3169" spans="12:12">
      <c r="L3169" s="2"/>
    </row>
    <row r="3170" spans="12:12">
      <c r="L3170" s="2"/>
    </row>
    <row r="3171" spans="12:12">
      <c r="L3171" s="2"/>
    </row>
    <row r="3172" spans="12:12">
      <c r="L3172" s="2"/>
    </row>
    <row r="3173" spans="12:12">
      <c r="L3173" s="2"/>
    </row>
    <row r="3174" spans="12:12">
      <c r="L3174" s="2"/>
    </row>
    <row r="3175" spans="12:12">
      <c r="L3175" s="2"/>
    </row>
    <row r="3176" spans="12:12">
      <c r="L3176" s="2"/>
    </row>
    <row r="3177" spans="12:12">
      <c r="L3177" s="2"/>
    </row>
    <row r="3178" spans="12:12">
      <c r="L3178" s="2"/>
    </row>
    <row r="3179" spans="12:12">
      <c r="L3179" s="2"/>
    </row>
    <row r="3180" spans="12:12">
      <c r="L3180" s="2"/>
    </row>
    <row r="3181" spans="12:12">
      <c r="L3181" s="2"/>
    </row>
    <row r="3182" spans="12:12">
      <c r="L3182" s="2"/>
    </row>
    <row r="3183" spans="12:12">
      <c r="L3183" s="2"/>
    </row>
    <row r="3184" spans="12:12">
      <c r="L3184" s="2"/>
    </row>
    <row r="3185" spans="12:12">
      <c r="L3185" s="2"/>
    </row>
    <row r="3186" spans="12:12">
      <c r="L3186" s="2"/>
    </row>
    <row r="3187" spans="12:12">
      <c r="L3187" s="2"/>
    </row>
    <row r="3188" spans="12:12">
      <c r="L3188" s="2"/>
    </row>
    <row r="3189" spans="12:12">
      <c r="L3189" s="2"/>
    </row>
    <row r="3190" spans="12:12">
      <c r="L3190" s="2"/>
    </row>
    <row r="3191" spans="12:12">
      <c r="L3191" s="2"/>
    </row>
    <row r="3192" spans="12:12">
      <c r="L3192" s="2"/>
    </row>
    <row r="3193" spans="12:12">
      <c r="L3193" s="2"/>
    </row>
    <row r="3194" spans="12:12">
      <c r="L3194" s="2"/>
    </row>
    <row r="3195" spans="12:12">
      <c r="L3195" s="2"/>
    </row>
    <row r="3196" spans="12:12">
      <c r="L3196" s="2"/>
    </row>
    <row r="3197" spans="12:12">
      <c r="L3197" s="2"/>
    </row>
    <row r="3198" spans="12:12">
      <c r="L3198" s="2"/>
    </row>
    <row r="3199" spans="12:12">
      <c r="L3199" s="2"/>
    </row>
    <row r="3200" spans="12:12">
      <c r="L3200" s="2"/>
    </row>
    <row r="3201" spans="12:12">
      <c r="L3201" s="2"/>
    </row>
    <row r="3202" spans="12:12">
      <c r="L3202" s="2"/>
    </row>
    <row r="3203" spans="12:12">
      <c r="L3203" s="2"/>
    </row>
    <row r="3204" spans="12:12">
      <c r="L3204" s="2"/>
    </row>
    <row r="3205" spans="12:12">
      <c r="L3205" s="2"/>
    </row>
    <row r="3206" spans="12:12">
      <c r="L3206" s="2"/>
    </row>
    <row r="3207" spans="12:12">
      <c r="L3207" s="2"/>
    </row>
    <row r="3208" spans="12:12">
      <c r="L3208" s="2"/>
    </row>
    <row r="3209" spans="12:12">
      <c r="L3209" s="2"/>
    </row>
    <row r="3210" spans="12:12">
      <c r="L3210" s="2"/>
    </row>
    <row r="3211" spans="12:12">
      <c r="L3211" s="2"/>
    </row>
    <row r="3212" spans="12:12">
      <c r="L3212" s="2"/>
    </row>
    <row r="3213" spans="12:12">
      <c r="L3213" s="2"/>
    </row>
    <row r="3214" spans="12:12">
      <c r="L3214" s="2"/>
    </row>
    <row r="3215" spans="12:12">
      <c r="L3215" s="2"/>
    </row>
    <row r="3216" spans="12:12">
      <c r="L3216" s="2"/>
    </row>
    <row r="3217" spans="12:12">
      <c r="L3217" s="2"/>
    </row>
    <row r="3218" spans="12:12">
      <c r="L3218" s="2"/>
    </row>
    <row r="3219" spans="12:12">
      <c r="L3219" s="2"/>
    </row>
    <row r="3220" spans="12:12">
      <c r="L3220" s="2"/>
    </row>
    <row r="3221" spans="12:12">
      <c r="L3221" s="2"/>
    </row>
    <row r="3222" spans="12:12">
      <c r="L3222" s="2"/>
    </row>
    <row r="3223" spans="12:12">
      <c r="L3223" s="2"/>
    </row>
    <row r="3224" spans="12:12">
      <c r="L3224" s="2"/>
    </row>
    <row r="3225" spans="12:12">
      <c r="L3225" s="2"/>
    </row>
    <row r="3226" spans="12:12">
      <c r="L3226" s="2"/>
    </row>
    <row r="3227" spans="12:12">
      <c r="L3227" s="2"/>
    </row>
    <row r="3228" spans="12:12">
      <c r="L3228" s="2"/>
    </row>
    <row r="3229" spans="12:12">
      <c r="L3229" s="2"/>
    </row>
    <row r="3230" spans="12:12">
      <c r="L3230" s="2"/>
    </row>
    <row r="3231" spans="12:12">
      <c r="L3231" s="2"/>
    </row>
    <row r="3232" spans="12:12">
      <c r="L3232" s="2"/>
    </row>
    <row r="3233" spans="12:12">
      <c r="L3233" s="2"/>
    </row>
    <row r="3234" spans="12:12">
      <c r="L3234" s="2"/>
    </row>
    <row r="3235" spans="12:12">
      <c r="L3235" s="2"/>
    </row>
    <row r="3236" spans="12:12">
      <c r="L3236" s="2"/>
    </row>
    <row r="3237" spans="12:12">
      <c r="L3237" s="2"/>
    </row>
    <row r="3238" spans="12:12">
      <c r="L3238" s="2"/>
    </row>
    <row r="3239" spans="12:12">
      <c r="L3239" s="2"/>
    </row>
    <row r="3240" spans="12:12">
      <c r="L3240" s="2"/>
    </row>
    <row r="3241" spans="12:12">
      <c r="L3241" s="2"/>
    </row>
    <row r="3242" spans="12:12">
      <c r="L3242" s="2"/>
    </row>
    <row r="3243" spans="12:12">
      <c r="L3243" s="2"/>
    </row>
    <row r="3244" spans="12:12">
      <c r="L3244" s="2"/>
    </row>
    <row r="3245" spans="12:12">
      <c r="L3245" s="2"/>
    </row>
    <row r="3246" spans="12:12">
      <c r="L3246" s="2"/>
    </row>
    <row r="3247" spans="12:12">
      <c r="L3247" s="2"/>
    </row>
    <row r="3248" spans="12:12">
      <c r="L3248" s="2"/>
    </row>
    <row r="3249" spans="12:12">
      <c r="L3249" s="2"/>
    </row>
    <row r="3250" spans="12:12">
      <c r="L3250" s="2"/>
    </row>
    <row r="3251" spans="12:12">
      <c r="L3251" s="2"/>
    </row>
    <row r="3252" spans="12:12">
      <c r="L3252" s="2"/>
    </row>
    <row r="3253" spans="12:12">
      <c r="L3253" s="2"/>
    </row>
    <row r="3254" spans="12:12">
      <c r="L3254" s="2"/>
    </row>
    <row r="3255" spans="12:12">
      <c r="L3255" s="2"/>
    </row>
    <row r="3256" spans="12:12">
      <c r="L3256" s="2"/>
    </row>
    <row r="3257" spans="12:12">
      <c r="L3257" s="2"/>
    </row>
    <row r="3258" spans="12:12">
      <c r="L3258" s="2"/>
    </row>
    <row r="3259" spans="12:12">
      <c r="L3259" s="2"/>
    </row>
    <row r="3260" spans="12:12">
      <c r="L3260" s="2"/>
    </row>
    <row r="3261" spans="12:12">
      <c r="L3261" s="2"/>
    </row>
    <row r="3262" spans="12:12">
      <c r="L3262" s="2"/>
    </row>
    <row r="3263" spans="12:12">
      <c r="L3263" s="2"/>
    </row>
    <row r="3264" spans="12:12">
      <c r="L3264" s="2"/>
    </row>
    <row r="3265" spans="12:12">
      <c r="L3265" s="2"/>
    </row>
    <row r="3266" spans="12:12">
      <c r="L3266" s="2"/>
    </row>
    <row r="3267" spans="12:12">
      <c r="L3267" s="2"/>
    </row>
    <row r="3268" spans="12:12">
      <c r="L3268" s="2"/>
    </row>
    <row r="3269" spans="12:12">
      <c r="L3269" s="2"/>
    </row>
    <row r="3270" spans="12:12">
      <c r="L3270" s="2"/>
    </row>
    <row r="3271" spans="12:12">
      <c r="L3271" s="2"/>
    </row>
    <row r="3272" spans="12:12">
      <c r="L3272" s="2"/>
    </row>
    <row r="3273" spans="12:12">
      <c r="L3273" s="2"/>
    </row>
    <row r="3274" spans="12:12">
      <c r="L3274" s="2"/>
    </row>
    <row r="3275" spans="12:12">
      <c r="L3275" s="2"/>
    </row>
    <row r="3276" spans="12:12">
      <c r="L3276" s="2"/>
    </row>
    <row r="3277" spans="12:12">
      <c r="L3277" s="2"/>
    </row>
    <row r="3278" spans="12:12">
      <c r="L3278" s="2"/>
    </row>
    <row r="3279" spans="12:12">
      <c r="L3279" s="2"/>
    </row>
    <row r="3280" spans="12:12">
      <c r="L3280" s="2"/>
    </row>
    <row r="3281" spans="12:12">
      <c r="L3281" s="2"/>
    </row>
    <row r="3282" spans="12:12">
      <c r="L3282" s="2"/>
    </row>
    <row r="3283" spans="12:12">
      <c r="L3283" s="2"/>
    </row>
    <row r="3284" spans="12:12">
      <c r="L3284" s="2"/>
    </row>
    <row r="3285" spans="12:12">
      <c r="L3285" s="2"/>
    </row>
    <row r="3286" spans="12:12">
      <c r="L3286" s="2"/>
    </row>
    <row r="3287" spans="12:12">
      <c r="L3287" s="2"/>
    </row>
    <row r="3288" spans="12:12">
      <c r="L3288" s="2"/>
    </row>
    <row r="3289" spans="12:12">
      <c r="L3289" s="2"/>
    </row>
    <row r="3290" spans="12:12">
      <c r="L3290" s="2"/>
    </row>
    <row r="3291" spans="12:12">
      <c r="L3291" s="2"/>
    </row>
    <row r="3292" spans="12:12">
      <c r="L3292" s="2"/>
    </row>
    <row r="3293" spans="12:12">
      <c r="L3293" s="2"/>
    </row>
    <row r="3294" spans="12:12">
      <c r="L3294" s="2"/>
    </row>
    <row r="3295" spans="12:12">
      <c r="L3295" s="2"/>
    </row>
    <row r="3296" spans="12:12">
      <c r="L3296" s="2"/>
    </row>
    <row r="3297" spans="12:12">
      <c r="L3297" s="2"/>
    </row>
    <row r="3298" spans="12:12">
      <c r="L3298" s="2"/>
    </row>
    <row r="3299" spans="12:12">
      <c r="L3299" s="2"/>
    </row>
    <row r="3300" spans="12:12">
      <c r="L3300" s="2"/>
    </row>
    <row r="3301" spans="12:12">
      <c r="L3301" s="2"/>
    </row>
    <row r="3302" spans="12:12">
      <c r="L3302" s="2"/>
    </row>
    <row r="3303" spans="12:12">
      <c r="L3303" s="2"/>
    </row>
    <row r="3304" spans="12:12">
      <c r="L3304" s="2"/>
    </row>
    <row r="3305" spans="12:12">
      <c r="L3305" s="2"/>
    </row>
    <row r="3306" spans="12:12">
      <c r="L3306" s="2"/>
    </row>
    <row r="3307" spans="12:12">
      <c r="L3307" s="2"/>
    </row>
    <row r="3308" spans="12:12">
      <c r="L3308" s="2"/>
    </row>
    <row r="3309" spans="12:12">
      <c r="L3309" s="2"/>
    </row>
    <row r="3310" spans="12:12">
      <c r="L3310" s="2"/>
    </row>
    <row r="3311" spans="12:12">
      <c r="L3311" s="2"/>
    </row>
    <row r="3312" spans="12:12">
      <c r="L3312" s="2"/>
    </row>
    <row r="3313" spans="12:12">
      <c r="L3313" s="2"/>
    </row>
    <row r="3314" spans="12:12">
      <c r="L3314" s="2"/>
    </row>
    <row r="3315" spans="12:12">
      <c r="L3315" s="2"/>
    </row>
    <row r="3316" spans="12:12">
      <c r="L3316" s="2"/>
    </row>
    <row r="3317" spans="12:12">
      <c r="L3317" s="2"/>
    </row>
    <row r="3318" spans="12:12">
      <c r="L3318" s="2"/>
    </row>
    <row r="3319" spans="12:12">
      <c r="L3319" s="2"/>
    </row>
    <row r="3320" spans="12:12">
      <c r="L3320" s="2"/>
    </row>
    <row r="3321" spans="12:12">
      <c r="L3321" s="2"/>
    </row>
    <row r="3322" spans="12:12">
      <c r="L3322" s="2"/>
    </row>
    <row r="3323" spans="12:12">
      <c r="L3323" s="2"/>
    </row>
    <row r="3324" spans="12:12">
      <c r="L3324" s="2"/>
    </row>
    <row r="3325" spans="12:12">
      <c r="L3325" s="2"/>
    </row>
    <row r="3326" spans="12:12">
      <c r="L3326" s="2"/>
    </row>
    <row r="3327" spans="12:12">
      <c r="L3327" s="2"/>
    </row>
    <row r="3328" spans="12:12">
      <c r="L3328" s="2"/>
    </row>
    <row r="3329" spans="12:12">
      <c r="L3329" s="2"/>
    </row>
    <row r="3330" spans="12:12">
      <c r="L3330" s="2"/>
    </row>
    <row r="3331" spans="12:12">
      <c r="L3331" s="2"/>
    </row>
    <row r="3332" spans="12:12">
      <c r="L3332" s="2"/>
    </row>
    <row r="3333" spans="12:12">
      <c r="L3333" s="2"/>
    </row>
    <row r="3334" spans="12:12">
      <c r="L3334" s="2"/>
    </row>
    <row r="3335" spans="12:12">
      <c r="L3335" s="2"/>
    </row>
    <row r="3336" spans="12:12">
      <c r="L3336" s="2"/>
    </row>
    <row r="3337" spans="12:12">
      <c r="L3337" s="2"/>
    </row>
    <row r="3338" spans="12:12">
      <c r="L3338" s="2"/>
    </row>
    <row r="3339" spans="12:12">
      <c r="L3339" s="2"/>
    </row>
    <row r="3340" spans="12:12">
      <c r="L3340" s="2"/>
    </row>
    <row r="3341" spans="12:12">
      <c r="L3341" s="2"/>
    </row>
    <row r="3342" spans="12:12">
      <c r="L3342" s="2"/>
    </row>
    <row r="3343" spans="12:12">
      <c r="L3343" s="2"/>
    </row>
    <row r="3344" spans="12:12">
      <c r="L3344" s="2"/>
    </row>
    <row r="3345" spans="12:12">
      <c r="L3345" s="2"/>
    </row>
    <row r="3346" spans="12:12">
      <c r="L3346" s="2"/>
    </row>
    <row r="3347" spans="12:12">
      <c r="L3347" s="2"/>
    </row>
    <row r="3348" spans="12:12">
      <c r="L3348" s="2"/>
    </row>
    <row r="3349" spans="12:12">
      <c r="L3349" s="2"/>
    </row>
    <row r="3350" spans="12:12">
      <c r="L3350" s="2"/>
    </row>
    <row r="3351" spans="12:12">
      <c r="L3351" s="2"/>
    </row>
    <row r="3352" spans="12:12">
      <c r="L3352" s="2"/>
    </row>
    <row r="3353" spans="12:12">
      <c r="L3353" s="2"/>
    </row>
    <row r="3354" spans="12:12">
      <c r="L3354" s="2"/>
    </row>
    <row r="3355" spans="12:12">
      <c r="L3355" s="2"/>
    </row>
    <row r="3356" spans="12:12">
      <c r="L3356" s="2"/>
    </row>
    <row r="3357" spans="12:12">
      <c r="L3357" s="2"/>
    </row>
    <row r="3358" spans="12:12">
      <c r="L3358" s="2"/>
    </row>
    <row r="3359" spans="12:12">
      <c r="L3359" s="2"/>
    </row>
    <row r="3360" spans="12:12">
      <c r="L3360" s="2"/>
    </row>
    <row r="3361" spans="12:12">
      <c r="L3361" s="2"/>
    </row>
    <row r="3362" spans="12:12">
      <c r="L3362" s="2"/>
    </row>
    <row r="3363" spans="12:12">
      <c r="L3363" s="2"/>
    </row>
    <row r="3364" spans="12:12">
      <c r="L3364" s="2"/>
    </row>
    <row r="3365" spans="12:12">
      <c r="L3365" s="2"/>
    </row>
    <row r="3366" spans="12:12">
      <c r="L3366" s="2"/>
    </row>
    <row r="3367" spans="12:12">
      <c r="L3367" s="2"/>
    </row>
    <row r="3368" spans="12:12">
      <c r="L3368" s="2"/>
    </row>
    <row r="3369" spans="12:12">
      <c r="L3369" s="2"/>
    </row>
    <row r="3370" spans="12:12">
      <c r="L3370" s="2"/>
    </row>
    <row r="3371" spans="12:12">
      <c r="L3371" s="2"/>
    </row>
    <row r="3372" spans="12:12">
      <c r="L3372" s="2"/>
    </row>
    <row r="3373" spans="12:12">
      <c r="L3373" s="2"/>
    </row>
    <row r="3374" spans="12:12">
      <c r="L3374" s="2"/>
    </row>
    <row r="3375" spans="12:12">
      <c r="L3375" s="2"/>
    </row>
    <row r="3376" spans="12:12">
      <c r="L3376" s="2"/>
    </row>
    <row r="3377" spans="12:12">
      <c r="L3377" s="2"/>
    </row>
    <row r="3378" spans="12:12">
      <c r="L3378" s="2"/>
    </row>
    <row r="3379" spans="12:12">
      <c r="L3379" s="2"/>
    </row>
    <row r="3380" spans="12:12">
      <c r="L3380" s="2"/>
    </row>
    <row r="3381" spans="12:12">
      <c r="L3381" s="2"/>
    </row>
    <row r="3382" spans="12:12">
      <c r="L3382" s="2"/>
    </row>
    <row r="3383" spans="12:12">
      <c r="L3383" s="2"/>
    </row>
    <row r="3384" spans="12:12">
      <c r="L3384" s="2"/>
    </row>
    <row r="3385" spans="12:12">
      <c r="L3385" s="2"/>
    </row>
    <row r="3386" spans="12:12">
      <c r="L3386" s="2"/>
    </row>
    <row r="3387" spans="12:12">
      <c r="L3387" s="2"/>
    </row>
    <row r="3388" spans="12:12">
      <c r="L3388" s="2"/>
    </row>
    <row r="3389" spans="12:12">
      <c r="L3389" s="2"/>
    </row>
    <row r="3390" spans="12:12">
      <c r="L3390" s="2"/>
    </row>
    <row r="3391" spans="12:12">
      <c r="L3391" s="2"/>
    </row>
    <row r="3392" spans="12:12">
      <c r="L3392" s="2"/>
    </row>
    <row r="3393" spans="12:12">
      <c r="L3393" s="2"/>
    </row>
    <row r="3394" spans="12:12">
      <c r="L3394" s="2"/>
    </row>
    <row r="3395" spans="12:12">
      <c r="L3395" s="2"/>
    </row>
    <row r="3396" spans="12:12">
      <c r="L3396" s="2"/>
    </row>
    <row r="3397" spans="12:12">
      <c r="L3397" s="2"/>
    </row>
    <row r="3398" spans="12:12">
      <c r="L3398" s="2"/>
    </row>
    <row r="3399" spans="12:12">
      <c r="L3399" s="2"/>
    </row>
    <row r="3400" spans="12:12">
      <c r="L3400" s="2"/>
    </row>
    <row r="3401" spans="12:12">
      <c r="L3401" s="2"/>
    </row>
    <row r="3402" spans="12:12">
      <c r="L3402" s="2"/>
    </row>
    <row r="3403" spans="12:12">
      <c r="L3403" s="2"/>
    </row>
    <row r="3404" spans="12:12">
      <c r="L3404" s="2"/>
    </row>
    <row r="3405" spans="12:12">
      <c r="L3405" s="2"/>
    </row>
    <row r="3406" spans="12:12">
      <c r="L3406" s="2"/>
    </row>
    <row r="3407" spans="12:12">
      <c r="L3407" s="2"/>
    </row>
    <row r="3408" spans="12:12">
      <c r="L3408" s="2"/>
    </row>
    <row r="3409" spans="12:12">
      <c r="L3409" s="2"/>
    </row>
    <row r="3410" spans="12:12">
      <c r="L3410" s="2"/>
    </row>
    <row r="3411" spans="12:12">
      <c r="L3411" s="2"/>
    </row>
    <row r="3412" spans="12:12">
      <c r="L3412" s="2"/>
    </row>
    <row r="3413" spans="12:12">
      <c r="L3413" s="2"/>
    </row>
    <row r="3414" spans="12:12">
      <c r="L3414" s="2"/>
    </row>
    <row r="3415" spans="12:12">
      <c r="L3415" s="2"/>
    </row>
    <row r="3416" spans="12:12">
      <c r="L3416" s="2"/>
    </row>
    <row r="3417" spans="12:12">
      <c r="L3417" s="2"/>
    </row>
    <row r="3418" spans="12:12">
      <c r="L3418" s="2"/>
    </row>
    <row r="3419" spans="12:12">
      <c r="L3419" s="2"/>
    </row>
    <row r="3420" spans="12:12">
      <c r="L3420" s="2"/>
    </row>
    <row r="3421" spans="12:12">
      <c r="L3421" s="2"/>
    </row>
    <row r="3422" spans="12:12">
      <c r="L3422" s="2"/>
    </row>
    <row r="3423" spans="12:12">
      <c r="L3423" s="2"/>
    </row>
    <row r="3424" spans="12:12">
      <c r="L3424" s="2"/>
    </row>
    <row r="3425" spans="12:12">
      <c r="L3425" s="2"/>
    </row>
    <row r="3426" spans="12:12">
      <c r="L3426" s="2"/>
    </row>
    <row r="3427" spans="12:12">
      <c r="L3427" s="2"/>
    </row>
    <row r="3428" spans="12:12">
      <c r="L3428" s="2"/>
    </row>
    <row r="3429" spans="12:12">
      <c r="L3429" s="2"/>
    </row>
    <row r="3430" spans="12:12">
      <c r="L3430" s="2"/>
    </row>
    <row r="3431" spans="12:12">
      <c r="L3431" s="2"/>
    </row>
    <row r="3432" spans="12:12">
      <c r="L3432" s="2"/>
    </row>
    <row r="3433" spans="12:12">
      <c r="L3433" s="2"/>
    </row>
    <row r="3434" spans="12:12">
      <c r="L3434" s="2"/>
    </row>
    <row r="3435" spans="12:12">
      <c r="L3435" s="2"/>
    </row>
    <row r="3436" spans="12:12">
      <c r="L3436" s="2"/>
    </row>
    <row r="3437" spans="12:12">
      <c r="L3437" s="2"/>
    </row>
    <row r="3438" spans="12:12">
      <c r="L3438" s="2"/>
    </row>
    <row r="3439" spans="12:12">
      <c r="L3439" s="2"/>
    </row>
    <row r="3440" spans="12:12">
      <c r="L3440" s="2"/>
    </row>
    <row r="3441" spans="12:12">
      <c r="L3441" s="2"/>
    </row>
    <row r="3442" spans="12:12">
      <c r="L3442" s="2"/>
    </row>
    <row r="3443" spans="12:12">
      <c r="L3443" s="2"/>
    </row>
    <row r="3444" spans="12:12">
      <c r="L3444" s="2"/>
    </row>
    <row r="3445" spans="12:12">
      <c r="L3445" s="2"/>
    </row>
    <row r="3446" spans="12:12">
      <c r="L3446" s="2"/>
    </row>
    <row r="3447" spans="12:12">
      <c r="L3447" s="2"/>
    </row>
    <row r="3448" spans="12:12">
      <c r="L3448" s="2"/>
    </row>
    <row r="3449" spans="12:12">
      <c r="L3449" s="2"/>
    </row>
    <row r="3450" spans="12:12">
      <c r="L3450" s="2"/>
    </row>
    <row r="3451" spans="12:12">
      <c r="L3451" s="2"/>
    </row>
    <row r="3452" spans="12:12">
      <c r="L3452" s="2"/>
    </row>
    <row r="3453" spans="12:12">
      <c r="L3453" s="2"/>
    </row>
    <row r="3454" spans="12:12">
      <c r="L3454" s="2"/>
    </row>
    <row r="3455" spans="12:12">
      <c r="L3455" s="2"/>
    </row>
    <row r="3456" spans="12:12">
      <c r="L3456" s="2"/>
    </row>
    <row r="3457" spans="12:12">
      <c r="L3457" s="2"/>
    </row>
    <row r="3458" spans="12:12">
      <c r="L3458" s="2"/>
    </row>
    <row r="3459" spans="12:12">
      <c r="L3459" s="2"/>
    </row>
    <row r="3460" spans="12:12">
      <c r="L3460" s="2"/>
    </row>
    <row r="3461" spans="12:12">
      <c r="L3461" s="2"/>
    </row>
    <row r="3462" spans="12:12">
      <c r="L3462" s="2"/>
    </row>
    <row r="3463" spans="12:12">
      <c r="L3463" s="2"/>
    </row>
    <row r="3464" spans="12:12">
      <c r="L3464" s="2"/>
    </row>
    <row r="3465" spans="12:12">
      <c r="L3465" s="2"/>
    </row>
    <row r="3466" spans="12:12">
      <c r="L3466" s="2"/>
    </row>
    <row r="3467" spans="12:12">
      <c r="L3467" s="2"/>
    </row>
    <row r="3468" spans="12:12">
      <c r="L3468" s="2"/>
    </row>
    <row r="3469" spans="12:12">
      <c r="L3469" s="2"/>
    </row>
    <row r="3470" spans="12:12">
      <c r="L3470" s="2"/>
    </row>
    <row r="3471" spans="12:12">
      <c r="L3471" s="2"/>
    </row>
    <row r="3472" spans="12:12">
      <c r="L3472" s="2"/>
    </row>
    <row r="3473" spans="12:12">
      <c r="L3473" s="2"/>
    </row>
    <row r="3474" spans="12:12">
      <c r="L3474" s="2"/>
    </row>
    <row r="3475" spans="12:12">
      <c r="L3475" s="2"/>
    </row>
    <row r="3476" spans="12:12">
      <c r="L3476" s="2"/>
    </row>
    <row r="3477" spans="12:12">
      <c r="L3477" s="2"/>
    </row>
    <row r="3478" spans="12:12">
      <c r="L3478" s="2"/>
    </row>
    <row r="3479" spans="12:12">
      <c r="L3479" s="2"/>
    </row>
    <row r="3480" spans="12:12">
      <c r="L3480" s="2"/>
    </row>
    <row r="3481" spans="12:12">
      <c r="L3481" s="2"/>
    </row>
    <row r="3482" spans="12:12">
      <c r="L3482" s="2"/>
    </row>
    <row r="3483" spans="12:12">
      <c r="L3483" s="2"/>
    </row>
    <row r="3484" spans="12:12">
      <c r="L3484" s="2"/>
    </row>
    <row r="3485" spans="12:12">
      <c r="L3485" s="2"/>
    </row>
    <row r="3486" spans="12:12">
      <c r="L3486" s="2"/>
    </row>
    <row r="3487" spans="12:12">
      <c r="L3487" s="2"/>
    </row>
    <row r="3488" spans="12:12">
      <c r="L3488" s="2"/>
    </row>
    <row r="3489" spans="12:12">
      <c r="L3489" s="2"/>
    </row>
    <row r="3490" spans="12:12">
      <c r="L3490" s="2"/>
    </row>
    <row r="3491" spans="12:12">
      <c r="L3491" s="2"/>
    </row>
    <row r="3492" spans="12:12">
      <c r="L3492" s="2"/>
    </row>
    <row r="3493" spans="12:12">
      <c r="L3493" s="2"/>
    </row>
    <row r="3494" spans="12:12">
      <c r="L3494" s="2"/>
    </row>
    <row r="3495" spans="12:12">
      <c r="L3495" s="2"/>
    </row>
    <row r="3496" spans="12:12">
      <c r="L3496" s="2"/>
    </row>
    <row r="3497" spans="12:12">
      <c r="L3497" s="2"/>
    </row>
    <row r="3498" spans="12:12">
      <c r="L3498" s="2"/>
    </row>
    <row r="3499" spans="12:12">
      <c r="L3499" s="2"/>
    </row>
    <row r="3500" spans="12:12">
      <c r="L3500" s="2"/>
    </row>
    <row r="3501" spans="12:12">
      <c r="L3501" s="2"/>
    </row>
    <row r="3502" spans="12:12">
      <c r="L3502" s="2"/>
    </row>
    <row r="3503" spans="12:12">
      <c r="L3503" s="2"/>
    </row>
    <row r="3504" spans="12:12">
      <c r="L3504" s="2"/>
    </row>
    <row r="3505" spans="12:12">
      <c r="L3505" s="2"/>
    </row>
    <row r="3506" spans="12:12">
      <c r="L3506" s="2"/>
    </row>
    <row r="3507" spans="12:12">
      <c r="L3507" s="2"/>
    </row>
    <row r="3508" spans="12:12">
      <c r="L3508" s="2"/>
    </row>
    <row r="3509" spans="12:12">
      <c r="L3509" s="2"/>
    </row>
    <row r="3510" spans="12:12">
      <c r="L3510" s="2"/>
    </row>
    <row r="3511" spans="12:12">
      <c r="L3511" s="2"/>
    </row>
    <row r="3512" spans="12:12">
      <c r="L3512" s="2"/>
    </row>
    <row r="3513" spans="12:12">
      <c r="L3513" s="2"/>
    </row>
    <row r="3514" spans="12:12">
      <c r="L3514" s="2"/>
    </row>
    <row r="3515" spans="12:12">
      <c r="L3515" s="2"/>
    </row>
    <row r="3516" spans="12:12">
      <c r="L3516" s="2"/>
    </row>
    <row r="3517" spans="12:12">
      <c r="L3517" s="2"/>
    </row>
    <row r="3518" spans="12:12">
      <c r="L3518" s="2"/>
    </row>
    <row r="3519" spans="12:12">
      <c r="L3519" s="2"/>
    </row>
    <row r="3520" spans="12:12">
      <c r="L3520" s="2"/>
    </row>
    <row r="3521" spans="12:12">
      <c r="L3521" s="2"/>
    </row>
    <row r="3522" spans="12:12">
      <c r="L3522" s="2"/>
    </row>
    <row r="3523" spans="12:12">
      <c r="L3523" s="2"/>
    </row>
    <row r="3524" spans="12:12">
      <c r="L3524" s="2"/>
    </row>
    <row r="3525" spans="12:12">
      <c r="L3525" s="2"/>
    </row>
    <row r="3526" spans="12:12">
      <c r="L3526" s="2"/>
    </row>
    <row r="3527" spans="12:12">
      <c r="L3527" s="2"/>
    </row>
    <row r="3528" spans="12:12">
      <c r="L3528" s="2"/>
    </row>
    <row r="3529" spans="12:12">
      <c r="L3529" s="2"/>
    </row>
    <row r="3530" spans="12:12">
      <c r="L3530" s="2"/>
    </row>
    <row r="3531" spans="12:12">
      <c r="L3531" s="2"/>
    </row>
    <row r="3532" spans="12:12">
      <c r="L3532" s="2"/>
    </row>
    <row r="3533" spans="12:12">
      <c r="L3533" s="2"/>
    </row>
    <row r="3534" spans="12:12">
      <c r="L3534" s="2"/>
    </row>
    <row r="3535" spans="12:12">
      <c r="L3535" s="2"/>
    </row>
    <row r="3536" spans="12:12">
      <c r="L3536" s="2"/>
    </row>
    <row r="3537" spans="12:12">
      <c r="L3537" s="2"/>
    </row>
    <row r="3538" spans="12:12">
      <c r="L3538" s="2"/>
    </row>
    <row r="3539" spans="12:12">
      <c r="L3539" s="2"/>
    </row>
    <row r="3540" spans="12:12">
      <c r="L3540" s="2"/>
    </row>
    <row r="3541" spans="12:12">
      <c r="L3541" s="2"/>
    </row>
    <row r="3542" spans="12:12">
      <c r="L3542" s="2"/>
    </row>
    <row r="3543" spans="12:12">
      <c r="L3543" s="2"/>
    </row>
    <row r="3544" spans="12:12">
      <c r="L3544" s="2"/>
    </row>
    <row r="3545" spans="12:12">
      <c r="L3545" s="2"/>
    </row>
    <row r="3546" spans="12:12">
      <c r="L3546" s="2"/>
    </row>
    <row r="3547" spans="12:12">
      <c r="L3547" s="2"/>
    </row>
    <row r="3548" spans="12:12">
      <c r="L3548" s="2"/>
    </row>
    <row r="3549" spans="12:12">
      <c r="L3549" s="2"/>
    </row>
    <row r="3550" spans="12:12">
      <c r="L3550" s="2"/>
    </row>
    <row r="3551" spans="12:12">
      <c r="L3551" s="2"/>
    </row>
    <row r="3552" spans="12:12">
      <c r="L3552" s="2"/>
    </row>
    <row r="3553" spans="12:12">
      <c r="L3553" s="2"/>
    </row>
    <row r="3554" spans="12:12">
      <c r="L3554" s="2"/>
    </row>
    <row r="3555" spans="12:12">
      <c r="L3555" s="2"/>
    </row>
    <row r="3556" spans="12:12">
      <c r="L3556" s="2"/>
    </row>
    <row r="3557" spans="12:12">
      <c r="L3557" s="2"/>
    </row>
    <row r="3558" spans="12:12">
      <c r="L3558" s="2"/>
    </row>
    <row r="3559" spans="12:12">
      <c r="L3559" s="2"/>
    </row>
    <row r="3560" spans="12:12">
      <c r="L3560" s="2"/>
    </row>
    <row r="3561" spans="12:12">
      <c r="L3561" s="2"/>
    </row>
    <row r="3562" spans="12:12">
      <c r="L3562" s="2"/>
    </row>
    <row r="3563" spans="12:12">
      <c r="L3563" s="2"/>
    </row>
    <row r="3564" spans="12:12">
      <c r="L3564" s="2"/>
    </row>
    <row r="3565" spans="12:12">
      <c r="L3565" s="2"/>
    </row>
    <row r="3566" spans="12:12">
      <c r="L3566" s="2"/>
    </row>
    <row r="3567" spans="12:12">
      <c r="L3567" s="2"/>
    </row>
    <row r="3568" spans="12:12">
      <c r="L3568" s="2"/>
    </row>
    <row r="3569" spans="12:12">
      <c r="L3569" s="2"/>
    </row>
    <row r="3570" spans="12:12">
      <c r="L3570" s="2"/>
    </row>
    <row r="3571" spans="12:12">
      <c r="L3571" s="2"/>
    </row>
    <row r="3572" spans="12:12">
      <c r="L3572" s="2"/>
    </row>
    <row r="3573" spans="12:12">
      <c r="L3573" s="2"/>
    </row>
    <row r="3574" spans="12:12">
      <c r="L3574" s="2"/>
    </row>
    <row r="3575" spans="12:12">
      <c r="L3575" s="2"/>
    </row>
    <row r="3576" spans="12:12">
      <c r="L3576" s="2"/>
    </row>
    <row r="3577" spans="12:12">
      <c r="L3577" s="2"/>
    </row>
    <row r="3578" spans="12:12">
      <c r="L3578" s="2"/>
    </row>
    <row r="3579" spans="12:12">
      <c r="L3579" s="2"/>
    </row>
    <row r="3580" spans="12:12">
      <c r="L3580" s="2"/>
    </row>
    <row r="3581" spans="12:12">
      <c r="L3581" s="2"/>
    </row>
    <row r="3582" spans="12:12">
      <c r="L3582" s="2"/>
    </row>
    <row r="3583" spans="12:12">
      <c r="L3583" s="2"/>
    </row>
    <row r="3584" spans="12:12">
      <c r="L3584" s="2"/>
    </row>
    <row r="3585" spans="12:12">
      <c r="L3585" s="2"/>
    </row>
    <row r="3586" spans="12:12">
      <c r="L3586" s="2"/>
    </row>
    <row r="3587" spans="12:12">
      <c r="L3587" s="2"/>
    </row>
    <row r="3588" spans="12:12">
      <c r="L3588" s="2"/>
    </row>
    <row r="3589" spans="12:12">
      <c r="L3589" s="2"/>
    </row>
    <row r="3590" spans="12:12">
      <c r="L3590" s="2"/>
    </row>
    <row r="3591" spans="12:12">
      <c r="L3591" s="2"/>
    </row>
    <row r="3592" spans="12:12">
      <c r="L3592" s="2"/>
    </row>
    <row r="3593" spans="12:12">
      <c r="L3593" s="2"/>
    </row>
    <row r="3594" spans="12:12">
      <c r="L3594" s="2"/>
    </row>
    <row r="3595" spans="12:12">
      <c r="L3595" s="2"/>
    </row>
    <row r="3596" spans="12:12">
      <c r="L3596" s="2"/>
    </row>
    <row r="3597" spans="12:12">
      <c r="L3597" s="2"/>
    </row>
    <row r="3598" spans="12:12">
      <c r="L3598" s="2"/>
    </row>
    <row r="3599" spans="12:12">
      <c r="L3599" s="2"/>
    </row>
    <row r="3600" spans="12:12">
      <c r="L3600" s="2"/>
    </row>
    <row r="3601" spans="12:12">
      <c r="L3601" s="2"/>
    </row>
    <row r="3602" spans="12:12">
      <c r="L3602" s="2"/>
    </row>
    <row r="3603" spans="12:12">
      <c r="L3603" s="2"/>
    </row>
    <row r="3604" spans="12:12">
      <c r="L3604" s="2"/>
    </row>
    <row r="3605" spans="12:12">
      <c r="L3605" s="2"/>
    </row>
    <row r="3606" spans="12:12">
      <c r="L3606" s="2"/>
    </row>
    <row r="3607" spans="12:12">
      <c r="L3607" s="2"/>
    </row>
    <row r="3608" spans="12:12">
      <c r="L3608" s="2"/>
    </row>
    <row r="3609" spans="12:12">
      <c r="L3609" s="2"/>
    </row>
    <row r="3610" spans="12:12">
      <c r="L3610" s="2"/>
    </row>
    <row r="3611" spans="12:12">
      <c r="L3611" s="2"/>
    </row>
    <row r="3612" spans="12:12">
      <c r="L3612" s="2"/>
    </row>
    <row r="3613" spans="12:12">
      <c r="L3613" s="2"/>
    </row>
    <row r="3614" spans="12:12">
      <c r="L3614" s="2"/>
    </row>
    <row r="3615" spans="12:12">
      <c r="L3615" s="2"/>
    </row>
    <row r="3616" spans="12:12">
      <c r="L3616" s="2"/>
    </row>
    <row r="3617" spans="12:12">
      <c r="L3617" s="2"/>
    </row>
    <row r="3618" spans="12:12">
      <c r="L3618" s="2"/>
    </row>
    <row r="3619" spans="12:12">
      <c r="L3619" s="2"/>
    </row>
    <row r="3620" spans="12:12">
      <c r="L3620" s="2"/>
    </row>
    <row r="3621" spans="12:12">
      <c r="L3621" s="2"/>
    </row>
    <row r="3622" spans="12:12">
      <c r="L3622" s="2"/>
    </row>
    <row r="3623" spans="12:12">
      <c r="L3623" s="2"/>
    </row>
    <row r="3624" spans="12:12">
      <c r="L3624" s="2"/>
    </row>
    <row r="3625" spans="12:12">
      <c r="L3625" s="2"/>
    </row>
    <row r="3626" spans="12:12">
      <c r="L3626" s="2"/>
    </row>
    <row r="3627" spans="12:12">
      <c r="L3627" s="2"/>
    </row>
    <row r="3628" spans="12:12">
      <c r="L3628" s="2"/>
    </row>
    <row r="3629" spans="12:12">
      <c r="L3629" s="2"/>
    </row>
    <row r="3630" spans="12:12">
      <c r="L3630" s="2"/>
    </row>
    <row r="3631" spans="12:12">
      <c r="L3631" s="2"/>
    </row>
    <row r="3632" spans="12:12">
      <c r="L3632" s="2"/>
    </row>
    <row r="3633" spans="12:12">
      <c r="L3633" s="2"/>
    </row>
    <row r="3634" spans="12:12">
      <c r="L3634" s="2"/>
    </row>
    <row r="3635" spans="12:12">
      <c r="L3635" s="2"/>
    </row>
    <row r="3636" spans="12:12">
      <c r="L3636" s="2"/>
    </row>
    <row r="3637" spans="12:12">
      <c r="L3637" s="2"/>
    </row>
    <row r="3638" spans="12:12">
      <c r="L3638" s="2"/>
    </row>
    <row r="3639" spans="12:12">
      <c r="L3639" s="2"/>
    </row>
    <row r="3640" spans="12:12">
      <c r="L3640" s="2"/>
    </row>
    <row r="3641" spans="12:12">
      <c r="L3641" s="2"/>
    </row>
    <row r="3642" spans="12:12">
      <c r="L3642" s="2"/>
    </row>
    <row r="3643" spans="12:12">
      <c r="L3643" s="2"/>
    </row>
    <row r="3644" spans="12:12">
      <c r="L3644" s="2"/>
    </row>
    <row r="3645" spans="12:12">
      <c r="L3645" s="2"/>
    </row>
    <row r="3646" spans="12:12">
      <c r="L3646" s="2"/>
    </row>
    <row r="3647" spans="12:12">
      <c r="L3647" s="2"/>
    </row>
    <row r="3648" spans="12:12">
      <c r="L3648" s="2"/>
    </row>
    <row r="3649" spans="12:12">
      <c r="L3649" s="2"/>
    </row>
    <row r="3650" spans="12:12">
      <c r="L3650" s="2"/>
    </row>
    <row r="3651" spans="12:12">
      <c r="L3651" s="2"/>
    </row>
    <row r="3652" spans="12:12">
      <c r="L3652" s="2"/>
    </row>
    <row r="3653" spans="12:12">
      <c r="L3653" s="2"/>
    </row>
    <row r="3654" spans="12:12">
      <c r="L3654" s="2"/>
    </row>
    <row r="3655" spans="12:12">
      <c r="L3655" s="2"/>
    </row>
    <row r="3656" spans="12:12">
      <c r="L3656" s="2"/>
    </row>
    <row r="3657" spans="12:12">
      <c r="L3657" s="2"/>
    </row>
    <row r="3658" spans="12:12">
      <c r="L3658" s="2"/>
    </row>
    <row r="3659" spans="12:12">
      <c r="L3659" s="2"/>
    </row>
    <row r="3660" spans="12:12">
      <c r="L3660" s="2"/>
    </row>
    <row r="3661" spans="12:12">
      <c r="L3661" s="2"/>
    </row>
    <row r="3662" spans="12:12">
      <c r="L3662" s="2"/>
    </row>
    <row r="3663" spans="12:12">
      <c r="L3663" s="2"/>
    </row>
    <row r="3664" spans="12:12">
      <c r="L3664" s="2"/>
    </row>
    <row r="3665" spans="12:12">
      <c r="L3665" s="2"/>
    </row>
    <row r="3666" spans="12:12">
      <c r="L3666" s="2"/>
    </row>
    <row r="3667" spans="12:12">
      <c r="L3667" s="2"/>
    </row>
    <row r="3668" spans="12:12">
      <c r="L3668" s="2"/>
    </row>
    <row r="3669" spans="12:12">
      <c r="L3669" s="2"/>
    </row>
    <row r="3670" spans="12:12">
      <c r="L3670" s="2"/>
    </row>
    <row r="3671" spans="12:12">
      <c r="L3671" s="2"/>
    </row>
    <row r="3672" spans="12:12">
      <c r="L3672" s="2"/>
    </row>
    <row r="3673" spans="12:12">
      <c r="L3673" s="2"/>
    </row>
    <row r="3674" spans="12:12">
      <c r="L3674" s="2"/>
    </row>
    <row r="3675" spans="12:12">
      <c r="L3675" s="2"/>
    </row>
    <row r="3676" spans="12:12">
      <c r="L3676" s="2"/>
    </row>
    <row r="3677" spans="12:12">
      <c r="L3677" s="2"/>
    </row>
    <row r="3678" spans="12:12">
      <c r="L3678" s="2"/>
    </row>
    <row r="3679" spans="12:12">
      <c r="L3679" s="2"/>
    </row>
    <row r="3680" spans="12:12">
      <c r="L3680" s="2"/>
    </row>
    <row r="3681" spans="12:12">
      <c r="L3681" s="2"/>
    </row>
    <row r="3682" spans="12:12">
      <c r="L3682" s="2"/>
    </row>
    <row r="3683" spans="12:12">
      <c r="L3683" s="2"/>
    </row>
    <row r="3684" spans="12:12">
      <c r="L3684" s="2"/>
    </row>
    <row r="3685" spans="12:12">
      <c r="L3685" s="2"/>
    </row>
    <row r="3686" spans="12:12">
      <c r="L3686" s="2"/>
    </row>
    <row r="3687" spans="12:12">
      <c r="L3687" s="2"/>
    </row>
    <row r="3688" spans="12:12">
      <c r="L3688" s="2"/>
    </row>
    <row r="3689" spans="12:12">
      <c r="L3689" s="2"/>
    </row>
    <row r="3690" spans="12:12">
      <c r="L3690" s="2"/>
    </row>
    <row r="3691" spans="12:12">
      <c r="L3691" s="2"/>
    </row>
    <row r="3692" spans="12:12">
      <c r="L3692" s="2"/>
    </row>
    <row r="3693" spans="12:12">
      <c r="L3693" s="2"/>
    </row>
    <row r="3694" spans="12:12">
      <c r="L3694" s="2"/>
    </row>
    <row r="3695" spans="12:12">
      <c r="L3695" s="2"/>
    </row>
    <row r="3696" spans="12:12">
      <c r="L3696" s="2"/>
    </row>
    <row r="3697" spans="12:12">
      <c r="L3697" s="2"/>
    </row>
    <row r="3698" spans="12:12">
      <c r="L3698" s="2"/>
    </row>
    <row r="3699" spans="12:12">
      <c r="L3699" s="2"/>
    </row>
    <row r="3700" spans="12:12">
      <c r="L3700" s="2"/>
    </row>
    <row r="3701" spans="12:12">
      <c r="L3701" s="2"/>
    </row>
    <row r="3702" spans="12:12">
      <c r="L3702" s="2"/>
    </row>
    <row r="3703" spans="12:12">
      <c r="L3703" s="2"/>
    </row>
    <row r="3704" spans="12:12">
      <c r="L3704" s="2"/>
    </row>
    <row r="3705" spans="12:12">
      <c r="L3705" s="2"/>
    </row>
    <row r="3706" spans="12:12">
      <c r="L3706" s="2"/>
    </row>
    <row r="3707" spans="12:12">
      <c r="L3707" s="2"/>
    </row>
    <row r="3708" spans="12:12">
      <c r="L3708" s="2"/>
    </row>
    <row r="3709" spans="12:12">
      <c r="L3709" s="2"/>
    </row>
    <row r="3710" spans="12:12">
      <c r="L3710" s="2"/>
    </row>
    <row r="3711" spans="12:12">
      <c r="L3711" s="2"/>
    </row>
    <row r="3712" spans="12:12">
      <c r="L3712" s="2"/>
    </row>
    <row r="3713" spans="12:12">
      <c r="L3713" s="2"/>
    </row>
    <row r="3714" spans="12:12">
      <c r="L3714" s="2"/>
    </row>
    <row r="3715" spans="12:12">
      <c r="L3715" s="2"/>
    </row>
    <row r="3716" spans="12:12">
      <c r="L3716" s="2"/>
    </row>
    <row r="3717" spans="12:12">
      <c r="L3717" s="2"/>
    </row>
    <row r="3718" spans="12:12">
      <c r="L3718" s="2"/>
    </row>
    <row r="3719" spans="12:12">
      <c r="L3719" s="2"/>
    </row>
    <row r="3720" spans="12:12">
      <c r="L3720" s="2"/>
    </row>
    <row r="3721" spans="12:12">
      <c r="L3721" s="2"/>
    </row>
    <row r="3722" spans="12:12">
      <c r="L3722" s="2"/>
    </row>
    <row r="3723" spans="12:12">
      <c r="L3723" s="2"/>
    </row>
    <row r="3724" spans="12:12">
      <c r="L3724" s="2"/>
    </row>
    <row r="3725" spans="12:12">
      <c r="L3725" s="2"/>
    </row>
    <row r="3726" spans="12:12">
      <c r="L3726" s="2"/>
    </row>
    <row r="3727" spans="12:12">
      <c r="L3727" s="2"/>
    </row>
    <row r="3728" spans="12:12">
      <c r="L3728" s="2"/>
    </row>
    <row r="3729" spans="12:12">
      <c r="L3729" s="2"/>
    </row>
    <row r="3730" spans="12:12">
      <c r="L3730" s="2"/>
    </row>
    <row r="3731" spans="12:12">
      <c r="L3731" s="2"/>
    </row>
    <row r="3732" spans="12:12">
      <c r="L3732" s="2"/>
    </row>
    <row r="3733" spans="12:12">
      <c r="L3733" s="2"/>
    </row>
    <row r="3734" spans="12:12">
      <c r="L3734" s="2"/>
    </row>
    <row r="3735" spans="12:12">
      <c r="L3735" s="2"/>
    </row>
    <row r="3736" spans="12:12">
      <c r="L3736" s="2"/>
    </row>
    <row r="3737" spans="12:12">
      <c r="L3737" s="2"/>
    </row>
    <row r="3738" spans="12:12">
      <c r="L3738" s="2"/>
    </row>
    <row r="3739" spans="12:12">
      <c r="L3739" s="2"/>
    </row>
    <row r="3740" spans="12:12">
      <c r="L3740" s="2"/>
    </row>
    <row r="3741" spans="12:12">
      <c r="L3741" s="2"/>
    </row>
    <row r="3742" spans="12:12">
      <c r="L3742" s="2"/>
    </row>
    <row r="3743" spans="12:12">
      <c r="L3743" s="2"/>
    </row>
    <row r="3744" spans="12:12">
      <c r="L3744" s="2"/>
    </row>
    <row r="3745" spans="12:12">
      <c r="L3745" s="2"/>
    </row>
    <row r="3746" spans="12:12">
      <c r="L3746" s="2"/>
    </row>
    <row r="3747" spans="12:12">
      <c r="L3747" s="2"/>
    </row>
    <row r="3748" spans="12:12">
      <c r="L3748" s="2"/>
    </row>
    <row r="3749" spans="12:12">
      <c r="L3749" s="2"/>
    </row>
    <row r="3750" spans="12:12">
      <c r="L3750" s="2"/>
    </row>
    <row r="3751" spans="12:12">
      <c r="L3751" s="2"/>
    </row>
    <row r="3752" spans="12:12">
      <c r="L3752" s="2"/>
    </row>
    <row r="3753" spans="12:12">
      <c r="L3753" s="2"/>
    </row>
    <row r="3754" spans="12:12">
      <c r="L3754" s="2"/>
    </row>
    <row r="3755" spans="12:12">
      <c r="L3755" s="2"/>
    </row>
    <row r="3756" spans="12:12">
      <c r="L3756" s="2"/>
    </row>
    <row r="3757" spans="12:12">
      <c r="L3757" s="2"/>
    </row>
    <row r="3758" spans="12:12">
      <c r="L3758" s="2"/>
    </row>
    <row r="3759" spans="12:12">
      <c r="L3759" s="2"/>
    </row>
    <row r="3760" spans="12:12">
      <c r="L3760" s="2"/>
    </row>
    <row r="3761" spans="12:12">
      <c r="L3761" s="2"/>
    </row>
    <row r="3762" spans="12:12">
      <c r="L3762" s="2"/>
    </row>
    <row r="3763" spans="12:12">
      <c r="L3763" s="2"/>
    </row>
    <row r="3764" spans="12:12">
      <c r="L3764" s="2"/>
    </row>
    <row r="3765" spans="12:12">
      <c r="L3765" s="2"/>
    </row>
    <row r="3766" spans="12:12">
      <c r="L3766" s="2"/>
    </row>
    <row r="3767" spans="12:12">
      <c r="L3767" s="2"/>
    </row>
    <row r="3768" spans="12:12">
      <c r="L3768" s="2"/>
    </row>
    <row r="3769" spans="12:12">
      <c r="L3769" s="2"/>
    </row>
    <row r="3770" spans="12:12">
      <c r="L3770" s="2"/>
    </row>
    <row r="3771" spans="12:12">
      <c r="L3771" s="2"/>
    </row>
    <row r="3772" spans="12:12">
      <c r="L3772" s="2"/>
    </row>
    <row r="3773" spans="12:12">
      <c r="L3773" s="2"/>
    </row>
    <row r="3774" spans="12:12">
      <c r="L3774" s="2"/>
    </row>
    <row r="3775" spans="12:12">
      <c r="L3775" s="2"/>
    </row>
    <row r="3776" spans="12:12">
      <c r="L3776" s="2"/>
    </row>
    <row r="3777" spans="12:12">
      <c r="L3777" s="2"/>
    </row>
    <row r="3778" spans="12:12">
      <c r="L3778" s="2"/>
    </row>
    <row r="3779" spans="12:12">
      <c r="L3779" s="2"/>
    </row>
    <row r="3780" spans="12:12">
      <c r="L3780" s="2"/>
    </row>
    <row r="3781" spans="12:12">
      <c r="L3781" s="2"/>
    </row>
    <row r="3782" spans="12:12">
      <c r="L3782" s="2"/>
    </row>
    <row r="3783" spans="12:12">
      <c r="L3783" s="2"/>
    </row>
    <row r="3784" spans="12:12">
      <c r="L3784" s="2"/>
    </row>
    <row r="3785" spans="12:12">
      <c r="L3785" s="2"/>
    </row>
    <row r="3786" spans="12:12">
      <c r="L3786" s="2"/>
    </row>
    <row r="3787" spans="12:12">
      <c r="L3787" s="2"/>
    </row>
    <row r="3788" spans="12:12">
      <c r="L3788" s="2"/>
    </row>
    <row r="3789" spans="12:12">
      <c r="L3789" s="2"/>
    </row>
    <row r="3790" spans="12:12">
      <c r="L3790" s="2"/>
    </row>
    <row r="3791" spans="12:12">
      <c r="L3791" s="2"/>
    </row>
    <row r="3792" spans="12:12">
      <c r="L3792" s="2"/>
    </row>
    <row r="3793" spans="12:12">
      <c r="L3793" s="2"/>
    </row>
    <row r="3794" spans="12:12">
      <c r="L3794" s="2"/>
    </row>
    <row r="3795" spans="12:12">
      <c r="L3795" s="2"/>
    </row>
    <row r="3796" spans="12:12">
      <c r="L3796" s="2"/>
    </row>
    <row r="3797" spans="12:12">
      <c r="L3797" s="2"/>
    </row>
    <row r="3798" spans="12:12">
      <c r="L3798" s="2"/>
    </row>
    <row r="3799" spans="12:12">
      <c r="L3799" s="2"/>
    </row>
    <row r="3800" spans="12:12">
      <c r="L3800" s="2"/>
    </row>
    <row r="3801" spans="12:12">
      <c r="L3801" s="2"/>
    </row>
    <row r="3802" spans="12:12">
      <c r="L3802" s="2"/>
    </row>
    <row r="3803" spans="12:12">
      <c r="L3803" s="2"/>
    </row>
    <row r="3804" spans="12:12">
      <c r="L3804" s="2"/>
    </row>
    <row r="3805" spans="12:12">
      <c r="L3805" s="2"/>
    </row>
    <row r="3806" spans="12:12">
      <c r="L3806" s="2"/>
    </row>
    <row r="3807" spans="12:12">
      <c r="L3807" s="2"/>
    </row>
    <row r="3808" spans="12:12">
      <c r="L3808" s="2"/>
    </row>
    <row r="3809" spans="12:12">
      <c r="L3809" s="2"/>
    </row>
    <row r="3810" spans="12:12">
      <c r="L3810" s="2"/>
    </row>
    <row r="3811" spans="12:12">
      <c r="L3811" s="2"/>
    </row>
    <row r="3812" spans="12:12">
      <c r="L3812" s="2"/>
    </row>
    <row r="3813" spans="12:12">
      <c r="L3813" s="2"/>
    </row>
    <row r="3814" spans="12:12">
      <c r="L3814" s="2"/>
    </row>
    <row r="3815" spans="12:12">
      <c r="L3815" s="2"/>
    </row>
    <row r="3816" spans="12:12">
      <c r="L3816" s="2"/>
    </row>
    <row r="3817" spans="12:12">
      <c r="L3817" s="2"/>
    </row>
    <row r="3818" spans="12:12">
      <c r="L3818" s="2"/>
    </row>
    <row r="3819" spans="12:12">
      <c r="L3819" s="2"/>
    </row>
    <row r="3820" spans="12:12">
      <c r="L3820" s="2"/>
    </row>
    <row r="3821" spans="12:12">
      <c r="L3821" s="2"/>
    </row>
    <row r="3822" spans="12:12">
      <c r="L3822" s="2"/>
    </row>
    <row r="3823" spans="12:12">
      <c r="L3823" s="2"/>
    </row>
    <row r="3824" spans="12:12">
      <c r="L3824" s="2"/>
    </row>
    <row r="3825" spans="12:12">
      <c r="L3825" s="2"/>
    </row>
    <row r="3826" spans="12:12">
      <c r="L3826" s="2"/>
    </row>
    <row r="3827" spans="12:12">
      <c r="L3827" s="2"/>
    </row>
    <row r="3828" spans="12:12">
      <c r="L3828" s="2"/>
    </row>
    <row r="3829" spans="12:12">
      <c r="L3829" s="2"/>
    </row>
    <row r="3830" spans="12:12">
      <c r="L3830" s="2"/>
    </row>
    <row r="3831" spans="12:12">
      <c r="L3831" s="2"/>
    </row>
    <row r="3832" spans="12:12">
      <c r="L3832" s="2"/>
    </row>
    <row r="3833" spans="12:12">
      <c r="L3833" s="2"/>
    </row>
    <row r="3834" spans="12:12">
      <c r="L3834" s="2"/>
    </row>
    <row r="3835" spans="12:12">
      <c r="L3835" s="2"/>
    </row>
    <row r="3836" spans="12:12">
      <c r="L3836" s="2"/>
    </row>
    <row r="3837" spans="12:12">
      <c r="L3837" s="2"/>
    </row>
    <row r="3838" spans="12:12">
      <c r="L3838" s="2"/>
    </row>
    <row r="3839" spans="12:12">
      <c r="L3839" s="2"/>
    </row>
    <row r="3840" spans="12:12">
      <c r="L3840" s="2"/>
    </row>
    <row r="3841" spans="12:12">
      <c r="L3841" s="2"/>
    </row>
    <row r="3842" spans="12:12">
      <c r="L3842" s="2"/>
    </row>
    <row r="3843" spans="12:12">
      <c r="L3843" s="2"/>
    </row>
    <row r="3844" spans="12:12">
      <c r="L3844" s="2"/>
    </row>
    <row r="3845" spans="12:12">
      <c r="L3845" s="2"/>
    </row>
    <row r="3846" spans="12:12">
      <c r="L3846" s="2"/>
    </row>
    <row r="3847" spans="12:12">
      <c r="L3847" s="2"/>
    </row>
    <row r="3848" spans="12:12">
      <c r="L3848" s="2"/>
    </row>
    <row r="3849" spans="12:12">
      <c r="L3849" s="2"/>
    </row>
    <row r="3850" spans="12:12">
      <c r="L3850" s="2"/>
    </row>
    <row r="3851" spans="12:12">
      <c r="L3851" s="2"/>
    </row>
    <row r="3852" spans="12:12">
      <c r="L3852" s="2"/>
    </row>
    <row r="3853" spans="12:12">
      <c r="L3853" s="2"/>
    </row>
    <row r="3854" spans="12:12">
      <c r="L3854" s="2"/>
    </row>
    <row r="3855" spans="12:12">
      <c r="L3855" s="2"/>
    </row>
    <row r="3856" spans="12:12">
      <c r="L3856" s="2"/>
    </row>
    <row r="3857" spans="12:12">
      <c r="L3857" s="2"/>
    </row>
    <row r="3858" spans="12:12">
      <c r="L3858" s="2"/>
    </row>
    <row r="3859" spans="12:12">
      <c r="L3859" s="2"/>
    </row>
    <row r="3860" spans="12:12">
      <c r="L3860" s="2"/>
    </row>
    <row r="3861" spans="12:12">
      <c r="L3861" s="2"/>
    </row>
    <row r="3862" spans="12:12">
      <c r="L3862" s="2"/>
    </row>
    <row r="3863" spans="12:12">
      <c r="L3863" s="2"/>
    </row>
    <row r="3864" spans="12:12">
      <c r="L3864" s="2"/>
    </row>
    <row r="3865" spans="12:12">
      <c r="L3865" s="2"/>
    </row>
    <row r="3866" spans="12:12">
      <c r="L3866" s="2"/>
    </row>
    <row r="3867" spans="12:12">
      <c r="L3867" s="2"/>
    </row>
    <row r="3868" spans="12:12">
      <c r="L3868" s="2"/>
    </row>
    <row r="3869" spans="12:12">
      <c r="L3869" s="2"/>
    </row>
    <row r="3870" spans="12:12">
      <c r="L3870" s="2"/>
    </row>
    <row r="3871" spans="12:12">
      <c r="L3871" s="2"/>
    </row>
    <row r="3872" spans="12:12">
      <c r="L3872" s="2"/>
    </row>
    <row r="3873" spans="12:12">
      <c r="L3873" s="2"/>
    </row>
    <row r="3874" spans="12:12">
      <c r="L3874" s="2"/>
    </row>
    <row r="3875" spans="12:12">
      <c r="L3875" s="2"/>
    </row>
    <row r="3876" spans="12:12">
      <c r="L3876" s="2"/>
    </row>
    <row r="3877" spans="12:12">
      <c r="L3877" s="2"/>
    </row>
    <row r="3878" spans="12:12">
      <c r="L3878" s="2"/>
    </row>
    <row r="3879" spans="12:12">
      <c r="L3879" s="2"/>
    </row>
    <row r="3880" spans="12:12">
      <c r="L3880" s="2"/>
    </row>
    <row r="3881" spans="12:12">
      <c r="L3881" s="2"/>
    </row>
    <row r="3882" spans="12:12">
      <c r="L3882" s="2"/>
    </row>
    <row r="3883" spans="12:12">
      <c r="L3883" s="2"/>
    </row>
    <row r="3884" spans="12:12">
      <c r="L3884" s="2"/>
    </row>
    <row r="3885" spans="12:12">
      <c r="L3885" s="2"/>
    </row>
    <row r="3886" spans="12:12">
      <c r="L3886" s="2"/>
    </row>
    <row r="3887" spans="12:12">
      <c r="L3887" s="2"/>
    </row>
    <row r="3888" spans="12:12">
      <c r="L3888" s="2"/>
    </row>
    <row r="3889" spans="12:12">
      <c r="L3889" s="2"/>
    </row>
    <row r="3890" spans="12:12">
      <c r="L3890" s="2"/>
    </row>
    <row r="3891" spans="12:12">
      <c r="L3891" s="2"/>
    </row>
    <row r="3892" spans="12:12">
      <c r="L3892" s="2"/>
    </row>
    <row r="3893" spans="12:12">
      <c r="L3893" s="2"/>
    </row>
    <row r="3894" spans="12:12">
      <c r="L3894" s="2"/>
    </row>
    <row r="3895" spans="12:12">
      <c r="L3895" s="2"/>
    </row>
    <row r="3896" spans="12:12">
      <c r="L3896" s="2"/>
    </row>
    <row r="3897" spans="12:12">
      <c r="L3897" s="2"/>
    </row>
    <row r="3898" spans="12:12">
      <c r="L3898" s="2"/>
    </row>
    <row r="3899" spans="12:12">
      <c r="L3899" s="2"/>
    </row>
    <row r="3900" spans="12:12">
      <c r="L3900" s="2"/>
    </row>
    <row r="3901" spans="12:12">
      <c r="L3901" s="2"/>
    </row>
    <row r="3902" spans="12:12">
      <c r="L3902" s="2"/>
    </row>
    <row r="3903" spans="12:12">
      <c r="L3903" s="2"/>
    </row>
    <row r="3904" spans="12:12">
      <c r="L3904" s="2"/>
    </row>
    <row r="3905" spans="12:12">
      <c r="L3905" s="2"/>
    </row>
    <row r="3906" spans="12:12">
      <c r="L3906" s="2"/>
    </row>
    <row r="3907" spans="12:12">
      <c r="L3907" s="2"/>
    </row>
    <row r="3908" spans="12:12">
      <c r="L3908" s="2"/>
    </row>
    <row r="3909" spans="12:12">
      <c r="L3909" s="2"/>
    </row>
    <row r="3910" spans="12:12">
      <c r="L3910" s="2"/>
    </row>
    <row r="3911" spans="12:12">
      <c r="L3911" s="2"/>
    </row>
    <row r="3912" spans="12:12">
      <c r="L3912" s="2"/>
    </row>
    <row r="3913" spans="12:12">
      <c r="L3913" s="2"/>
    </row>
    <row r="3914" spans="12:12">
      <c r="L3914" s="2"/>
    </row>
    <row r="3915" spans="12:12">
      <c r="L3915" s="2"/>
    </row>
    <row r="3916" spans="12:12">
      <c r="L3916" s="2"/>
    </row>
    <row r="3917" spans="12:12">
      <c r="L3917" s="2"/>
    </row>
    <row r="3918" spans="12:12">
      <c r="L3918" s="2"/>
    </row>
    <row r="3919" spans="12:12">
      <c r="L3919" s="2"/>
    </row>
    <row r="3920" spans="12:12">
      <c r="L3920" s="2"/>
    </row>
    <row r="3921" spans="12:12">
      <c r="L3921" s="2"/>
    </row>
    <row r="3922" spans="12:12">
      <c r="L3922" s="2"/>
    </row>
    <row r="3923" spans="12:12">
      <c r="L3923" s="2"/>
    </row>
    <row r="3924" spans="12:12">
      <c r="L3924" s="2"/>
    </row>
    <row r="3925" spans="12:12">
      <c r="L3925" s="2"/>
    </row>
    <row r="3926" spans="12:12">
      <c r="L3926" s="2"/>
    </row>
    <row r="3927" spans="12:12">
      <c r="L3927" s="2"/>
    </row>
    <row r="3928" spans="12:12">
      <c r="L3928" s="2"/>
    </row>
    <row r="3929" spans="12:12">
      <c r="L3929" s="2"/>
    </row>
    <row r="3930" spans="12:12">
      <c r="L3930" s="2"/>
    </row>
    <row r="3931" spans="12:12">
      <c r="L3931" s="2"/>
    </row>
    <row r="3932" spans="12:12">
      <c r="L3932" s="2"/>
    </row>
    <row r="3933" spans="12:12">
      <c r="L3933" s="2"/>
    </row>
    <row r="3934" spans="12:12">
      <c r="L3934" s="2"/>
    </row>
    <row r="3935" spans="12:12">
      <c r="L3935" s="2"/>
    </row>
    <row r="3936" spans="12:12">
      <c r="L3936" s="2"/>
    </row>
    <row r="3937" spans="12:12">
      <c r="L3937" s="2"/>
    </row>
    <row r="3938" spans="12:12">
      <c r="L3938" s="2"/>
    </row>
    <row r="3939" spans="12:12">
      <c r="L3939" s="2"/>
    </row>
    <row r="3940" spans="12:12">
      <c r="L3940" s="2"/>
    </row>
    <row r="3941" spans="12:12">
      <c r="L3941" s="2"/>
    </row>
    <row r="3942" spans="12:12">
      <c r="L3942" s="2"/>
    </row>
    <row r="3943" spans="12:12">
      <c r="L3943" s="2"/>
    </row>
    <row r="3944" spans="12:12">
      <c r="L3944" s="2"/>
    </row>
    <row r="3945" spans="12:12">
      <c r="L3945" s="2"/>
    </row>
    <row r="3946" spans="12:12">
      <c r="L3946" s="2"/>
    </row>
    <row r="3947" spans="12:12">
      <c r="L3947" s="2"/>
    </row>
    <row r="3948" spans="12:12">
      <c r="L3948" s="2"/>
    </row>
    <row r="3949" spans="12:12">
      <c r="L3949" s="2"/>
    </row>
    <row r="3950" spans="12:12">
      <c r="L3950" s="2"/>
    </row>
    <row r="3951" spans="12:12">
      <c r="L3951" s="2"/>
    </row>
    <row r="3952" spans="12:12">
      <c r="L3952" s="2"/>
    </row>
    <row r="3953" spans="12:12">
      <c r="L3953" s="2"/>
    </row>
    <row r="3954" spans="12:12">
      <c r="L3954" s="2"/>
    </row>
    <row r="3955" spans="12:12">
      <c r="L3955" s="2"/>
    </row>
    <row r="3956" spans="12:12">
      <c r="L3956" s="2"/>
    </row>
    <row r="3957" spans="12:12">
      <c r="L3957" s="2"/>
    </row>
    <row r="3958" spans="12:12">
      <c r="L3958" s="2"/>
    </row>
    <row r="3959" spans="12:12">
      <c r="L3959" s="2"/>
    </row>
    <row r="3960" spans="12:12">
      <c r="L3960" s="2"/>
    </row>
    <row r="3961" spans="12:12">
      <c r="L3961" s="2"/>
    </row>
    <row r="3962" spans="12:12">
      <c r="L3962" s="2"/>
    </row>
    <row r="3963" spans="12:12">
      <c r="L3963" s="2"/>
    </row>
    <row r="3964" spans="12:12">
      <c r="L3964" s="2"/>
    </row>
    <row r="3965" spans="12:12">
      <c r="L3965" s="2"/>
    </row>
    <row r="3966" spans="12:12">
      <c r="L3966" s="2"/>
    </row>
    <row r="3967" spans="12:12">
      <c r="L3967" s="2"/>
    </row>
    <row r="3968" spans="12:12">
      <c r="L3968" s="2"/>
    </row>
    <row r="3969" spans="12:12">
      <c r="L3969" s="2"/>
    </row>
    <row r="3970" spans="12:12">
      <c r="L3970" s="2"/>
    </row>
    <row r="3971" spans="12:12">
      <c r="L3971" s="2"/>
    </row>
    <row r="3972" spans="12:12">
      <c r="L3972" s="2"/>
    </row>
    <row r="3973" spans="12:12">
      <c r="L3973" s="2"/>
    </row>
    <row r="3974" spans="12:12">
      <c r="L3974" s="2"/>
    </row>
    <row r="3975" spans="12:12">
      <c r="L3975" s="2"/>
    </row>
    <row r="3976" spans="12:12">
      <c r="L3976" s="2"/>
    </row>
    <row r="3977" spans="12:12">
      <c r="L3977" s="2"/>
    </row>
    <row r="3978" spans="12:12">
      <c r="L3978" s="2"/>
    </row>
    <row r="3979" spans="12:12">
      <c r="L3979" s="2"/>
    </row>
    <row r="3980" spans="12:12">
      <c r="L3980" s="2"/>
    </row>
    <row r="3981" spans="12:12">
      <c r="L3981" s="2"/>
    </row>
    <row r="3982" spans="12:12">
      <c r="L3982" s="2"/>
    </row>
    <row r="3983" spans="12:12">
      <c r="L3983" s="2"/>
    </row>
    <row r="3984" spans="12:12">
      <c r="L3984" s="2"/>
    </row>
    <row r="3985" spans="12:12">
      <c r="L3985" s="2"/>
    </row>
    <row r="3986" spans="12:12">
      <c r="L3986" s="2"/>
    </row>
    <row r="3987" spans="12:12">
      <c r="L3987" s="2"/>
    </row>
    <row r="3988" spans="12:12">
      <c r="L3988" s="2"/>
    </row>
    <row r="3989" spans="12:12">
      <c r="L3989" s="2"/>
    </row>
    <row r="3990" spans="12:12">
      <c r="L3990" s="2"/>
    </row>
    <row r="3991" spans="12:12">
      <c r="L3991" s="2"/>
    </row>
    <row r="3992" spans="12:12">
      <c r="L3992" s="2"/>
    </row>
    <row r="3993" spans="12:12">
      <c r="L3993" s="2"/>
    </row>
    <row r="3994" spans="12:12">
      <c r="L3994" s="2"/>
    </row>
    <row r="3995" spans="12:12">
      <c r="L3995" s="2"/>
    </row>
    <row r="3996" spans="12:12">
      <c r="L3996" s="2"/>
    </row>
    <row r="3997" spans="12:12">
      <c r="L3997" s="2"/>
    </row>
    <row r="3998" spans="12:12">
      <c r="L3998" s="2"/>
    </row>
    <row r="3999" spans="12:12">
      <c r="L3999" s="2"/>
    </row>
    <row r="4000" spans="12:12">
      <c r="L4000" s="2"/>
    </row>
    <row r="4001" spans="12:12">
      <c r="L4001" s="2"/>
    </row>
    <row r="4002" spans="12:12">
      <c r="L4002" s="2"/>
    </row>
    <row r="4003" spans="12:12">
      <c r="L4003" s="2"/>
    </row>
    <row r="4004" spans="12:12">
      <c r="L4004" s="2"/>
    </row>
    <row r="4005" spans="12:12">
      <c r="L4005" s="2"/>
    </row>
    <row r="4006" spans="12:12">
      <c r="L4006" s="2"/>
    </row>
    <row r="4007" spans="12:12">
      <c r="L4007" s="2"/>
    </row>
    <row r="4008" spans="12:12">
      <c r="L4008" s="2"/>
    </row>
    <row r="4009" spans="12:12">
      <c r="L4009" s="2"/>
    </row>
    <row r="4010" spans="12:12">
      <c r="L4010" s="2"/>
    </row>
    <row r="4011" spans="12:12">
      <c r="L4011" s="2"/>
    </row>
    <row r="4012" spans="12:12">
      <c r="L4012" s="2"/>
    </row>
    <row r="4013" spans="12:12">
      <c r="L4013" s="2"/>
    </row>
    <row r="4014" spans="12:12">
      <c r="L4014" s="2"/>
    </row>
    <row r="4015" spans="12:12">
      <c r="L4015" s="2"/>
    </row>
    <row r="4016" spans="12:12">
      <c r="L4016" s="2"/>
    </row>
    <row r="4017" spans="12:12">
      <c r="L4017" s="2"/>
    </row>
    <row r="4018" spans="12:12">
      <c r="L4018" s="2"/>
    </row>
    <row r="4019" spans="12:12">
      <c r="L4019" s="2"/>
    </row>
    <row r="4020" spans="12:12">
      <c r="L4020" s="2"/>
    </row>
    <row r="4021" spans="12:12">
      <c r="L4021" s="2"/>
    </row>
    <row r="4022" spans="12:12">
      <c r="L4022" s="2"/>
    </row>
    <row r="4023" spans="12:12">
      <c r="L4023" s="2"/>
    </row>
    <row r="4024" spans="12:12">
      <c r="L4024" s="2"/>
    </row>
    <row r="4025" spans="12:12">
      <c r="L4025" s="2"/>
    </row>
    <row r="4026" spans="12:12">
      <c r="L4026" s="2"/>
    </row>
    <row r="4027" spans="12:12">
      <c r="L4027" s="2"/>
    </row>
    <row r="4028" spans="12:12">
      <c r="L4028" s="2"/>
    </row>
    <row r="4029" spans="12:12">
      <c r="L4029" s="2"/>
    </row>
    <row r="4030" spans="12:12">
      <c r="L4030" s="2"/>
    </row>
    <row r="4031" spans="12:12">
      <c r="L4031" s="2"/>
    </row>
    <row r="4032" spans="12:12">
      <c r="L4032" s="2"/>
    </row>
    <row r="4033" spans="12:12">
      <c r="L4033" s="2"/>
    </row>
    <row r="4034" spans="12:12">
      <c r="L4034" s="2"/>
    </row>
    <row r="4035" spans="12:12">
      <c r="L4035" s="2"/>
    </row>
    <row r="4036" spans="12:12">
      <c r="L4036" s="2"/>
    </row>
    <row r="4037" spans="12:12">
      <c r="L4037" s="2"/>
    </row>
    <row r="4038" spans="12:12">
      <c r="L4038" s="2"/>
    </row>
    <row r="4039" spans="12:12">
      <c r="L4039" s="2"/>
    </row>
    <row r="4040" spans="12:12">
      <c r="L4040" s="2"/>
    </row>
    <row r="4041" spans="12:12">
      <c r="L4041" s="2"/>
    </row>
    <row r="4042" spans="12:12">
      <c r="L4042" s="2"/>
    </row>
    <row r="4043" spans="12:12">
      <c r="L4043" s="2"/>
    </row>
    <row r="4044" spans="12:12">
      <c r="L4044" s="2"/>
    </row>
    <row r="4045" spans="12:12">
      <c r="L4045" s="2"/>
    </row>
    <row r="4046" spans="12:12">
      <c r="L4046" s="2"/>
    </row>
    <row r="4047" spans="12:12">
      <c r="L4047" s="2"/>
    </row>
    <row r="4048" spans="12:12">
      <c r="L4048" s="2"/>
    </row>
    <row r="4049" spans="12:12">
      <c r="L4049" s="2"/>
    </row>
    <row r="4050" spans="12:12">
      <c r="L4050" s="2"/>
    </row>
    <row r="4051" spans="12:12">
      <c r="L4051" s="2"/>
    </row>
    <row r="4052" spans="12:12">
      <c r="L4052" s="2"/>
    </row>
    <row r="4053" spans="12:12">
      <c r="L4053" s="2"/>
    </row>
    <row r="4054" spans="12:12">
      <c r="L4054" s="2"/>
    </row>
    <row r="4055" spans="12:12">
      <c r="L4055" s="2"/>
    </row>
    <row r="4056" spans="12:12">
      <c r="L4056" s="2"/>
    </row>
    <row r="4057" spans="12:12">
      <c r="L4057" s="2"/>
    </row>
    <row r="4058" spans="12:12">
      <c r="L4058" s="2"/>
    </row>
    <row r="4059" spans="12:12">
      <c r="L4059" s="2"/>
    </row>
    <row r="4060" spans="12:12">
      <c r="L4060" s="2"/>
    </row>
    <row r="4061" spans="12:12">
      <c r="L4061" s="2"/>
    </row>
    <row r="4062" spans="12:12">
      <c r="L4062" s="2"/>
    </row>
    <row r="4063" spans="12:12">
      <c r="L4063" s="2"/>
    </row>
    <row r="4064" spans="12:12">
      <c r="L4064" s="2"/>
    </row>
    <row r="4065" spans="12:12">
      <c r="L4065" s="2"/>
    </row>
    <row r="4066" spans="12:12">
      <c r="L4066" s="2"/>
    </row>
    <row r="4067" spans="12:12">
      <c r="L4067" s="2"/>
    </row>
    <row r="4068" spans="12:12">
      <c r="L4068" s="2"/>
    </row>
    <row r="4069" spans="12:12">
      <c r="L4069" s="2"/>
    </row>
    <row r="4070" spans="12:12">
      <c r="L4070" s="2"/>
    </row>
    <row r="4071" spans="12:12">
      <c r="L4071" s="2"/>
    </row>
    <row r="4072" spans="12:12">
      <c r="L4072" s="2"/>
    </row>
    <row r="4073" spans="12:12">
      <c r="L4073" s="2"/>
    </row>
    <row r="4074" spans="12:12">
      <c r="L4074" s="2"/>
    </row>
    <row r="4075" spans="12:12">
      <c r="L4075" s="2"/>
    </row>
    <row r="4076" spans="12:12">
      <c r="L4076" s="2"/>
    </row>
    <row r="4077" spans="12:12">
      <c r="L4077" s="2"/>
    </row>
    <row r="4078" spans="12:12">
      <c r="L4078" s="2"/>
    </row>
    <row r="4079" spans="12:12">
      <c r="L4079" s="2"/>
    </row>
    <row r="4080" spans="12:12">
      <c r="L4080" s="2"/>
    </row>
    <row r="4081" spans="12:12">
      <c r="L4081" s="2"/>
    </row>
    <row r="4082" spans="12:12">
      <c r="L4082" s="2"/>
    </row>
    <row r="4083" spans="12:12">
      <c r="L4083" s="2"/>
    </row>
    <row r="4084" spans="12:12">
      <c r="L4084" s="2"/>
    </row>
    <row r="4085" spans="12:12">
      <c r="L4085" s="2"/>
    </row>
    <row r="4086" spans="12:12">
      <c r="L4086" s="2"/>
    </row>
    <row r="4087" spans="12:12">
      <c r="L4087" s="2"/>
    </row>
    <row r="4088" spans="12:12">
      <c r="L4088" s="2"/>
    </row>
    <row r="4089" spans="12:12">
      <c r="L4089" s="2"/>
    </row>
    <row r="4090" spans="12:12">
      <c r="L4090" s="2"/>
    </row>
    <row r="4091" spans="12:12">
      <c r="L4091" s="2"/>
    </row>
    <row r="4092" spans="12:12">
      <c r="L4092" s="2"/>
    </row>
    <row r="4093" spans="12:12">
      <c r="L4093" s="2"/>
    </row>
    <row r="4094" spans="12:12">
      <c r="L4094" s="2"/>
    </row>
    <row r="4095" spans="12:12">
      <c r="L4095" s="2"/>
    </row>
    <row r="4096" spans="12:12">
      <c r="L4096" s="2"/>
    </row>
    <row r="4097" spans="12:12">
      <c r="L4097" s="2"/>
    </row>
    <row r="4098" spans="12:12">
      <c r="L4098" s="2"/>
    </row>
    <row r="4099" spans="12:12">
      <c r="L4099" s="2"/>
    </row>
    <row r="4100" spans="12:12">
      <c r="L4100" s="2"/>
    </row>
    <row r="4101" spans="12:12">
      <c r="L4101" s="2"/>
    </row>
    <row r="4102" spans="12:12">
      <c r="L4102" s="2"/>
    </row>
    <row r="4103" spans="12:12">
      <c r="L4103" s="2"/>
    </row>
    <row r="4104" spans="12:12">
      <c r="L4104" s="2"/>
    </row>
    <row r="4105" spans="12:12">
      <c r="L4105" s="2"/>
    </row>
    <row r="4106" spans="12:12">
      <c r="L4106" s="2"/>
    </row>
    <row r="4107" spans="12:12">
      <c r="L4107" s="2"/>
    </row>
    <row r="4108" spans="12:12">
      <c r="L4108" s="2"/>
    </row>
    <row r="4109" spans="12:12">
      <c r="L4109" s="2"/>
    </row>
    <row r="4110" spans="12:12">
      <c r="L4110" s="2"/>
    </row>
    <row r="4111" spans="12:12">
      <c r="L4111" s="2"/>
    </row>
    <row r="4112" spans="12:12">
      <c r="L4112" s="2"/>
    </row>
    <row r="4113" spans="12:12">
      <c r="L4113" s="2"/>
    </row>
    <row r="4114" spans="12:12">
      <c r="L4114" s="2"/>
    </row>
    <row r="4115" spans="12:12">
      <c r="L4115" s="2"/>
    </row>
    <row r="4116" spans="12:12">
      <c r="L4116" s="2"/>
    </row>
    <row r="4117" spans="12:12">
      <c r="L4117" s="2"/>
    </row>
    <row r="4118" spans="12:12">
      <c r="L4118" s="2"/>
    </row>
    <row r="4119" spans="12:12">
      <c r="L4119" s="2"/>
    </row>
    <row r="4120" spans="12:12">
      <c r="L4120" s="2"/>
    </row>
    <row r="4121" spans="12:12">
      <c r="L4121" s="2"/>
    </row>
    <row r="4122" spans="12:12">
      <c r="L4122" s="2"/>
    </row>
    <row r="4123" spans="12:12">
      <c r="L4123" s="2"/>
    </row>
    <row r="4124" spans="12:12">
      <c r="L4124" s="2"/>
    </row>
    <row r="4125" spans="12:12">
      <c r="L4125" s="2"/>
    </row>
    <row r="4126" spans="12:12">
      <c r="L4126" s="2"/>
    </row>
    <row r="4127" spans="12:12">
      <c r="L4127" s="2"/>
    </row>
    <row r="4128" spans="12:12">
      <c r="L4128" s="2"/>
    </row>
    <row r="4129" spans="12:12">
      <c r="L4129" s="2"/>
    </row>
    <row r="4130" spans="12:12">
      <c r="L4130" s="2"/>
    </row>
    <row r="4131" spans="12:12">
      <c r="L4131" s="2"/>
    </row>
    <row r="4132" spans="12:12">
      <c r="L4132" s="2"/>
    </row>
    <row r="4133" spans="12:12">
      <c r="L4133" s="2"/>
    </row>
    <row r="4134" spans="12:12">
      <c r="L4134" s="2"/>
    </row>
    <row r="4135" spans="12:12">
      <c r="L4135" s="2"/>
    </row>
    <row r="4136" spans="12:12">
      <c r="L4136" s="2"/>
    </row>
    <row r="4137" spans="12:12">
      <c r="L4137" s="2"/>
    </row>
    <row r="4138" spans="12:12">
      <c r="L4138" s="2"/>
    </row>
    <row r="4139" spans="12:12">
      <c r="L4139" s="2"/>
    </row>
    <row r="4140" spans="12:12">
      <c r="L4140" s="2"/>
    </row>
    <row r="4141" spans="12:12">
      <c r="L4141" s="2"/>
    </row>
    <row r="4142" spans="12:12">
      <c r="L4142" s="2"/>
    </row>
    <row r="4143" spans="12:12">
      <c r="L4143" s="2"/>
    </row>
    <row r="4144" spans="12:12">
      <c r="L4144" s="2"/>
    </row>
    <row r="4145" spans="12:12">
      <c r="L4145" s="2"/>
    </row>
    <row r="4146" spans="12:12">
      <c r="L4146" s="2"/>
    </row>
    <row r="4147" spans="12:12">
      <c r="L4147" s="2"/>
    </row>
    <row r="4148" spans="12:12">
      <c r="L4148" s="2"/>
    </row>
    <row r="4149" spans="12:12">
      <c r="L4149" s="2"/>
    </row>
    <row r="4150" spans="12:12">
      <c r="L4150" s="2"/>
    </row>
    <row r="4151" spans="12:12">
      <c r="L4151" s="2"/>
    </row>
    <row r="4152" spans="12:12">
      <c r="L4152" s="2"/>
    </row>
    <row r="4153" spans="12:12">
      <c r="L4153" s="2"/>
    </row>
    <row r="4154" spans="12:12">
      <c r="L4154" s="2"/>
    </row>
    <row r="4155" spans="12:12">
      <c r="L4155" s="2"/>
    </row>
    <row r="4156" spans="12:12">
      <c r="L4156" s="2"/>
    </row>
    <row r="4157" spans="12:12">
      <c r="L4157" s="2"/>
    </row>
    <row r="4158" spans="12:12">
      <c r="L4158" s="2"/>
    </row>
    <row r="4159" spans="12:12">
      <c r="L4159" s="2"/>
    </row>
    <row r="4160" spans="12:12">
      <c r="L4160" s="2"/>
    </row>
    <row r="4161" spans="12:12">
      <c r="L4161" s="2"/>
    </row>
    <row r="4162" spans="12:12">
      <c r="L4162" s="2"/>
    </row>
    <row r="4163" spans="12:12">
      <c r="L4163" s="2"/>
    </row>
    <row r="4164" spans="12:12">
      <c r="L4164" s="2"/>
    </row>
    <row r="4165" spans="12:12">
      <c r="L4165" s="2"/>
    </row>
    <row r="4166" spans="12:12">
      <c r="L4166" s="2"/>
    </row>
    <row r="4167" spans="12:12">
      <c r="L4167" s="2"/>
    </row>
    <row r="4168" spans="12:12">
      <c r="L4168" s="2"/>
    </row>
    <row r="4169" spans="12:12">
      <c r="L4169" s="2"/>
    </row>
    <row r="4170" spans="12:12">
      <c r="L4170" s="2"/>
    </row>
    <row r="4171" spans="12:12">
      <c r="L4171" s="2"/>
    </row>
    <row r="4172" spans="12:12">
      <c r="L4172" s="2"/>
    </row>
    <row r="4173" spans="12:12">
      <c r="L4173" s="2"/>
    </row>
    <row r="4174" spans="12:12">
      <c r="L4174" s="2"/>
    </row>
    <row r="4175" spans="12:12">
      <c r="L4175" s="2"/>
    </row>
    <row r="4176" spans="12:12">
      <c r="L4176" s="2"/>
    </row>
    <row r="4177" spans="12:12">
      <c r="L4177" s="2"/>
    </row>
    <row r="4178" spans="12:12">
      <c r="L4178" s="2"/>
    </row>
    <row r="4179" spans="12:12">
      <c r="L4179" s="2"/>
    </row>
    <row r="4180" spans="12:12">
      <c r="L4180" s="2"/>
    </row>
    <row r="4181" spans="12:12">
      <c r="L4181" s="2"/>
    </row>
    <row r="4182" spans="12:12">
      <c r="L4182" s="2"/>
    </row>
    <row r="4183" spans="12:12">
      <c r="L4183" s="2"/>
    </row>
    <row r="4184" spans="12:12">
      <c r="L4184" s="2"/>
    </row>
    <row r="4185" spans="12:12">
      <c r="L4185" s="2"/>
    </row>
    <row r="4186" spans="12:12">
      <c r="L4186" s="2"/>
    </row>
    <row r="4187" spans="12:12">
      <c r="L4187" s="2"/>
    </row>
    <row r="4188" spans="12:12">
      <c r="L4188" s="2"/>
    </row>
    <row r="4189" spans="12:12">
      <c r="L4189" s="2"/>
    </row>
    <row r="4190" spans="12:12">
      <c r="L4190" s="2"/>
    </row>
    <row r="4191" spans="12:12">
      <c r="L4191" s="2"/>
    </row>
    <row r="4192" spans="12:12">
      <c r="L4192" s="2"/>
    </row>
    <row r="4193" spans="12:12">
      <c r="L4193" s="2"/>
    </row>
    <row r="4194" spans="12:12">
      <c r="L4194" s="2"/>
    </row>
    <row r="4195" spans="12:12">
      <c r="L4195" s="2"/>
    </row>
    <row r="4196" spans="12:12">
      <c r="L4196" s="2"/>
    </row>
    <row r="4197" spans="12:12">
      <c r="L4197" s="2"/>
    </row>
    <row r="4198" spans="12:12">
      <c r="L4198" s="2"/>
    </row>
    <row r="4199" spans="12:12">
      <c r="L4199" s="2"/>
    </row>
    <row r="4200" spans="12:12">
      <c r="L4200" s="2"/>
    </row>
    <row r="4201" spans="12:12">
      <c r="L4201" s="2"/>
    </row>
    <row r="4202" spans="12:12">
      <c r="L4202" s="2"/>
    </row>
    <row r="4203" spans="12:12">
      <c r="L4203" s="2"/>
    </row>
    <row r="4204" spans="12:12">
      <c r="L4204" s="2"/>
    </row>
    <row r="4205" spans="12:12">
      <c r="L4205" s="2"/>
    </row>
    <row r="4206" spans="12:12">
      <c r="L4206" s="2"/>
    </row>
    <row r="4207" spans="12:12">
      <c r="L4207" s="2"/>
    </row>
    <row r="4208" spans="12:12">
      <c r="L4208" s="2"/>
    </row>
    <row r="4209" spans="12:12">
      <c r="L4209" s="2"/>
    </row>
    <row r="4210" spans="12:12">
      <c r="L4210" s="2"/>
    </row>
    <row r="4211" spans="12:12">
      <c r="L4211" s="2"/>
    </row>
    <row r="4212" spans="12:12">
      <c r="L4212" s="2"/>
    </row>
    <row r="4213" spans="12:12">
      <c r="L4213" s="2"/>
    </row>
    <row r="4214" spans="12:12">
      <c r="L4214" s="2"/>
    </row>
    <row r="4215" spans="12:12">
      <c r="L4215" s="2"/>
    </row>
    <row r="4216" spans="12:12">
      <c r="L4216" s="2"/>
    </row>
    <row r="4217" spans="12:12">
      <c r="L4217" s="2"/>
    </row>
    <row r="4218" spans="12:12">
      <c r="L4218" s="2"/>
    </row>
    <row r="4219" spans="12:12">
      <c r="L4219" s="2"/>
    </row>
    <row r="4220" spans="12:12">
      <c r="L4220" s="2"/>
    </row>
    <row r="4221" spans="12:12">
      <c r="L4221" s="2"/>
    </row>
    <row r="4222" spans="12:12">
      <c r="L4222" s="2"/>
    </row>
    <row r="4223" spans="12:12">
      <c r="L4223" s="2"/>
    </row>
    <row r="4224" spans="12:12">
      <c r="L4224" s="2"/>
    </row>
    <row r="4225" spans="12:12">
      <c r="L4225" s="2"/>
    </row>
    <row r="4226" spans="12:12">
      <c r="L4226" s="2"/>
    </row>
    <row r="4227" spans="12:12">
      <c r="L4227" s="2"/>
    </row>
    <row r="4228" spans="12:12">
      <c r="L4228" s="2"/>
    </row>
    <row r="4229" spans="12:12">
      <c r="L4229" s="2"/>
    </row>
    <row r="4230" spans="12:12">
      <c r="L4230" s="2"/>
    </row>
    <row r="4231" spans="12:12">
      <c r="L4231" s="2"/>
    </row>
    <row r="4232" spans="12:12">
      <c r="L4232" s="2"/>
    </row>
    <row r="4233" spans="12:12">
      <c r="L4233" s="2"/>
    </row>
    <row r="4234" spans="12:12">
      <c r="L4234" s="2"/>
    </row>
    <row r="4235" spans="12:12">
      <c r="L4235" s="2"/>
    </row>
    <row r="4236" spans="12:12">
      <c r="L4236" s="2"/>
    </row>
    <row r="4237" spans="12:12">
      <c r="L4237" s="2"/>
    </row>
    <row r="4238" spans="12:12">
      <c r="L4238" s="2"/>
    </row>
    <row r="4239" spans="12:12">
      <c r="L4239" s="2"/>
    </row>
    <row r="4240" spans="12:12">
      <c r="L4240" s="2"/>
    </row>
    <row r="4241" spans="12:12">
      <c r="L4241" s="2"/>
    </row>
    <row r="4242" spans="12:12">
      <c r="L4242" s="2"/>
    </row>
    <row r="4243" spans="12:12">
      <c r="L4243" s="2"/>
    </row>
    <row r="4244" spans="12:12">
      <c r="L4244" s="2"/>
    </row>
    <row r="4245" spans="12:12">
      <c r="L4245" s="2"/>
    </row>
    <row r="4246" spans="12:12">
      <c r="L4246" s="2"/>
    </row>
    <row r="4247" spans="12:12">
      <c r="L4247" s="2"/>
    </row>
    <row r="4248" spans="12:12">
      <c r="L4248" s="2"/>
    </row>
    <row r="4249" spans="12:12">
      <c r="L4249" s="2"/>
    </row>
    <row r="4250" spans="12:12">
      <c r="L4250" s="2"/>
    </row>
    <row r="4251" spans="12:12">
      <c r="L4251" s="2"/>
    </row>
    <row r="4252" spans="12:12">
      <c r="L4252" s="2"/>
    </row>
    <row r="4253" spans="12:12">
      <c r="L4253" s="2"/>
    </row>
    <row r="4254" spans="12:12">
      <c r="L4254" s="2"/>
    </row>
    <row r="4255" spans="12:12">
      <c r="L4255" s="2"/>
    </row>
    <row r="4256" spans="12:12">
      <c r="L4256" s="2"/>
    </row>
    <row r="4257" spans="12:12">
      <c r="L4257" s="2"/>
    </row>
    <row r="4258" spans="12:12">
      <c r="L4258" s="2"/>
    </row>
    <row r="4259" spans="12:12">
      <c r="L4259" s="2"/>
    </row>
    <row r="4260" spans="12:12">
      <c r="L4260" s="2"/>
    </row>
    <row r="4261" spans="12:12">
      <c r="L4261" s="2"/>
    </row>
    <row r="4262" spans="12:12">
      <c r="L4262" s="2"/>
    </row>
    <row r="4263" spans="12:12">
      <c r="L4263" s="2"/>
    </row>
    <row r="4264" spans="12:12">
      <c r="L4264" s="2"/>
    </row>
    <row r="4265" spans="12:12">
      <c r="L4265" s="2"/>
    </row>
    <row r="4266" spans="12:12">
      <c r="L4266" s="2"/>
    </row>
    <row r="4267" spans="12:12">
      <c r="L4267" s="2"/>
    </row>
    <row r="4268" spans="12:12">
      <c r="L4268" s="2"/>
    </row>
    <row r="4269" spans="12:12">
      <c r="L4269" s="2"/>
    </row>
    <row r="4270" spans="12:12">
      <c r="L4270" s="2"/>
    </row>
    <row r="4271" spans="12:12">
      <c r="L4271" s="2"/>
    </row>
    <row r="4272" spans="12:12">
      <c r="L4272" s="2"/>
    </row>
    <row r="4273" spans="12:12">
      <c r="L4273" s="2"/>
    </row>
    <row r="4274" spans="12:12">
      <c r="L4274" s="2"/>
    </row>
    <row r="4275" spans="12:12">
      <c r="L4275" s="2"/>
    </row>
    <row r="4276" spans="12:12">
      <c r="L4276" s="2"/>
    </row>
    <row r="4277" spans="12:12">
      <c r="L4277" s="2"/>
    </row>
    <row r="4278" spans="12:12">
      <c r="L4278" s="2"/>
    </row>
    <row r="4279" spans="12:12">
      <c r="L4279" s="2"/>
    </row>
    <row r="4280" spans="12:12">
      <c r="L4280" s="2"/>
    </row>
    <row r="4281" spans="12:12">
      <c r="L4281" s="2"/>
    </row>
    <row r="4282" spans="12:12">
      <c r="L4282" s="2"/>
    </row>
    <row r="4283" spans="12:12">
      <c r="L4283" s="2"/>
    </row>
    <row r="4284" spans="12:12">
      <c r="L4284" s="2"/>
    </row>
    <row r="4285" spans="12:12">
      <c r="L4285" s="2"/>
    </row>
    <row r="4286" spans="12:12">
      <c r="L4286" s="2"/>
    </row>
    <row r="4287" spans="12:12">
      <c r="L4287" s="2"/>
    </row>
    <row r="4288" spans="12:12">
      <c r="L4288" s="2"/>
    </row>
    <row r="4289" spans="12:12">
      <c r="L4289" s="2"/>
    </row>
    <row r="4290" spans="12:12">
      <c r="L4290" s="2"/>
    </row>
    <row r="4291" spans="12:12">
      <c r="L4291" s="2"/>
    </row>
    <row r="4292" spans="12:12">
      <c r="L4292" s="2"/>
    </row>
    <row r="4293" spans="12:12">
      <c r="L4293" s="2"/>
    </row>
    <row r="4294" spans="12:12">
      <c r="L4294" s="2"/>
    </row>
    <row r="4295" spans="12:12">
      <c r="L4295" s="2"/>
    </row>
    <row r="4296" spans="12:12">
      <c r="L4296" s="2"/>
    </row>
    <row r="4297" spans="12:12">
      <c r="L4297" s="2"/>
    </row>
    <row r="4298" spans="12:12">
      <c r="L4298" s="2"/>
    </row>
    <row r="4299" spans="12:12">
      <c r="L4299" s="2"/>
    </row>
    <row r="4300" spans="12:12">
      <c r="L4300" s="2"/>
    </row>
    <row r="4301" spans="12:12">
      <c r="L4301" s="2"/>
    </row>
    <row r="4302" spans="12:12">
      <c r="L4302" s="2"/>
    </row>
    <row r="4303" spans="12:12">
      <c r="L4303" s="2"/>
    </row>
    <row r="4304" spans="12:12">
      <c r="L4304" s="2"/>
    </row>
    <row r="4305" spans="12:12">
      <c r="L4305" s="2"/>
    </row>
    <row r="4306" spans="12:12">
      <c r="L4306" s="2"/>
    </row>
    <row r="4307" spans="12:12">
      <c r="L4307" s="2"/>
    </row>
    <row r="4308" spans="12:12">
      <c r="L4308" s="2"/>
    </row>
    <row r="4309" spans="12:12">
      <c r="L4309" s="2"/>
    </row>
    <row r="4310" spans="12:12">
      <c r="L4310" s="2"/>
    </row>
    <row r="4311" spans="12:12">
      <c r="L4311" s="2"/>
    </row>
    <row r="4312" spans="12:12">
      <c r="L4312" s="2"/>
    </row>
    <row r="4313" spans="12:12">
      <c r="L4313" s="2"/>
    </row>
    <row r="4314" spans="12:12">
      <c r="L4314" s="2"/>
    </row>
    <row r="4315" spans="12:12">
      <c r="L4315" s="2"/>
    </row>
    <row r="4316" spans="12:12">
      <c r="L4316" s="2"/>
    </row>
    <row r="4317" spans="12:12">
      <c r="L4317" s="2"/>
    </row>
    <row r="4318" spans="12:12">
      <c r="L4318" s="2"/>
    </row>
    <row r="4319" spans="12:12">
      <c r="L4319" s="2"/>
    </row>
    <row r="4320" spans="12:12">
      <c r="L4320" s="2"/>
    </row>
    <row r="4321" spans="12:12">
      <c r="L4321" s="2"/>
    </row>
    <row r="4322" spans="12:12">
      <c r="L4322" s="2"/>
    </row>
    <row r="4323" spans="12:12">
      <c r="L4323" s="2"/>
    </row>
    <row r="4324" spans="12:12">
      <c r="L4324" s="2"/>
    </row>
    <row r="4325" spans="12:12">
      <c r="L4325" s="2"/>
    </row>
    <row r="4326" spans="12:12">
      <c r="L4326" s="2"/>
    </row>
    <row r="4327" spans="12:12">
      <c r="L4327" s="2"/>
    </row>
    <row r="4328" spans="12:12">
      <c r="L4328" s="2"/>
    </row>
    <row r="4329" spans="12:12">
      <c r="L4329" s="2"/>
    </row>
    <row r="4330" spans="12:12">
      <c r="L4330" s="2"/>
    </row>
    <row r="4331" spans="12:12">
      <c r="L4331" s="2"/>
    </row>
    <row r="4332" spans="12:12">
      <c r="L4332" s="2"/>
    </row>
    <row r="4333" spans="12:12">
      <c r="L4333" s="2"/>
    </row>
    <row r="4334" spans="12:12">
      <c r="L4334" s="2"/>
    </row>
    <row r="4335" spans="12:12">
      <c r="L4335" s="2"/>
    </row>
    <row r="4336" spans="12:12">
      <c r="L4336" s="2"/>
    </row>
    <row r="4337" spans="12:12">
      <c r="L4337" s="2"/>
    </row>
    <row r="4338" spans="12:12">
      <c r="L4338" s="2"/>
    </row>
    <row r="4339" spans="12:12">
      <c r="L4339" s="2"/>
    </row>
    <row r="4340" spans="12:12">
      <c r="L4340" s="2"/>
    </row>
    <row r="4341" spans="12:12">
      <c r="L4341" s="2"/>
    </row>
    <row r="4342" spans="12:12">
      <c r="L4342" s="2"/>
    </row>
    <row r="4343" spans="12:12">
      <c r="L4343" s="2"/>
    </row>
    <row r="4344" spans="12:12">
      <c r="L4344" s="2"/>
    </row>
    <row r="4345" spans="12:12">
      <c r="L4345" s="2"/>
    </row>
    <row r="4346" spans="12:12">
      <c r="L4346" s="2"/>
    </row>
    <row r="4347" spans="12:12">
      <c r="L4347" s="2"/>
    </row>
    <row r="4348" spans="12:12">
      <c r="L4348" s="2"/>
    </row>
    <row r="4349" spans="12:12">
      <c r="L4349" s="2"/>
    </row>
    <row r="4350" spans="12:12">
      <c r="L4350" s="2"/>
    </row>
    <row r="4351" spans="12:12">
      <c r="L4351" s="2"/>
    </row>
    <row r="4352" spans="12:12">
      <c r="L4352" s="2"/>
    </row>
    <row r="4353" spans="12:12">
      <c r="L4353" s="2"/>
    </row>
    <row r="4354" spans="12:12">
      <c r="L4354" s="2"/>
    </row>
    <row r="4355" spans="12:12">
      <c r="L4355" s="2"/>
    </row>
    <row r="4356" spans="12:12">
      <c r="L4356" s="2"/>
    </row>
    <row r="4357" spans="12:12">
      <c r="L4357" s="2"/>
    </row>
    <row r="4358" spans="12:12">
      <c r="L4358" s="2"/>
    </row>
    <row r="4359" spans="12:12">
      <c r="L4359" s="2"/>
    </row>
    <row r="4360" spans="12:12">
      <c r="L4360" s="2"/>
    </row>
    <row r="4361" spans="12:12">
      <c r="L4361" s="2"/>
    </row>
    <row r="4362" spans="12:12">
      <c r="L4362" s="2"/>
    </row>
    <row r="4363" spans="12:12">
      <c r="L4363" s="2"/>
    </row>
    <row r="4364" spans="12:12">
      <c r="L4364" s="2"/>
    </row>
    <row r="4365" spans="12:12">
      <c r="L4365" s="2"/>
    </row>
    <row r="4366" spans="12:12">
      <c r="L4366" s="2"/>
    </row>
    <row r="4367" spans="12:12">
      <c r="L4367" s="2"/>
    </row>
    <row r="4368" spans="12:12">
      <c r="L4368" s="2"/>
    </row>
    <row r="4369" spans="12:12">
      <c r="L4369" s="2"/>
    </row>
    <row r="4370" spans="12:12">
      <c r="L4370" s="2"/>
    </row>
    <row r="4371" spans="12:12">
      <c r="L4371" s="2"/>
    </row>
    <row r="4372" spans="12:12">
      <c r="L4372" s="2"/>
    </row>
    <row r="4373" spans="12:12">
      <c r="L4373" s="2"/>
    </row>
    <row r="4374" spans="12:12">
      <c r="L4374" s="2"/>
    </row>
    <row r="4375" spans="12:12">
      <c r="L4375" s="2"/>
    </row>
    <row r="4376" spans="12:12">
      <c r="L4376" s="2"/>
    </row>
    <row r="4377" spans="12:12">
      <c r="L4377" s="2"/>
    </row>
    <row r="4378" spans="12:12">
      <c r="L4378" s="2"/>
    </row>
    <row r="4379" spans="12:12">
      <c r="L4379" s="2"/>
    </row>
    <row r="4380" spans="12:12">
      <c r="L4380" s="2"/>
    </row>
    <row r="4381" spans="12:12">
      <c r="L4381" s="2"/>
    </row>
    <row r="4382" spans="12:12">
      <c r="L4382" s="2"/>
    </row>
    <row r="4383" spans="12:12">
      <c r="L4383" s="2"/>
    </row>
    <row r="4384" spans="12:12">
      <c r="L4384" s="2"/>
    </row>
    <row r="4385" spans="12:12">
      <c r="L4385" s="2"/>
    </row>
    <row r="4386" spans="12:12">
      <c r="L4386" s="2"/>
    </row>
    <row r="4387" spans="12:12">
      <c r="L4387" s="2"/>
    </row>
    <row r="4388" spans="12:12">
      <c r="L4388" s="2"/>
    </row>
    <row r="4389" spans="12:12">
      <c r="L4389" s="2"/>
    </row>
    <row r="4390" spans="12:12">
      <c r="L4390" s="2"/>
    </row>
    <row r="4391" spans="12:12">
      <c r="L4391" s="2"/>
    </row>
    <row r="4392" spans="12:12">
      <c r="L4392" s="2"/>
    </row>
    <row r="4393" spans="12:12">
      <c r="L4393" s="2"/>
    </row>
    <row r="4394" spans="12:12">
      <c r="L4394" s="2"/>
    </row>
    <row r="4395" spans="12:12">
      <c r="L4395" s="2"/>
    </row>
    <row r="4396" spans="12:12">
      <c r="L4396" s="2"/>
    </row>
    <row r="4397" spans="12:12">
      <c r="L4397" s="2"/>
    </row>
    <row r="4398" spans="12:12">
      <c r="L4398" s="2"/>
    </row>
    <row r="4399" spans="12:12">
      <c r="L4399" s="2"/>
    </row>
    <row r="4400" spans="12:12">
      <c r="L4400" s="2"/>
    </row>
    <row r="4401" spans="12:12">
      <c r="L4401" s="2"/>
    </row>
    <row r="4402" spans="12:12">
      <c r="L4402" s="2"/>
    </row>
    <row r="4403" spans="12:12">
      <c r="L4403" s="2"/>
    </row>
    <row r="4404" spans="12:12">
      <c r="L4404" s="2"/>
    </row>
    <row r="4405" spans="12:12">
      <c r="L4405" s="2"/>
    </row>
    <row r="4406" spans="12:12">
      <c r="L4406" s="2"/>
    </row>
    <row r="4407" spans="12:12">
      <c r="L4407" s="2"/>
    </row>
    <row r="4408" spans="12:12">
      <c r="L4408" s="2"/>
    </row>
    <row r="4409" spans="12:12">
      <c r="L4409" s="2"/>
    </row>
    <row r="4410" spans="12:12">
      <c r="L4410" s="2"/>
    </row>
    <row r="4411" spans="12:12">
      <c r="L4411" s="2"/>
    </row>
    <row r="4412" spans="12:12">
      <c r="L4412" s="2"/>
    </row>
    <row r="4413" spans="12:12">
      <c r="L4413" s="2"/>
    </row>
    <row r="4414" spans="12:12">
      <c r="L4414" s="2"/>
    </row>
    <row r="4415" spans="12:12">
      <c r="L4415" s="2"/>
    </row>
    <row r="4416" spans="12:12">
      <c r="L4416" s="2"/>
    </row>
    <row r="4417" spans="12:12">
      <c r="L4417" s="2"/>
    </row>
    <row r="4418" spans="12:12">
      <c r="L4418" s="2"/>
    </row>
    <row r="4419" spans="12:12">
      <c r="L4419" s="2"/>
    </row>
    <row r="4420" spans="12:12">
      <c r="L4420" s="2"/>
    </row>
    <row r="4421" spans="12:12">
      <c r="L4421" s="2"/>
    </row>
    <row r="4422" spans="12:12">
      <c r="L4422" s="2"/>
    </row>
    <row r="4423" spans="12:12">
      <c r="L4423" s="2"/>
    </row>
    <row r="4424" spans="12:12">
      <c r="L4424" s="2"/>
    </row>
    <row r="4425" spans="12:12">
      <c r="L4425" s="2"/>
    </row>
    <row r="4426" spans="12:12">
      <c r="L4426" s="2"/>
    </row>
    <row r="4427" spans="12:12">
      <c r="L4427" s="2"/>
    </row>
    <row r="4428" spans="12:12">
      <c r="L4428" s="2"/>
    </row>
    <row r="4429" spans="12:12">
      <c r="L4429" s="2"/>
    </row>
    <row r="4430" spans="12:12">
      <c r="L4430" s="2"/>
    </row>
    <row r="4431" spans="12:12">
      <c r="L4431" s="2"/>
    </row>
    <row r="4432" spans="12:12">
      <c r="L4432" s="2"/>
    </row>
    <row r="4433" spans="12:12">
      <c r="L4433" s="2"/>
    </row>
    <row r="4434" spans="12:12">
      <c r="L4434" s="2"/>
    </row>
    <row r="4435" spans="12:12">
      <c r="L4435" s="2"/>
    </row>
    <row r="4436" spans="12:12">
      <c r="L4436" s="2"/>
    </row>
    <row r="4437" spans="12:12">
      <c r="L4437" s="2"/>
    </row>
    <row r="4438" spans="12:12">
      <c r="L4438" s="2"/>
    </row>
    <row r="4439" spans="12:12">
      <c r="L4439" s="2"/>
    </row>
    <row r="4440" spans="12:12">
      <c r="L4440" s="2"/>
    </row>
    <row r="4441" spans="12:12">
      <c r="L4441" s="2"/>
    </row>
    <row r="4442" spans="12:12">
      <c r="L4442" s="2"/>
    </row>
    <row r="4443" spans="12:12">
      <c r="L4443" s="2"/>
    </row>
    <row r="4444" spans="12:12">
      <c r="L4444" s="2"/>
    </row>
    <row r="4445" spans="12:12">
      <c r="L4445" s="2"/>
    </row>
    <row r="4446" spans="12:12">
      <c r="L4446" s="2"/>
    </row>
    <row r="4447" spans="12:12">
      <c r="L4447" s="2"/>
    </row>
    <row r="4448" spans="12:12">
      <c r="L4448" s="2"/>
    </row>
    <row r="4449" spans="12:12">
      <c r="L4449" s="2"/>
    </row>
    <row r="4450" spans="12:12">
      <c r="L4450" s="2"/>
    </row>
    <row r="4451" spans="12:12">
      <c r="L4451" s="2"/>
    </row>
    <row r="4452" spans="12:12">
      <c r="L4452" s="2"/>
    </row>
    <row r="4453" spans="12:12">
      <c r="L4453" s="2"/>
    </row>
    <row r="4454" spans="12:12">
      <c r="L4454" s="2"/>
    </row>
    <row r="4455" spans="12:12">
      <c r="L4455" s="2"/>
    </row>
    <row r="4456" spans="12:12">
      <c r="L4456" s="2"/>
    </row>
    <row r="4457" spans="12:12">
      <c r="L4457" s="2"/>
    </row>
    <row r="4458" spans="12:12">
      <c r="L4458" s="2"/>
    </row>
    <row r="4459" spans="12:12">
      <c r="L4459" s="2"/>
    </row>
    <row r="4460" spans="12:12">
      <c r="L4460" s="2"/>
    </row>
    <row r="4461" spans="12:12">
      <c r="L4461" s="2"/>
    </row>
    <row r="4462" spans="12:12">
      <c r="L4462" s="2"/>
    </row>
    <row r="4463" spans="12:12">
      <c r="L4463" s="2"/>
    </row>
    <row r="4464" spans="12:12">
      <c r="L4464" s="2"/>
    </row>
    <row r="4465" spans="12:12">
      <c r="L4465" s="2"/>
    </row>
    <row r="4466" spans="12:12">
      <c r="L4466" s="2"/>
    </row>
    <row r="4467" spans="12:12">
      <c r="L4467" s="2"/>
    </row>
    <row r="4468" spans="12:12">
      <c r="L4468" s="2"/>
    </row>
    <row r="4469" spans="12:12">
      <c r="L4469" s="2"/>
    </row>
    <row r="4470" spans="12:12">
      <c r="L4470" s="2"/>
    </row>
    <row r="4471" spans="12:12">
      <c r="L4471" s="2"/>
    </row>
    <row r="4472" spans="12:12">
      <c r="L4472" s="2"/>
    </row>
    <row r="4473" spans="12:12">
      <c r="L4473" s="2"/>
    </row>
    <row r="4474" spans="12:12">
      <c r="L4474" s="2"/>
    </row>
    <row r="4475" spans="12:12">
      <c r="L4475" s="2"/>
    </row>
    <row r="4476" spans="12:12">
      <c r="L4476" s="2"/>
    </row>
    <row r="4477" spans="12:12">
      <c r="L4477" s="2"/>
    </row>
    <row r="4478" spans="12:12">
      <c r="L4478" s="2"/>
    </row>
    <row r="4479" spans="12:12">
      <c r="L4479" s="2"/>
    </row>
    <row r="4480" spans="12:12">
      <c r="L4480" s="2"/>
    </row>
    <row r="4481" spans="12:12">
      <c r="L4481" s="2"/>
    </row>
    <row r="4482" spans="12:12">
      <c r="L4482" s="2"/>
    </row>
    <row r="4483" spans="12:12">
      <c r="L4483" s="2"/>
    </row>
    <row r="4484" spans="12:12">
      <c r="L4484" s="2"/>
    </row>
    <row r="4485" spans="12:12">
      <c r="L4485" s="2"/>
    </row>
    <row r="4486" spans="12:12">
      <c r="L4486" s="2"/>
    </row>
    <row r="4487" spans="12:12">
      <c r="L4487" s="2"/>
    </row>
    <row r="4488" spans="12:12">
      <c r="L4488" s="2"/>
    </row>
    <row r="4489" spans="12:12">
      <c r="L4489" s="2"/>
    </row>
    <row r="4490" spans="12:12">
      <c r="L4490" s="2"/>
    </row>
    <row r="4491" spans="12:12">
      <c r="L4491" s="2"/>
    </row>
    <row r="4492" spans="12:12">
      <c r="L4492" s="2"/>
    </row>
    <row r="4493" spans="12:12">
      <c r="L4493" s="2"/>
    </row>
    <row r="4494" spans="12:12">
      <c r="L4494" s="2"/>
    </row>
    <row r="4495" spans="12:12">
      <c r="L4495" s="2"/>
    </row>
    <row r="4496" spans="12:12">
      <c r="L4496" s="2"/>
    </row>
    <row r="4497" spans="12:12">
      <c r="L4497" s="2"/>
    </row>
    <row r="4498" spans="12:12">
      <c r="L4498" s="2"/>
    </row>
    <row r="4499" spans="12:12">
      <c r="L4499" s="2"/>
    </row>
    <row r="4500" spans="12:12">
      <c r="L4500" s="2"/>
    </row>
    <row r="4501" spans="12:12">
      <c r="L4501" s="2"/>
    </row>
    <row r="4502" spans="12:12">
      <c r="L4502" s="2"/>
    </row>
    <row r="4503" spans="12:12">
      <c r="L4503" s="2"/>
    </row>
    <row r="4504" spans="12:12">
      <c r="L4504" s="2"/>
    </row>
    <row r="4505" spans="12:12">
      <c r="L4505" s="2"/>
    </row>
    <row r="4506" spans="12:12">
      <c r="L4506" s="2"/>
    </row>
    <row r="4507" spans="12:12">
      <c r="L4507" s="2"/>
    </row>
    <row r="4508" spans="12:12">
      <c r="L4508" s="2"/>
    </row>
    <row r="4509" spans="12:12">
      <c r="L4509" s="2"/>
    </row>
    <row r="4510" spans="12:12">
      <c r="L4510" s="2"/>
    </row>
    <row r="4511" spans="12:12">
      <c r="L4511" s="2"/>
    </row>
    <row r="4512" spans="12:12">
      <c r="L4512" s="2"/>
    </row>
    <row r="4513" spans="12:12">
      <c r="L4513" s="2"/>
    </row>
    <row r="4514" spans="12:12">
      <c r="L4514" s="2"/>
    </row>
    <row r="4515" spans="12:12">
      <c r="L4515" s="2"/>
    </row>
    <row r="4516" spans="12:12">
      <c r="L4516" s="2"/>
    </row>
    <row r="4517" spans="12:12">
      <c r="L4517" s="2"/>
    </row>
    <row r="4518" spans="12:12">
      <c r="L4518" s="2"/>
    </row>
    <row r="4519" spans="12:12">
      <c r="L4519" s="2"/>
    </row>
    <row r="4520" spans="12:12">
      <c r="L4520" s="2"/>
    </row>
    <row r="4521" spans="12:12">
      <c r="L4521" s="2"/>
    </row>
    <row r="4522" spans="12:12">
      <c r="L4522" s="2"/>
    </row>
    <row r="4523" spans="12:12">
      <c r="L4523" s="2"/>
    </row>
    <row r="4524" spans="12:12">
      <c r="L4524" s="2"/>
    </row>
    <row r="4525" spans="12:12">
      <c r="L4525" s="2"/>
    </row>
    <row r="4526" spans="12:12">
      <c r="L4526" s="2"/>
    </row>
    <row r="4527" spans="12:12">
      <c r="L4527" s="2"/>
    </row>
    <row r="4528" spans="12:12">
      <c r="L4528" s="2"/>
    </row>
    <row r="4529" spans="12:12">
      <c r="L4529" s="2"/>
    </row>
    <row r="4530" spans="12:12">
      <c r="L4530" s="2"/>
    </row>
    <row r="4531" spans="12:12">
      <c r="L4531" s="2"/>
    </row>
    <row r="4532" spans="12:12">
      <c r="L4532" s="2"/>
    </row>
    <row r="4533" spans="12:12">
      <c r="L4533" s="2"/>
    </row>
    <row r="4534" spans="12:12">
      <c r="L4534" s="2"/>
    </row>
    <row r="4535" spans="12:12">
      <c r="L4535" s="2"/>
    </row>
    <row r="4536" spans="12:12">
      <c r="L4536" s="2"/>
    </row>
    <row r="4537" spans="12:12">
      <c r="L4537" s="2"/>
    </row>
    <row r="4538" spans="12:12">
      <c r="L4538" s="2"/>
    </row>
    <row r="4539" spans="12:12">
      <c r="L4539" s="2"/>
    </row>
    <row r="4540" spans="12:12">
      <c r="L4540" s="2"/>
    </row>
    <row r="4541" spans="12:12">
      <c r="L4541" s="2"/>
    </row>
    <row r="4542" spans="12:12">
      <c r="L4542" s="2"/>
    </row>
    <row r="4543" spans="12:12">
      <c r="L4543" s="2"/>
    </row>
    <row r="4544" spans="12:12">
      <c r="L4544" s="2"/>
    </row>
    <row r="4545" spans="12:12">
      <c r="L4545" s="2"/>
    </row>
    <row r="4546" spans="12:12">
      <c r="L4546" s="2"/>
    </row>
    <row r="4547" spans="12:12">
      <c r="L4547" s="2"/>
    </row>
    <row r="4548" spans="12:12">
      <c r="L4548" s="2"/>
    </row>
    <row r="4549" spans="12:12">
      <c r="L4549" s="2"/>
    </row>
    <row r="4550" spans="12:12">
      <c r="L4550" s="2"/>
    </row>
    <row r="4551" spans="12:12">
      <c r="L4551" s="2"/>
    </row>
    <row r="4552" spans="12:12">
      <c r="L4552" s="2"/>
    </row>
    <row r="4553" spans="12:12">
      <c r="L4553" s="2"/>
    </row>
    <row r="4554" spans="12:12">
      <c r="L4554" s="2"/>
    </row>
    <row r="4555" spans="12:12">
      <c r="L4555" s="2"/>
    </row>
    <row r="4556" spans="12:12">
      <c r="L4556" s="2"/>
    </row>
    <row r="4557" spans="12:12">
      <c r="L4557" s="2"/>
    </row>
    <row r="4558" spans="12:12">
      <c r="L4558" s="2"/>
    </row>
    <row r="4559" spans="12:12">
      <c r="L4559" s="2"/>
    </row>
    <row r="4560" spans="12:12">
      <c r="L4560" s="2"/>
    </row>
    <row r="4561" spans="12:12">
      <c r="L4561" s="2"/>
    </row>
    <row r="4562" spans="12:12">
      <c r="L4562" s="2"/>
    </row>
    <row r="4563" spans="12:12">
      <c r="L4563" s="2"/>
    </row>
    <row r="4564" spans="12:12">
      <c r="L4564" s="2"/>
    </row>
    <row r="4565" spans="12:12">
      <c r="L4565" s="2"/>
    </row>
    <row r="4566" spans="12:12">
      <c r="L4566" s="2"/>
    </row>
    <row r="4567" spans="12:12">
      <c r="L4567" s="2"/>
    </row>
    <row r="4568" spans="12:12">
      <c r="L4568" s="2"/>
    </row>
    <row r="4569" spans="12:12">
      <c r="L4569" s="2"/>
    </row>
    <row r="4570" spans="12:12">
      <c r="L4570" s="2"/>
    </row>
    <row r="4571" spans="12:12">
      <c r="L4571" s="2"/>
    </row>
    <row r="4572" spans="12:12">
      <c r="L4572" s="2"/>
    </row>
    <row r="4573" spans="12:12">
      <c r="L4573" s="2"/>
    </row>
    <row r="4574" spans="12:12">
      <c r="L4574" s="2"/>
    </row>
    <row r="4575" spans="12:12">
      <c r="L4575" s="2"/>
    </row>
    <row r="4576" spans="12:12">
      <c r="L4576" s="2"/>
    </row>
    <row r="4577" spans="12:12">
      <c r="L4577" s="2"/>
    </row>
    <row r="4578" spans="12:12">
      <c r="L4578" s="2"/>
    </row>
    <row r="4579" spans="12:12">
      <c r="L4579" s="2"/>
    </row>
    <row r="4580" spans="12:12">
      <c r="L4580" s="2"/>
    </row>
    <row r="4581" spans="12:12">
      <c r="L4581" s="2"/>
    </row>
    <row r="4582" spans="12:12">
      <c r="L4582" s="2"/>
    </row>
    <row r="4583" spans="12:12">
      <c r="L4583" s="2"/>
    </row>
    <row r="4584" spans="12:12">
      <c r="L4584" s="2"/>
    </row>
    <row r="4585" spans="12:12">
      <c r="L4585" s="2"/>
    </row>
    <row r="4586" spans="12:12">
      <c r="L4586" s="2"/>
    </row>
    <row r="4587" spans="12:12">
      <c r="L4587" s="2"/>
    </row>
    <row r="4588" spans="12:12">
      <c r="L4588" s="2"/>
    </row>
    <row r="4589" spans="12:12">
      <c r="L4589" s="2"/>
    </row>
    <row r="4590" spans="12:12">
      <c r="L4590" s="2"/>
    </row>
    <row r="4591" spans="12:12">
      <c r="L4591" s="2"/>
    </row>
    <row r="4592" spans="12:12">
      <c r="L4592" s="2"/>
    </row>
    <row r="4593" spans="12:12">
      <c r="L4593" s="2"/>
    </row>
    <row r="4594" spans="12:12">
      <c r="L4594" s="2"/>
    </row>
    <row r="4595" spans="12:12">
      <c r="L4595" s="2"/>
    </row>
    <row r="4596" spans="12:12">
      <c r="L4596" s="2"/>
    </row>
    <row r="4597" spans="12:12">
      <c r="L4597" s="2"/>
    </row>
    <row r="4598" spans="12:12">
      <c r="L4598" s="2"/>
    </row>
    <row r="4599" spans="12:12">
      <c r="L4599" s="2"/>
    </row>
    <row r="4600" spans="12:12">
      <c r="L4600" s="2"/>
    </row>
    <row r="4601" spans="12:12">
      <c r="L4601" s="2"/>
    </row>
    <row r="4602" spans="12:12">
      <c r="L4602" s="2"/>
    </row>
    <row r="4603" spans="12:12">
      <c r="L4603" s="2"/>
    </row>
    <row r="4604" spans="12:12">
      <c r="L4604" s="2"/>
    </row>
    <row r="4605" spans="12:12">
      <c r="L4605" s="2"/>
    </row>
    <row r="4606" spans="12:12">
      <c r="L4606" s="2"/>
    </row>
    <row r="4607" spans="12:12">
      <c r="L4607" s="2"/>
    </row>
    <row r="4608" spans="12:12">
      <c r="L4608" s="2"/>
    </row>
    <row r="4609" spans="12:12">
      <c r="L4609" s="2"/>
    </row>
    <row r="4610" spans="12:12">
      <c r="L4610" s="2"/>
    </row>
    <row r="4611" spans="12:12">
      <c r="L4611" s="2"/>
    </row>
    <row r="4612" spans="12:12">
      <c r="L4612" s="2"/>
    </row>
    <row r="4613" spans="12:12">
      <c r="L4613" s="2"/>
    </row>
    <row r="4614" spans="12:12">
      <c r="L4614" s="2"/>
    </row>
    <row r="4615" spans="12:12">
      <c r="L4615" s="2"/>
    </row>
    <row r="4616" spans="12:12">
      <c r="L4616" s="2"/>
    </row>
    <row r="4617" spans="12:12">
      <c r="L4617" s="2"/>
    </row>
    <row r="4618" spans="12:12">
      <c r="L4618" s="2"/>
    </row>
    <row r="4619" spans="12:12">
      <c r="L4619" s="2"/>
    </row>
    <row r="4620" spans="12:12">
      <c r="L4620" s="2"/>
    </row>
    <row r="4621" spans="12:12">
      <c r="L4621" s="2"/>
    </row>
    <row r="4622" spans="12:12">
      <c r="L4622" s="2"/>
    </row>
    <row r="4623" spans="12:12">
      <c r="L4623" s="2"/>
    </row>
    <row r="4624" spans="12:12">
      <c r="L4624" s="2"/>
    </row>
    <row r="4625" spans="12:12">
      <c r="L4625" s="2"/>
    </row>
    <row r="4626" spans="12:12">
      <c r="L4626" s="2"/>
    </row>
    <row r="4627" spans="12:12">
      <c r="L4627" s="2"/>
    </row>
    <row r="4628" spans="12:12">
      <c r="L4628" s="2"/>
    </row>
    <row r="4629" spans="12:12">
      <c r="L4629" s="2"/>
    </row>
    <row r="4630" spans="12:12">
      <c r="L4630" s="2"/>
    </row>
    <row r="4631" spans="12:12">
      <c r="L4631" s="2"/>
    </row>
    <row r="4632" spans="12:12">
      <c r="L4632" s="2"/>
    </row>
    <row r="4633" spans="12:12">
      <c r="L4633" s="2"/>
    </row>
    <row r="4634" spans="12:12">
      <c r="L4634" s="2"/>
    </row>
    <row r="4635" spans="12:12">
      <c r="L4635" s="2"/>
    </row>
    <row r="4636" spans="12:12">
      <c r="L4636" s="2"/>
    </row>
    <row r="4637" spans="12:12">
      <c r="L4637" s="2"/>
    </row>
    <row r="4638" spans="12:12">
      <c r="L4638" s="2"/>
    </row>
    <row r="4639" spans="12:12">
      <c r="L4639" s="2"/>
    </row>
    <row r="4640" spans="12:12">
      <c r="L4640" s="2"/>
    </row>
    <row r="4641" spans="12:12">
      <c r="L4641" s="2"/>
    </row>
    <row r="4642" spans="12:12">
      <c r="L4642" s="2"/>
    </row>
    <row r="4643" spans="12:12">
      <c r="L4643" s="2"/>
    </row>
    <row r="4644" spans="12:12">
      <c r="L4644" s="2"/>
    </row>
    <row r="4645" spans="12:12">
      <c r="L4645" s="2"/>
    </row>
    <row r="4646" spans="12:12">
      <c r="L4646" s="2"/>
    </row>
    <row r="4647" spans="12:12">
      <c r="L4647" s="2"/>
    </row>
    <row r="4648" spans="12:12">
      <c r="L4648" s="2"/>
    </row>
    <row r="4649" spans="12:12">
      <c r="L4649" s="2"/>
    </row>
    <row r="4650" spans="12:12">
      <c r="L4650" s="2"/>
    </row>
    <row r="4651" spans="12:12">
      <c r="L4651" s="2"/>
    </row>
    <row r="4652" spans="12:12">
      <c r="L4652" s="2"/>
    </row>
    <row r="4653" spans="12:12">
      <c r="L4653" s="2"/>
    </row>
    <row r="4654" spans="12:12">
      <c r="L4654" s="2"/>
    </row>
    <row r="4655" spans="12:12">
      <c r="L4655" s="2"/>
    </row>
    <row r="4656" spans="12:12">
      <c r="L4656" s="2"/>
    </row>
    <row r="4657" spans="12:12">
      <c r="L4657" s="2"/>
    </row>
    <row r="4658" spans="12:12">
      <c r="L4658" s="2"/>
    </row>
    <row r="4659" spans="12:12">
      <c r="L4659" s="2"/>
    </row>
    <row r="4660" spans="12:12">
      <c r="L4660" s="2"/>
    </row>
    <row r="4661" spans="12:12">
      <c r="L4661" s="2"/>
    </row>
    <row r="4662" spans="12:12">
      <c r="L4662" s="2"/>
    </row>
    <row r="4663" spans="12:12">
      <c r="L4663" s="2"/>
    </row>
    <row r="4664" spans="12:12">
      <c r="L4664" s="2"/>
    </row>
    <row r="4665" spans="12:12">
      <c r="L4665" s="2"/>
    </row>
    <row r="4666" spans="12:12">
      <c r="L4666" s="2"/>
    </row>
    <row r="4667" spans="12:12">
      <c r="L4667" s="2"/>
    </row>
    <row r="4668" spans="12:12">
      <c r="L4668" s="2"/>
    </row>
    <row r="4669" spans="12:12">
      <c r="L4669" s="2"/>
    </row>
    <row r="4670" spans="12:12">
      <c r="L4670" s="2"/>
    </row>
    <row r="4671" spans="12:12">
      <c r="L4671" s="2"/>
    </row>
    <row r="4672" spans="12:12">
      <c r="L4672" s="2"/>
    </row>
    <row r="4673" spans="12:12">
      <c r="L4673" s="2"/>
    </row>
    <row r="4674" spans="12:12">
      <c r="L4674" s="2"/>
    </row>
    <row r="4675" spans="12:12">
      <c r="L4675" s="2"/>
    </row>
    <row r="4676" spans="12:12">
      <c r="L4676" s="2"/>
    </row>
    <row r="4677" spans="12:12">
      <c r="L4677" s="2"/>
    </row>
    <row r="4678" spans="12:12">
      <c r="L4678" s="2"/>
    </row>
    <row r="4679" spans="12:12">
      <c r="L4679" s="2"/>
    </row>
    <row r="4680" spans="12:12">
      <c r="L4680" s="2"/>
    </row>
    <row r="4681" spans="12:12">
      <c r="L4681" s="2"/>
    </row>
    <row r="4682" spans="12:12">
      <c r="L4682" s="2"/>
    </row>
    <row r="4683" spans="12:12">
      <c r="L4683" s="2"/>
    </row>
    <row r="4684" spans="12:12">
      <c r="L4684" s="2"/>
    </row>
    <row r="4685" spans="12:12">
      <c r="L4685" s="2"/>
    </row>
    <row r="4686" spans="12:12">
      <c r="L4686" s="2"/>
    </row>
    <row r="4687" spans="12:12">
      <c r="L4687" s="2"/>
    </row>
    <row r="4688" spans="12:12">
      <c r="L4688" s="2"/>
    </row>
    <row r="4689" spans="12:12">
      <c r="L4689" s="2"/>
    </row>
    <row r="4690" spans="12:12">
      <c r="L4690" s="2"/>
    </row>
    <row r="4691" spans="12:12">
      <c r="L4691" s="2"/>
    </row>
    <row r="4692" spans="12:12">
      <c r="L4692" s="2"/>
    </row>
    <row r="4693" spans="12:12">
      <c r="L4693" s="2"/>
    </row>
    <row r="4694" spans="12:12">
      <c r="L4694" s="2"/>
    </row>
    <row r="4695" spans="12:12">
      <c r="L4695" s="2"/>
    </row>
    <row r="4696" spans="12:12">
      <c r="L4696" s="2"/>
    </row>
    <row r="4697" spans="12:12">
      <c r="L4697" s="2"/>
    </row>
    <row r="4698" spans="12:12">
      <c r="L4698" s="2"/>
    </row>
    <row r="4699" spans="12:12">
      <c r="L4699" s="2"/>
    </row>
    <row r="4700" spans="12:12">
      <c r="L4700" s="2"/>
    </row>
    <row r="4701" spans="12:12">
      <c r="L4701" s="2"/>
    </row>
    <row r="4702" spans="12:12">
      <c r="L4702" s="2"/>
    </row>
    <row r="4703" spans="12:12">
      <c r="L4703" s="2"/>
    </row>
    <row r="4704" spans="12:12">
      <c r="L4704" s="2"/>
    </row>
    <row r="4705" spans="12:12">
      <c r="L4705" s="2"/>
    </row>
    <row r="4706" spans="12:12">
      <c r="L4706" s="2"/>
    </row>
    <row r="4707" spans="12:12">
      <c r="L4707" s="2"/>
    </row>
    <row r="4708" spans="12:12">
      <c r="L4708" s="2"/>
    </row>
    <row r="4709" spans="12:12">
      <c r="L4709" s="2"/>
    </row>
    <row r="4710" spans="12:12">
      <c r="L4710" s="2"/>
    </row>
    <row r="4711" spans="12:12">
      <c r="L4711" s="2"/>
    </row>
    <row r="4712" spans="12:12">
      <c r="L4712" s="2"/>
    </row>
    <row r="4713" spans="12:12">
      <c r="L4713" s="2"/>
    </row>
    <row r="4714" spans="12:12">
      <c r="L4714" s="2"/>
    </row>
    <row r="4715" spans="12:12">
      <c r="L4715" s="2"/>
    </row>
    <row r="4716" spans="12:12">
      <c r="L4716" s="2"/>
    </row>
    <row r="4717" spans="12:12">
      <c r="L4717" s="2"/>
    </row>
    <row r="4718" spans="12:12">
      <c r="L4718" s="2"/>
    </row>
    <row r="4719" spans="12:12">
      <c r="L4719" s="2"/>
    </row>
    <row r="4720" spans="12:12">
      <c r="L4720" s="2"/>
    </row>
    <row r="4721" spans="12:12">
      <c r="L4721" s="2"/>
    </row>
    <row r="4722" spans="12:12">
      <c r="L4722" s="2"/>
    </row>
    <row r="4723" spans="12:12">
      <c r="L4723" s="2"/>
    </row>
    <row r="4724" spans="12:12">
      <c r="L4724" s="2"/>
    </row>
    <row r="4725" spans="12:12">
      <c r="L4725" s="2"/>
    </row>
    <row r="4726" spans="12:12">
      <c r="L4726" s="2"/>
    </row>
    <row r="4727" spans="12:12">
      <c r="L4727" s="2"/>
    </row>
    <row r="4728" spans="12:12">
      <c r="L4728" s="2"/>
    </row>
    <row r="4729" spans="12:12">
      <c r="L4729" s="2"/>
    </row>
    <row r="4730" spans="12:12">
      <c r="L4730" s="2"/>
    </row>
    <row r="4731" spans="12:12">
      <c r="L4731" s="2"/>
    </row>
    <row r="4732" spans="12:12">
      <c r="L4732" s="2"/>
    </row>
    <row r="4733" spans="12:12">
      <c r="L4733" s="2"/>
    </row>
    <row r="4734" spans="12:12">
      <c r="L4734" s="2"/>
    </row>
    <row r="4735" spans="12:12">
      <c r="L4735" s="2"/>
    </row>
    <row r="4736" spans="12:12">
      <c r="L4736" s="2"/>
    </row>
    <row r="4737" spans="12:12">
      <c r="L4737" s="2"/>
    </row>
    <row r="4738" spans="12:12">
      <c r="L4738" s="2"/>
    </row>
    <row r="4739" spans="12:12">
      <c r="L4739" s="2"/>
    </row>
    <row r="4740" spans="12:12">
      <c r="L4740" s="2"/>
    </row>
    <row r="4741" spans="12:12">
      <c r="L4741" s="2"/>
    </row>
    <row r="4742" spans="12:12">
      <c r="L4742" s="2"/>
    </row>
    <row r="4743" spans="12:12">
      <c r="L4743" s="2"/>
    </row>
    <row r="4744" spans="12:12">
      <c r="L4744" s="2"/>
    </row>
    <row r="4745" spans="12:12">
      <c r="L4745" s="2"/>
    </row>
    <row r="4746" spans="12:12">
      <c r="L4746" s="2"/>
    </row>
    <row r="4747" spans="12:12">
      <c r="L4747" s="2"/>
    </row>
    <row r="4748" spans="12:12">
      <c r="L4748" s="2"/>
    </row>
    <row r="4749" spans="12:12">
      <c r="L4749" s="2"/>
    </row>
    <row r="4750" spans="12:12">
      <c r="L4750" s="2"/>
    </row>
    <row r="4751" spans="12:12">
      <c r="L4751" s="2"/>
    </row>
    <row r="4752" spans="12:12">
      <c r="L4752" s="2"/>
    </row>
    <row r="4753" spans="12:12">
      <c r="L4753" s="2"/>
    </row>
    <row r="4754" spans="12:12">
      <c r="L4754" s="2"/>
    </row>
    <row r="4755" spans="12:12">
      <c r="L4755" s="2"/>
    </row>
    <row r="4756" spans="12:12">
      <c r="L4756" s="2"/>
    </row>
    <row r="4757" spans="12:12">
      <c r="L4757" s="2"/>
    </row>
    <row r="4758" spans="12:12">
      <c r="L4758" s="2"/>
    </row>
    <row r="4759" spans="12:12">
      <c r="L4759" s="2"/>
    </row>
    <row r="4760" spans="12:12">
      <c r="L4760" s="2"/>
    </row>
    <row r="4761" spans="12:12">
      <c r="L4761" s="2"/>
    </row>
    <row r="4762" spans="12:12">
      <c r="L4762" s="2"/>
    </row>
    <row r="4763" spans="12:12">
      <c r="L4763" s="2"/>
    </row>
    <row r="4764" spans="12:12">
      <c r="L4764" s="2"/>
    </row>
    <row r="4765" spans="12:12">
      <c r="L4765" s="2"/>
    </row>
    <row r="4766" spans="12:12">
      <c r="L4766" s="2"/>
    </row>
    <row r="4767" spans="12:12">
      <c r="L4767" s="2"/>
    </row>
    <row r="4768" spans="12:12">
      <c r="L4768" s="2"/>
    </row>
    <row r="4769" spans="12:12">
      <c r="L4769" s="2"/>
    </row>
    <row r="4770" spans="12:12">
      <c r="L4770" s="2"/>
    </row>
    <row r="4771" spans="12:12">
      <c r="L4771" s="2"/>
    </row>
    <row r="4772" spans="12:12">
      <c r="L4772" s="2"/>
    </row>
    <row r="4773" spans="12:12">
      <c r="L4773" s="2"/>
    </row>
    <row r="4774" spans="12:12">
      <c r="L4774" s="2"/>
    </row>
    <row r="4775" spans="12:12">
      <c r="L4775" s="2"/>
    </row>
    <row r="4776" spans="12:12">
      <c r="L4776" s="2"/>
    </row>
    <row r="4777" spans="12:12">
      <c r="L4777" s="2"/>
    </row>
    <row r="4778" spans="12:12">
      <c r="L4778" s="2"/>
    </row>
    <row r="4779" spans="12:12">
      <c r="L4779" s="2"/>
    </row>
    <row r="4780" spans="12:12">
      <c r="L4780" s="2"/>
    </row>
    <row r="4781" spans="12:12">
      <c r="L4781" s="2"/>
    </row>
    <row r="4782" spans="12:12">
      <c r="L4782" s="2"/>
    </row>
    <row r="4783" spans="12:12">
      <c r="L4783" s="2"/>
    </row>
    <row r="4784" spans="12:12">
      <c r="L4784" s="2"/>
    </row>
    <row r="4785" spans="12:12">
      <c r="L4785" s="2"/>
    </row>
    <row r="4786" spans="12:12">
      <c r="L4786" s="2"/>
    </row>
    <row r="4787" spans="12:12">
      <c r="L4787" s="2"/>
    </row>
    <row r="4788" spans="12:12">
      <c r="L4788" s="2"/>
    </row>
    <row r="4789" spans="12:12">
      <c r="L4789" s="2"/>
    </row>
    <row r="4790" spans="12:12">
      <c r="L4790" s="2"/>
    </row>
    <row r="4791" spans="12:12">
      <c r="L4791" s="2"/>
    </row>
    <row r="4792" spans="12:12">
      <c r="L4792" s="2"/>
    </row>
    <row r="4793" spans="12:12">
      <c r="L4793" s="2"/>
    </row>
    <row r="4794" spans="12:12">
      <c r="L4794" s="2"/>
    </row>
    <row r="4795" spans="12:12">
      <c r="L4795" s="2"/>
    </row>
    <row r="4796" spans="12:12">
      <c r="L4796" s="2"/>
    </row>
    <row r="4797" spans="12:12">
      <c r="L4797" s="2"/>
    </row>
    <row r="4798" spans="12:12">
      <c r="L4798" s="2"/>
    </row>
    <row r="4799" spans="12:12">
      <c r="L4799" s="2"/>
    </row>
    <row r="4800" spans="12:12">
      <c r="L4800" s="2"/>
    </row>
    <row r="4801" spans="12:12">
      <c r="L4801" s="2"/>
    </row>
    <row r="4802" spans="12:12">
      <c r="L4802" s="2"/>
    </row>
    <row r="4803" spans="12:12">
      <c r="L4803" s="2"/>
    </row>
    <row r="4804" spans="12:12">
      <c r="L4804" s="2"/>
    </row>
    <row r="4805" spans="12:12">
      <c r="L4805" s="2"/>
    </row>
    <row r="4806" spans="12:12">
      <c r="L4806" s="2"/>
    </row>
    <row r="4807" spans="12:12">
      <c r="L4807" s="2"/>
    </row>
    <row r="4808" spans="12:12">
      <c r="L4808" s="2"/>
    </row>
    <row r="4809" spans="12:12">
      <c r="L4809" s="2"/>
    </row>
    <row r="4810" spans="12:12">
      <c r="L4810" s="2"/>
    </row>
    <row r="4811" spans="12:12">
      <c r="L4811" s="2"/>
    </row>
    <row r="4812" spans="12:12">
      <c r="L4812" s="2"/>
    </row>
    <row r="4813" spans="12:12">
      <c r="L4813" s="2"/>
    </row>
    <row r="4814" spans="12:12">
      <c r="L4814" s="2"/>
    </row>
    <row r="4815" spans="12:12">
      <c r="L4815" s="2"/>
    </row>
    <row r="4816" spans="12:12">
      <c r="L4816" s="2"/>
    </row>
    <row r="4817" spans="12:12">
      <c r="L4817" s="2"/>
    </row>
    <row r="4818" spans="12:12">
      <c r="L4818" s="2"/>
    </row>
    <row r="4819" spans="12:12">
      <c r="L4819" s="2"/>
    </row>
    <row r="4820" spans="12:12">
      <c r="L4820" s="2"/>
    </row>
    <row r="4821" spans="12:12">
      <c r="L4821" s="2"/>
    </row>
    <row r="4822" spans="12:12">
      <c r="L4822" s="2"/>
    </row>
    <row r="4823" spans="12:12">
      <c r="L4823" s="2"/>
    </row>
    <row r="4824" spans="12:12">
      <c r="L4824" s="2"/>
    </row>
    <row r="4825" spans="12:12">
      <c r="L4825" s="2"/>
    </row>
    <row r="4826" spans="12:12">
      <c r="L4826" s="2"/>
    </row>
    <row r="4827" spans="12:12">
      <c r="L4827" s="2"/>
    </row>
    <row r="4828" spans="12:12">
      <c r="L4828" s="2"/>
    </row>
    <row r="4829" spans="12:12">
      <c r="L4829" s="2"/>
    </row>
    <row r="4830" spans="12:12">
      <c r="L4830" s="2"/>
    </row>
    <row r="4831" spans="12:12">
      <c r="L4831" s="2"/>
    </row>
    <row r="4832" spans="12:12">
      <c r="L4832" s="2"/>
    </row>
    <row r="4833" spans="12:12">
      <c r="L4833" s="2"/>
    </row>
    <row r="4834" spans="12:12">
      <c r="L4834" s="2"/>
    </row>
    <row r="4835" spans="12:12">
      <c r="L4835" s="2"/>
    </row>
    <row r="4836" spans="12:12">
      <c r="L4836" s="2"/>
    </row>
    <row r="4837" spans="12:12">
      <c r="L4837" s="2"/>
    </row>
    <row r="4838" spans="12:12">
      <c r="L4838" s="2"/>
    </row>
    <row r="4839" spans="12:12">
      <c r="L4839" s="2"/>
    </row>
    <row r="4840" spans="12:12">
      <c r="L4840" s="2"/>
    </row>
    <row r="4841" spans="12:12">
      <c r="L4841" s="2"/>
    </row>
    <row r="4842" spans="12:12">
      <c r="L4842" s="2"/>
    </row>
    <row r="4843" spans="12:12">
      <c r="L4843" s="2"/>
    </row>
    <row r="4844" spans="12:12">
      <c r="L4844" s="2"/>
    </row>
    <row r="4845" spans="12:12">
      <c r="L4845" s="2"/>
    </row>
    <row r="4846" spans="12:12">
      <c r="L4846" s="2"/>
    </row>
    <row r="4847" spans="12:12">
      <c r="L4847" s="2"/>
    </row>
    <row r="4848" spans="12:12">
      <c r="L4848" s="2"/>
    </row>
    <row r="4849" spans="12:12">
      <c r="L4849" s="2"/>
    </row>
    <row r="4850" spans="12:12">
      <c r="L4850" s="2"/>
    </row>
    <row r="4851" spans="12:12">
      <c r="L4851" s="2"/>
    </row>
    <row r="4852" spans="12:12">
      <c r="L4852" s="2"/>
    </row>
    <row r="4853" spans="12:12">
      <c r="L4853" s="2"/>
    </row>
    <row r="4854" spans="12:12">
      <c r="L4854" s="2"/>
    </row>
    <row r="4855" spans="12:12">
      <c r="L4855" s="2"/>
    </row>
    <row r="4856" spans="12:12">
      <c r="L4856" s="2"/>
    </row>
    <row r="4857" spans="12:12">
      <c r="L4857" s="2"/>
    </row>
    <row r="4858" spans="12:12">
      <c r="L4858" s="2"/>
    </row>
    <row r="4859" spans="12:12">
      <c r="L4859" s="2"/>
    </row>
    <row r="4860" spans="12:12">
      <c r="L4860" s="2"/>
    </row>
    <row r="4861" spans="12:12">
      <c r="L4861" s="2"/>
    </row>
    <row r="4862" spans="12:12">
      <c r="L4862" s="2"/>
    </row>
    <row r="4863" spans="12:12">
      <c r="L4863" s="2"/>
    </row>
    <row r="4864" spans="12:12">
      <c r="L4864" s="2"/>
    </row>
    <row r="4865" spans="12:12">
      <c r="L4865" s="2"/>
    </row>
    <row r="4866" spans="12:12">
      <c r="L4866" s="2"/>
    </row>
    <row r="4867" spans="12:12">
      <c r="L4867" s="2"/>
    </row>
    <row r="4868" spans="12:12">
      <c r="L4868" s="2"/>
    </row>
    <row r="4869" spans="12:12">
      <c r="L4869" s="2"/>
    </row>
    <row r="4870" spans="12:12">
      <c r="L4870" s="2"/>
    </row>
    <row r="4871" spans="12:12">
      <c r="L4871" s="2"/>
    </row>
    <row r="4872" spans="12:12">
      <c r="L4872" s="2"/>
    </row>
    <row r="4873" spans="12:12">
      <c r="L4873" s="2"/>
    </row>
    <row r="4874" spans="12:12">
      <c r="L4874" s="2"/>
    </row>
    <row r="4875" spans="12:12">
      <c r="L4875" s="2"/>
    </row>
    <row r="4876" spans="12:12">
      <c r="L4876" s="2"/>
    </row>
    <row r="4877" spans="12:12">
      <c r="L4877" s="2"/>
    </row>
    <row r="4878" spans="12:12">
      <c r="L4878" s="2"/>
    </row>
    <row r="4879" spans="12:12">
      <c r="L4879" s="2"/>
    </row>
    <row r="4880" spans="12:12">
      <c r="L4880" s="2"/>
    </row>
    <row r="4881" spans="12:12">
      <c r="L4881" s="2"/>
    </row>
    <row r="4882" spans="12:12">
      <c r="L4882" s="2"/>
    </row>
    <row r="4883" spans="12:12">
      <c r="L4883" s="2"/>
    </row>
    <row r="4884" spans="12:12">
      <c r="L4884" s="2"/>
    </row>
    <row r="4885" spans="12:12">
      <c r="L4885" s="2"/>
    </row>
    <row r="4886" spans="12:12">
      <c r="L4886" s="2"/>
    </row>
    <row r="4887" spans="12:12">
      <c r="L4887" s="2"/>
    </row>
    <row r="4888" spans="12:12">
      <c r="L4888" s="2"/>
    </row>
    <row r="4889" spans="12:12">
      <c r="L4889" s="2"/>
    </row>
    <row r="4890" spans="12:12">
      <c r="L4890" s="2"/>
    </row>
    <row r="4891" spans="12:12">
      <c r="L4891" s="2"/>
    </row>
    <row r="4892" spans="12:12">
      <c r="L4892" s="2"/>
    </row>
    <row r="4893" spans="12:12">
      <c r="L4893" s="2"/>
    </row>
    <row r="4894" spans="12:12">
      <c r="L4894" s="2"/>
    </row>
    <row r="4895" spans="12:12">
      <c r="L4895" s="2"/>
    </row>
    <row r="4896" spans="12:12">
      <c r="L4896" s="2"/>
    </row>
    <row r="4897" spans="12:12">
      <c r="L4897" s="2"/>
    </row>
    <row r="4898" spans="12:12">
      <c r="L4898" s="2"/>
    </row>
    <row r="4899" spans="12:12">
      <c r="L4899" s="2"/>
    </row>
    <row r="4900" spans="12:12">
      <c r="L4900" s="2"/>
    </row>
    <row r="4901" spans="12:12">
      <c r="L4901" s="2"/>
    </row>
    <row r="4902" spans="12:12">
      <c r="L4902" s="2"/>
    </row>
    <row r="4903" spans="12:12">
      <c r="L4903" s="2"/>
    </row>
    <row r="4904" spans="12:12">
      <c r="L4904" s="2"/>
    </row>
    <row r="4905" spans="12:12">
      <c r="L4905" s="2"/>
    </row>
    <row r="4906" spans="12:12">
      <c r="L4906" s="2"/>
    </row>
    <row r="4907" spans="12:12">
      <c r="L4907" s="2"/>
    </row>
    <row r="4908" spans="12:12">
      <c r="L4908" s="2"/>
    </row>
    <row r="4909" spans="12:12">
      <c r="L4909" s="2"/>
    </row>
    <row r="4910" spans="12:12">
      <c r="L4910" s="2"/>
    </row>
    <row r="4911" spans="12:12">
      <c r="L4911" s="2"/>
    </row>
    <row r="4912" spans="12:12">
      <c r="L4912" s="2"/>
    </row>
    <row r="4913" spans="12:12">
      <c r="L4913" s="2"/>
    </row>
    <row r="4914" spans="12:12">
      <c r="L4914" s="2"/>
    </row>
    <row r="4915" spans="12:12">
      <c r="L4915" s="2"/>
    </row>
    <row r="4916" spans="12:12">
      <c r="L4916" s="2"/>
    </row>
    <row r="4917" spans="12:12">
      <c r="L4917" s="2"/>
    </row>
    <row r="4918" spans="12:12">
      <c r="L4918" s="2"/>
    </row>
    <row r="4919" spans="12:12">
      <c r="L4919" s="2"/>
    </row>
    <row r="4920" spans="12:12">
      <c r="L4920" s="2"/>
    </row>
    <row r="4921" spans="12:12">
      <c r="L4921" s="2"/>
    </row>
    <row r="4922" spans="12:12">
      <c r="L4922" s="2"/>
    </row>
    <row r="4923" spans="12:12">
      <c r="L4923" s="2"/>
    </row>
    <row r="4924" spans="12:12">
      <c r="L4924" s="2"/>
    </row>
    <row r="4925" spans="12:12">
      <c r="L4925" s="2"/>
    </row>
    <row r="4926" spans="12:12">
      <c r="L4926" s="2"/>
    </row>
    <row r="4927" spans="12:12">
      <c r="L4927" s="2"/>
    </row>
    <row r="4928" spans="12:12">
      <c r="L4928" s="2"/>
    </row>
    <row r="4929" spans="12:12">
      <c r="L4929" s="2"/>
    </row>
    <row r="4930" spans="12:12">
      <c r="L4930" s="2"/>
    </row>
    <row r="4931" spans="12:12">
      <c r="L4931" s="2"/>
    </row>
    <row r="4932" spans="12:12">
      <c r="L4932" s="2"/>
    </row>
    <row r="4933" spans="12:12">
      <c r="L4933" s="2"/>
    </row>
    <row r="4934" spans="12:12">
      <c r="L4934" s="2"/>
    </row>
    <row r="4935" spans="12:12">
      <c r="L4935" s="2"/>
    </row>
    <row r="4936" spans="12:12">
      <c r="L4936" s="2"/>
    </row>
    <row r="4937" spans="12:12">
      <c r="L4937" s="2"/>
    </row>
    <row r="4938" spans="12:12">
      <c r="L4938" s="2"/>
    </row>
    <row r="4939" spans="12:12">
      <c r="L4939" s="2"/>
    </row>
    <row r="4940" spans="12:12">
      <c r="L4940" s="2"/>
    </row>
    <row r="4941" spans="12:12">
      <c r="L4941" s="2"/>
    </row>
    <row r="4942" spans="12:12">
      <c r="L4942" s="2"/>
    </row>
    <row r="4943" spans="12:12">
      <c r="L4943" s="2"/>
    </row>
    <row r="4944" spans="12:12">
      <c r="L4944" s="2"/>
    </row>
    <row r="4945" spans="12:12">
      <c r="L4945" s="2"/>
    </row>
    <row r="4946" spans="12:12">
      <c r="L4946" s="2"/>
    </row>
    <row r="4947" spans="12:12">
      <c r="L4947" s="2"/>
    </row>
    <row r="4948" spans="12:12">
      <c r="L4948" s="2"/>
    </row>
    <row r="4949" spans="12:12">
      <c r="L4949" s="2"/>
    </row>
    <row r="4950" spans="12:12">
      <c r="L4950" s="2"/>
    </row>
    <row r="4951" spans="12:12">
      <c r="L4951" s="2"/>
    </row>
    <row r="4952" spans="12:12">
      <c r="L4952" s="2"/>
    </row>
    <row r="4953" spans="12:12">
      <c r="L4953" s="2"/>
    </row>
    <row r="4954" spans="12:12">
      <c r="L4954" s="2"/>
    </row>
    <row r="4955" spans="12:12">
      <c r="L4955" s="2"/>
    </row>
    <row r="4956" spans="12:12">
      <c r="L4956" s="2"/>
    </row>
    <row r="4957" spans="12:12">
      <c r="L4957" s="2"/>
    </row>
    <row r="4958" spans="12:12">
      <c r="L4958" s="2"/>
    </row>
    <row r="4959" spans="12:12">
      <c r="L4959" s="2"/>
    </row>
    <row r="4960" spans="12:12">
      <c r="L4960" s="2"/>
    </row>
    <row r="4961" spans="12:12">
      <c r="L4961" s="2"/>
    </row>
    <row r="4962" spans="12:12">
      <c r="L4962" s="2"/>
    </row>
    <row r="4963" spans="12:12">
      <c r="L4963" s="2"/>
    </row>
    <row r="4964" spans="12:12">
      <c r="L4964" s="2"/>
    </row>
    <row r="4965" spans="12:12">
      <c r="L4965" s="2"/>
    </row>
    <row r="4966" spans="12:12">
      <c r="L4966" s="2"/>
    </row>
    <row r="4967" spans="12:12">
      <c r="L4967" s="2"/>
    </row>
    <row r="4968" spans="12:12">
      <c r="L4968" s="2"/>
    </row>
    <row r="4969" spans="12:12">
      <c r="L4969" s="2"/>
    </row>
    <row r="4970" spans="12:12">
      <c r="L4970" s="2"/>
    </row>
    <row r="4971" spans="12:12">
      <c r="L4971" s="2"/>
    </row>
    <row r="4972" spans="12:12">
      <c r="L4972" s="2"/>
    </row>
    <row r="4973" spans="12:12">
      <c r="L4973" s="2"/>
    </row>
    <row r="4974" spans="12:12">
      <c r="L4974" s="2"/>
    </row>
    <row r="4975" spans="12:12">
      <c r="L4975" s="2"/>
    </row>
    <row r="4976" spans="12:12">
      <c r="L4976" s="2"/>
    </row>
    <row r="4977" spans="12:12">
      <c r="L4977" s="2"/>
    </row>
    <row r="4978" spans="12:12">
      <c r="L4978" s="2"/>
    </row>
    <row r="4979" spans="12:12">
      <c r="L4979" s="2"/>
    </row>
    <row r="4980" spans="12:12">
      <c r="L4980" s="2"/>
    </row>
    <row r="4981" spans="12:12">
      <c r="L4981" s="2"/>
    </row>
    <row r="4982" spans="12:12">
      <c r="L4982" s="2"/>
    </row>
    <row r="4983" spans="12:12">
      <c r="L4983" s="2"/>
    </row>
    <row r="4984" spans="12:12">
      <c r="L4984" s="2"/>
    </row>
    <row r="4985" spans="12:12">
      <c r="L4985" s="2"/>
    </row>
    <row r="4986" spans="12:12">
      <c r="L4986" s="2"/>
    </row>
    <row r="4987" spans="12:12">
      <c r="L4987" s="2"/>
    </row>
    <row r="4988" spans="12:12">
      <c r="L4988" s="2"/>
    </row>
    <row r="4989" spans="12:12">
      <c r="L4989" s="2"/>
    </row>
    <row r="4990" spans="12:12">
      <c r="L4990" s="2"/>
    </row>
    <row r="4991" spans="12:12">
      <c r="L4991" s="2"/>
    </row>
    <row r="4992" spans="12:12">
      <c r="L4992" s="2"/>
    </row>
    <row r="4993" spans="12:12">
      <c r="L4993" s="2"/>
    </row>
    <row r="4994" spans="12:12">
      <c r="L4994" s="2"/>
    </row>
    <row r="4995" spans="12:12">
      <c r="L4995" s="2"/>
    </row>
    <row r="4996" spans="12:12">
      <c r="L4996" s="2"/>
    </row>
    <row r="4997" spans="12:12">
      <c r="L4997" s="2"/>
    </row>
    <row r="4998" spans="12:12">
      <c r="L4998" s="2"/>
    </row>
    <row r="4999" spans="12:12">
      <c r="L4999" s="2"/>
    </row>
    <row r="5000" spans="12:12">
      <c r="L5000" s="2"/>
    </row>
    <row r="5001" spans="12:12">
      <c r="L5001" s="2"/>
    </row>
    <row r="5002" spans="12:12">
      <c r="L5002" s="2"/>
    </row>
    <row r="5003" spans="12:12">
      <c r="L5003" s="2"/>
    </row>
    <row r="5004" spans="12:12">
      <c r="L5004" s="2"/>
    </row>
    <row r="5005" spans="12:12">
      <c r="L5005" s="2"/>
    </row>
    <row r="5006" spans="12:12">
      <c r="L5006" s="2"/>
    </row>
    <row r="5007" spans="12:12">
      <c r="L5007" s="2"/>
    </row>
    <row r="5008" spans="12:12">
      <c r="L5008" s="2"/>
    </row>
    <row r="5009" spans="12:12">
      <c r="L5009" s="2"/>
    </row>
    <row r="5010" spans="12:12">
      <c r="L5010" s="2"/>
    </row>
    <row r="5011" spans="12:12">
      <c r="L5011" s="2"/>
    </row>
    <row r="5012" spans="12:12">
      <c r="L5012" s="2"/>
    </row>
    <row r="5013" spans="12:12">
      <c r="L5013" s="2"/>
    </row>
    <row r="5014" spans="12:12">
      <c r="L5014" s="2"/>
    </row>
    <row r="5015" spans="12:12">
      <c r="L5015" s="2"/>
    </row>
    <row r="5016" spans="12:12">
      <c r="L5016" s="2"/>
    </row>
    <row r="5017" spans="12:12">
      <c r="L5017" s="2"/>
    </row>
    <row r="5018" spans="12:12">
      <c r="L5018" s="2"/>
    </row>
    <row r="5019" spans="12:12">
      <c r="L5019" s="2"/>
    </row>
    <row r="5020" spans="12:12">
      <c r="L5020" s="2"/>
    </row>
    <row r="5021" spans="12:12">
      <c r="L5021" s="2"/>
    </row>
    <row r="5022" spans="12:12">
      <c r="L5022" s="2"/>
    </row>
    <row r="5023" spans="12:12">
      <c r="L5023" s="2"/>
    </row>
    <row r="5024" spans="12:12">
      <c r="L5024" s="2"/>
    </row>
    <row r="5025" spans="12:12">
      <c r="L5025" s="2"/>
    </row>
    <row r="5026" spans="12:12">
      <c r="L5026" s="2"/>
    </row>
    <row r="5027" spans="12:12">
      <c r="L5027" s="2"/>
    </row>
    <row r="5028" spans="12:12">
      <c r="L5028" s="2"/>
    </row>
    <row r="5029" spans="12:12">
      <c r="L5029" s="2"/>
    </row>
    <row r="5030" spans="12:12">
      <c r="L5030" s="2"/>
    </row>
    <row r="5031" spans="12:12">
      <c r="L5031" s="2"/>
    </row>
    <row r="5032" spans="12:12">
      <c r="L5032" s="2"/>
    </row>
    <row r="5033" spans="12:12">
      <c r="L5033" s="2"/>
    </row>
    <row r="5034" spans="12:12">
      <c r="L5034" s="2"/>
    </row>
    <row r="5035" spans="12:12">
      <c r="L5035" s="2"/>
    </row>
    <row r="5036" spans="12:12">
      <c r="L5036" s="2"/>
    </row>
    <row r="5037" spans="12:12">
      <c r="L5037" s="2"/>
    </row>
    <row r="5038" spans="12:12">
      <c r="L5038" s="2"/>
    </row>
    <row r="5039" spans="12:12">
      <c r="L5039" s="2"/>
    </row>
    <row r="5040" spans="12:12">
      <c r="L5040" s="2"/>
    </row>
    <row r="5041" spans="12:12">
      <c r="L5041" s="2"/>
    </row>
    <row r="5042" spans="12:12">
      <c r="L5042" s="2"/>
    </row>
    <row r="5043" spans="12:12">
      <c r="L5043" s="2"/>
    </row>
    <row r="5044" spans="12:12">
      <c r="L5044" s="2"/>
    </row>
    <row r="5045" spans="12:12">
      <c r="L5045" s="2"/>
    </row>
    <row r="5046" spans="12:12">
      <c r="L5046" s="2"/>
    </row>
    <row r="5047" spans="12:12">
      <c r="L5047" s="2"/>
    </row>
    <row r="5048" spans="12:12">
      <c r="L5048" s="2"/>
    </row>
    <row r="5049" spans="12:12">
      <c r="L5049" s="2"/>
    </row>
    <row r="5050" spans="12:12">
      <c r="L5050" s="2"/>
    </row>
    <row r="5051" spans="12:12">
      <c r="L5051" s="2"/>
    </row>
    <row r="5052" spans="12:12">
      <c r="L5052" s="2"/>
    </row>
    <row r="5053" spans="12:12">
      <c r="L5053" s="2"/>
    </row>
    <row r="5054" spans="12:12">
      <c r="L5054" s="2"/>
    </row>
    <row r="5055" spans="12:12">
      <c r="L5055" s="2"/>
    </row>
    <row r="5056" spans="12:12">
      <c r="L5056" s="2"/>
    </row>
    <row r="5057" spans="12:12">
      <c r="L5057" s="2"/>
    </row>
    <row r="5058" spans="12:12">
      <c r="L5058" s="2"/>
    </row>
    <row r="5059" spans="12:12">
      <c r="L5059" s="2"/>
    </row>
    <row r="5060" spans="12:12">
      <c r="L5060" s="2"/>
    </row>
    <row r="5061" spans="12:12">
      <c r="L5061" s="2"/>
    </row>
    <row r="5062" spans="12:12">
      <c r="L5062" s="2"/>
    </row>
    <row r="5063" spans="12:12">
      <c r="L5063" s="2"/>
    </row>
    <row r="5064" spans="12:12">
      <c r="L5064" s="2"/>
    </row>
    <row r="5065" spans="12:12">
      <c r="L5065" s="2"/>
    </row>
    <row r="5066" spans="12:12">
      <c r="L5066" s="2"/>
    </row>
    <row r="5067" spans="12:12">
      <c r="L5067" s="2"/>
    </row>
    <row r="5068" spans="12:12">
      <c r="L5068" s="2"/>
    </row>
    <row r="5069" spans="12:12">
      <c r="L5069" s="2"/>
    </row>
    <row r="5070" spans="12:12">
      <c r="L5070" s="2"/>
    </row>
    <row r="5071" spans="12:12">
      <c r="L5071" s="2"/>
    </row>
    <row r="5072" spans="12:12">
      <c r="L5072" s="2"/>
    </row>
    <row r="5073" spans="12:12">
      <c r="L5073" s="2"/>
    </row>
    <row r="5074" spans="12:12">
      <c r="L5074" s="2"/>
    </row>
    <row r="5075" spans="12:12">
      <c r="L5075" s="2"/>
    </row>
    <row r="5076" spans="12:12">
      <c r="L5076" s="2"/>
    </row>
    <row r="5077" spans="12:12">
      <c r="L5077" s="2"/>
    </row>
    <row r="5078" spans="12:12">
      <c r="L5078" s="2"/>
    </row>
    <row r="5079" spans="12:12">
      <c r="L5079" s="2"/>
    </row>
    <row r="5080" spans="12:12">
      <c r="L5080" s="2"/>
    </row>
    <row r="5081" spans="12:12">
      <c r="L5081" s="2"/>
    </row>
    <row r="5082" spans="12:12">
      <c r="L5082" s="2"/>
    </row>
    <row r="5083" spans="12:12">
      <c r="L5083" s="2"/>
    </row>
    <row r="5084" spans="12:12">
      <c r="L5084" s="2"/>
    </row>
    <row r="5085" spans="12:12">
      <c r="L5085" s="2"/>
    </row>
    <row r="5086" spans="12:12">
      <c r="L5086" s="2"/>
    </row>
    <row r="5087" spans="12:12">
      <c r="L5087" s="2"/>
    </row>
    <row r="5088" spans="12:12">
      <c r="L5088" s="2"/>
    </row>
    <row r="5089" spans="12:12">
      <c r="L5089" s="2"/>
    </row>
    <row r="5090" spans="12:12">
      <c r="L5090" s="2"/>
    </row>
    <row r="5091" spans="12:12">
      <c r="L5091" s="2"/>
    </row>
    <row r="5092" spans="12:12">
      <c r="L5092" s="2"/>
    </row>
    <row r="5093" spans="12:12">
      <c r="L5093" s="2"/>
    </row>
    <row r="5094" spans="12:12">
      <c r="L5094" s="2"/>
    </row>
    <row r="5095" spans="12:12">
      <c r="L5095" s="2"/>
    </row>
    <row r="5096" spans="12:12">
      <c r="L5096" s="2"/>
    </row>
    <row r="5097" spans="12:12">
      <c r="L5097" s="2"/>
    </row>
    <row r="5098" spans="12:12">
      <c r="L5098" s="2"/>
    </row>
    <row r="5099" spans="12:12">
      <c r="L5099" s="2"/>
    </row>
    <row r="5100" spans="12:12">
      <c r="L5100" s="2"/>
    </row>
    <row r="5101" spans="12:12">
      <c r="L5101" s="2"/>
    </row>
    <row r="5102" spans="12:12">
      <c r="L5102" s="2"/>
    </row>
    <row r="5103" spans="12:12">
      <c r="L5103" s="2"/>
    </row>
    <row r="5104" spans="12:12">
      <c r="L5104" s="2"/>
    </row>
    <row r="5105" spans="12:12">
      <c r="L5105" s="2"/>
    </row>
    <row r="5106" spans="12:12">
      <c r="L5106" s="2"/>
    </row>
    <row r="5107" spans="12:12">
      <c r="L5107" s="2"/>
    </row>
    <row r="5108" spans="12:12">
      <c r="L5108" s="2"/>
    </row>
    <row r="5109" spans="12:12">
      <c r="L5109" s="2"/>
    </row>
    <row r="5110" spans="12:12">
      <c r="L5110" s="2"/>
    </row>
    <row r="5111" spans="12:12">
      <c r="L5111" s="2"/>
    </row>
    <row r="5112" spans="12:12">
      <c r="L5112" s="2"/>
    </row>
    <row r="5113" spans="12:12">
      <c r="L5113" s="2"/>
    </row>
    <row r="5114" spans="12:12">
      <c r="L5114" s="2"/>
    </row>
    <row r="5115" spans="12:12">
      <c r="L5115" s="2"/>
    </row>
    <row r="5116" spans="12:12">
      <c r="L5116" s="2"/>
    </row>
    <row r="5117" spans="12:12">
      <c r="L5117" s="2"/>
    </row>
    <row r="5118" spans="12:12">
      <c r="L5118" s="2"/>
    </row>
    <row r="5119" spans="12:12">
      <c r="L5119" s="2"/>
    </row>
    <row r="5120" spans="12:12">
      <c r="L5120" s="2"/>
    </row>
    <row r="5121" spans="12:12">
      <c r="L5121" s="2"/>
    </row>
    <row r="5122" spans="12:12">
      <c r="L5122" s="2"/>
    </row>
    <row r="5123" spans="12:12">
      <c r="L5123" s="2"/>
    </row>
    <row r="5124" spans="12:12">
      <c r="L5124" s="2"/>
    </row>
    <row r="5125" spans="12:12">
      <c r="L5125" s="2"/>
    </row>
    <row r="5126" spans="12:12">
      <c r="L5126" s="2"/>
    </row>
    <row r="5127" spans="12:12">
      <c r="L5127" s="2"/>
    </row>
    <row r="5128" spans="12:12">
      <c r="L5128" s="2"/>
    </row>
    <row r="5129" spans="12:12">
      <c r="L5129" s="2"/>
    </row>
    <row r="5130" spans="12:12">
      <c r="L5130" s="2"/>
    </row>
    <row r="5131" spans="12:12">
      <c r="L5131" s="2"/>
    </row>
    <row r="5132" spans="12:12">
      <c r="L5132" s="2"/>
    </row>
    <row r="5133" spans="12:12">
      <c r="L5133" s="2"/>
    </row>
    <row r="5134" spans="12:12">
      <c r="L5134" s="2"/>
    </row>
    <row r="5135" spans="12:12">
      <c r="L5135" s="2"/>
    </row>
    <row r="5136" spans="12:12">
      <c r="L5136" s="2"/>
    </row>
    <row r="5137" spans="12:12">
      <c r="L5137" s="2"/>
    </row>
    <row r="5138" spans="12:12">
      <c r="L5138" s="2"/>
    </row>
    <row r="5139" spans="12:12">
      <c r="L5139" s="2"/>
    </row>
    <row r="5140" spans="12:12">
      <c r="L5140" s="2"/>
    </row>
    <row r="5141" spans="12:12">
      <c r="L5141" s="2"/>
    </row>
    <row r="5142" spans="12:12">
      <c r="L5142" s="2"/>
    </row>
    <row r="5143" spans="12:12">
      <c r="L5143" s="2"/>
    </row>
    <row r="5144" spans="12:12">
      <c r="L5144" s="2"/>
    </row>
    <row r="5145" spans="12:12">
      <c r="L5145" s="2"/>
    </row>
    <row r="5146" spans="12:12">
      <c r="L5146" s="2"/>
    </row>
    <row r="5147" spans="12:12">
      <c r="L5147" s="2"/>
    </row>
    <row r="5148" spans="12:12">
      <c r="L5148" s="2"/>
    </row>
    <row r="5149" spans="12:12">
      <c r="L5149" s="2"/>
    </row>
    <row r="5150" spans="12:12">
      <c r="L5150" s="2"/>
    </row>
    <row r="5151" spans="12:12">
      <c r="L5151" s="2"/>
    </row>
    <row r="5152" spans="12:12">
      <c r="L5152" s="2"/>
    </row>
    <row r="5153" spans="12:12">
      <c r="L5153" s="2"/>
    </row>
    <row r="5154" spans="12:12">
      <c r="L5154" s="2"/>
    </row>
    <row r="5155" spans="12:12">
      <c r="L5155" s="2"/>
    </row>
    <row r="5156" spans="12:12">
      <c r="L5156" s="2"/>
    </row>
    <row r="5157" spans="12:12">
      <c r="L5157" s="2"/>
    </row>
    <row r="5158" spans="12:12">
      <c r="L5158" s="2"/>
    </row>
    <row r="5159" spans="12:12">
      <c r="L5159" s="2"/>
    </row>
    <row r="5160" spans="12:12">
      <c r="L5160" s="2"/>
    </row>
    <row r="5161" spans="12:12">
      <c r="L5161" s="2"/>
    </row>
    <row r="5162" spans="12:12">
      <c r="L5162" s="2"/>
    </row>
    <row r="5163" spans="12:12">
      <c r="L5163" s="2"/>
    </row>
    <row r="5164" spans="12:12">
      <c r="L5164" s="2"/>
    </row>
    <row r="5165" spans="12:12">
      <c r="L5165" s="2"/>
    </row>
    <row r="5166" spans="12:12">
      <c r="L5166" s="2"/>
    </row>
    <row r="5167" spans="12:12">
      <c r="L5167" s="2"/>
    </row>
    <row r="5168" spans="12:12">
      <c r="L5168" s="2"/>
    </row>
    <row r="5169" spans="12:12">
      <c r="L5169" s="2"/>
    </row>
    <row r="5170" spans="12:12">
      <c r="L5170" s="2"/>
    </row>
    <row r="5171" spans="12:12">
      <c r="L5171" s="2"/>
    </row>
    <row r="5172" spans="12:12">
      <c r="L5172" s="2"/>
    </row>
    <row r="5173" spans="12:12">
      <c r="L5173" s="2"/>
    </row>
    <row r="5174" spans="12:12">
      <c r="L5174" s="2"/>
    </row>
    <row r="5175" spans="12:12">
      <c r="L5175" s="2"/>
    </row>
    <row r="5176" spans="12:12">
      <c r="L5176" s="2"/>
    </row>
    <row r="5177" spans="12:12">
      <c r="L5177" s="2"/>
    </row>
    <row r="5178" spans="12:12">
      <c r="L5178" s="2"/>
    </row>
    <row r="5179" spans="12:12">
      <c r="L5179" s="2"/>
    </row>
    <row r="5180" spans="12:12">
      <c r="L5180" s="2"/>
    </row>
    <row r="5181" spans="12:12">
      <c r="L5181" s="2"/>
    </row>
    <row r="5182" spans="12:12">
      <c r="L5182" s="2"/>
    </row>
    <row r="5183" spans="12:12">
      <c r="L5183" s="2"/>
    </row>
    <row r="5184" spans="12:12">
      <c r="L5184" s="2"/>
    </row>
    <row r="5185" spans="12:12">
      <c r="L5185" s="2"/>
    </row>
    <row r="5186" spans="12:12">
      <c r="L5186" s="2"/>
    </row>
    <row r="5187" spans="12:12">
      <c r="L5187" s="2"/>
    </row>
    <row r="5188" spans="12:12">
      <c r="L5188" s="2"/>
    </row>
    <row r="5189" spans="12:12">
      <c r="L5189" s="2"/>
    </row>
    <row r="5190" spans="12:12">
      <c r="L5190" s="2"/>
    </row>
    <row r="5191" spans="12:12">
      <c r="L5191" s="2"/>
    </row>
    <row r="5192" spans="12:12">
      <c r="L5192" s="2"/>
    </row>
    <row r="5193" spans="12:12">
      <c r="L5193" s="2"/>
    </row>
    <row r="5194" spans="12:12">
      <c r="L5194" s="2"/>
    </row>
    <row r="5195" spans="12:12">
      <c r="L5195" s="2"/>
    </row>
    <row r="5196" spans="12:12">
      <c r="L5196" s="2"/>
    </row>
    <row r="5197" spans="12:12">
      <c r="L5197" s="2"/>
    </row>
    <row r="5198" spans="12:12">
      <c r="L5198" s="2"/>
    </row>
    <row r="5199" spans="12:12">
      <c r="L5199" s="2"/>
    </row>
    <row r="5200" spans="12:12">
      <c r="L5200" s="2"/>
    </row>
    <row r="5201" spans="12:12">
      <c r="L5201" s="2"/>
    </row>
    <row r="5202" spans="12:12">
      <c r="L5202" s="2"/>
    </row>
    <row r="5203" spans="12:12">
      <c r="L5203" s="2"/>
    </row>
    <row r="5204" spans="12:12">
      <c r="L5204" s="2"/>
    </row>
    <row r="5205" spans="12:12">
      <c r="L5205" s="2"/>
    </row>
    <row r="5206" spans="12:12">
      <c r="L5206" s="2"/>
    </row>
    <row r="5207" spans="12:12">
      <c r="L5207" s="2"/>
    </row>
    <row r="5208" spans="12:12">
      <c r="L5208" s="2"/>
    </row>
    <row r="5209" spans="12:12">
      <c r="L5209" s="2"/>
    </row>
    <row r="5210" spans="12:12">
      <c r="L5210" s="2"/>
    </row>
    <row r="5211" spans="12:12">
      <c r="L5211" s="2"/>
    </row>
    <row r="5212" spans="12:12">
      <c r="L5212" s="2"/>
    </row>
    <row r="5213" spans="12:12">
      <c r="L5213" s="2"/>
    </row>
    <row r="5214" spans="12:12">
      <c r="L5214" s="2"/>
    </row>
    <row r="5215" spans="12:12">
      <c r="L5215" s="2"/>
    </row>
    <row r="5216" spans="12:12">
      <c r="L5216" s="2"/>
    </row>
    <row r="5217" spans="12:12">
      <c r="L5217" s="2"/>
    </row>
    <row r="5218" spans="12:12">
      <c r="L5218" s="2"/>
    </row>
    <row r="5219" spans="12:12">
      <c r="L5219" s="2"/>
    </row>
    <row r="5220" spans="12:12">
      <c r="L5220" s="2"/>
    </row>
    <row r="5221" spans="12:12">
      <c r="L5221" s="2"/>
    </row>
    <row r="5222" spans="12:12">
      <c r="L5222" s="2"/>
    </row>
    <row r="5223" spans="12:12">
      <c r="L5223" s="2"/>
    </row>
    <row r="5224" spans="12:12">
      <c r="L5224" s="2"/>
    </row>
    <row r="5225" spans="12:12">
      <c r="L5225" s="2"/>
    </row>
    <row r="5226" spans="12:12">
      <c r="L5226" s="2"/>
    </row>
    <row r="5227" spans="12:12">
      <c r="L5227" s="2"/>
    </row>
    <row r="5228" spans="12:12">
      <c r="L5228" s="2"/>
    </row>
    <row r="5229" spans="12:12">
      <c r="L5229" s="2"/>
    </row>
    <row r="5230" spans="12:12">
      <c r="L5230" s="2"/>
    </row>
    <row r="5231" spans="12:12">
      <c r="L5231" s="2"/>
    </row>
    <row r="5232" spans="12:12">
      <c r="L5232" s="2"/>
    </row>
    <row r="5233" spans="12:12">
      <c r="L5233" s="2"/>
    </row>
    <row r="5234" spans="12:12">
      <c r="L5234" s="2"/>
    </row>
    <row r="5235" spans="12:12">
      <c r="L5235" s="2"/>
    </row>
    <row r="5236" spans="12:12">
      <c r="L5236" s="2"/>
    </row>
    <row r="5237" spans="12:12">
      <c r="L5237" s="2"/>
    </row>
    <row r="5238" spans="12:12">
      <c r="L5238" s="2"/>
    </row>
    <row r="5239" spans="12:12">
      <c r="L5239" s="2"/>
    </row>
    <row r="5240" spans="12:12">
      <c r="L5240" s="2"/>
    </row>
    <row r="5241" spans="12:12">
      <c r="L5241" s="2"/>
    </row>
    <row r="5242" spans="12:12">
      <c r="L5242" s="2"/>
    </row>
    <row r="5243" spans="12:12">
      <c r="L5243" s="2"/>
    </row>
    <row r="5244" spans="12:12">
      <c r="L5244" s="2"/>
    </row>
    <row r="5245" spans="12:12">
      <c r="L5245" s="2"/>
    </row>
    <row r="5246" spans="12:12">
      <c r="L5246" s="2"/>
    </row>
    <row r="5247" spans="12:12">
      <c r="L5247" s="2"/>
    </row>
    <row r="5248" spans="12:12">
      <c r="L5248" s="2"/>
    </row>
    <row r="5249" spans="12:12">
      <c r="L5249" s="2"/>
    </row>
    <row r="5250" spans="12:12">
      <c r="L5250" s="2"/>
    </row>
    <row r="5251" spans="12:12">
      <c r="L5251" s="2"/>
    </row>
    <row r="5252" spans="12:12">
      <c r="L5252" s="2"/>
    </row>
    <row r="5253" spans="12:12">
      <c r="L5253" s="2"/>
    </row>
    <row r="5254" spans="12:12">
      <c r="L5254" s="2"/>
    </row>
    <row r="5255" spans="12:12">
      <c r="L5255" s="2"/>
    </row>
    <row r="5256" spans="12:12">
      <c r="L5256" s="2"/>
    </row>
    <row r="5257" spans="12:12">
      <c r="L5257" s="2"/>
    </row>
    <row r="5258" spans="12:12">
      <c r="L5258" s="2"/>
    </row>
    <row r="5259" spans="12:12">
      <c r="L5259" s="2"/>
    </row>
    <row r="5260" spans="12:12">
      <c r="L5260" s="2"/>
    </row>
    <row r="5261" spans="12:12">
      <c r="L5261" s="2"/>
    </row>
    <row r="5262" spans="12:12">
      <c r="L5262" s="2"/>
    </row>
    <row r="5263" spans="12:12">
      <c r="L5263" s="2"/>
    </row>
    <row r="5264" spans="12:12">
      <c r="L5264" s="2"/>
    </row>
    <row r="5265" spans="12:12">
      <c r="L5265" s="2"/>
    </row>
    <row r="5266" spans="12:12">
      <c r="L5266" s="2"/>
    </row>
    <row r="5267" spans="12:12">
      <c r="L5267" s="2"/>
    </row>
    <row r="5268" spans="12:12">
      <c r="L5268" s="2"/>
    </row>
    <row r="5269" spans="12:12">
      <c r="L5269" s="2"/>
    </row>
    <row r="5270" spans="12:12">
      <c r="L5270" s="2"/>
    </row>
    <row r="5271" spans="12:12">
      <c r="L5271" s="2"/>
    </row>
    <row r="5272" spans="12:12">
      <c r="L5272" s="2"/>
    </row>
    <row r="5273" spans="12:12">
      <c r="L5273" s="2"/>
    </row>
    <row r="5274" spans="12:12">
      <c r="L5274" s="2"/>
    </row>
    <row r="5275" spans="12:12">
      <c r="L5275" s="2"/>
    </row>
    <row r="5276" spans="12:12">
      <c r="L5276" s="2"/>
    </row>
    <row r="5277" spans="12:12">
      <c r="L5277" s="2"/>
    </row>
    <row r="5278" spans="12:12">
      <c r="L5278" s="2"/>
    </row>
    <row r="5279" spans="12:12">
      <c r="L5279" s="2"/>
    </row>
    <row r="5280" spans="12:12">
      <c r="L5280" s="2"/>
    </row>
    <row r="5281" spans="12:12">
      <c r="L5281" s="2"/>
    </row>
    <row r="5282" spans="12:12">
      <c r="L5282" s="2"/>
    </row>
    <row r="5283" spans="12:12">
      <c r="L5283" s="2"/>
    </row>
    <row r="5284" spans="12:12">
      <c r="L5284" s="2"/>
    </row>
    <row r="5285" spans="12:12">
      <c r="L5285" s="2"/>
    </row>
    <row r="5286" spans="12:12">
      <c r="L5286" s="2"/>
    </row>
    <row r="5287" spans="12:12">
      <c r="L5287" s="2"/>
    </row>
    <row r="5288" spans="12:12">
      <c r="L5288" s="2"/>
    </row>
    <row r="5289" spans="12:12">
      <c r="L5289" s="2"/>
    </row>
    <row r="5290" spans="12:12">
      <c r="L5290" s="2"/>
    </row>
    <row r="5291" spans="12:12">
      <c r="L5291" s="2"/>
    </row>
    <row r="5292" spans="12:12">
      <c r="L5292" s="2"/>
    </row>
    <row r="5293" spans="12:12">
      <c r="L5293" s="2"/>
    </row>
    <row r="5294" spans="12:12">
      <c r="L5294" s="2"/>
    </row>
    <row r="5295" spans="12:12">
      <c r="L5295" s="2"/>
    </row>
    <row r="5296" spans="12:12">
      <c r="L5296" s="2"/>
    </row>
    <row r="5297" spans="12:12">
      <c r="L5297" s="2"/>
    </row>
    <row r="5298" spans="12:12">
      <c r="L5298" s="2"/>
    </row>
    <row r="5299" spans="12:12">
      <c r="L5299" s="2"/>
    </row>
    <row r="5300" spans="12:12">
      <c r="L5300" s="2"/>
    </row>
    <row r="5301" spans="12:12">
      <c r="L5301" s="2"/>
    </row>
    <row r="5302" spans="12:12">
      <c r="L5302" s="2"/>
    </row>
    <row r="5303" spans="12:12">
      <c r="L5303" s="2"/>
    </row>
    <row r="5304" spans="12:12">
      <c r="L5304" s="2"/>
    </row>
    <row r="5305" spans="12:12">
      <c r="L5305" s="2"/>
    </row>
    <row r="5306" spans="12:12">
      <c r="L5306" s="2"/>
    </row>
    <row r="5307" spans="12:12">
      <c r="L5307" s="2"/>
    </row>
    <row r="5308" spans="12:12">
      <c r="L5308" s="2"/>
    </row>
    <row r="5309" spans="12:12">
      <c r="L5309" s="2"/>
    </row>
    <row r="5310" spans="12:12">
      <c r="L5310" s="2"/>
    </row>
    <row r="5311" spans="12:12">
      <c r="L5311" s="2"/>
    </row>
    <row r="5312" spans="12:12">
      <c r="L5312" s="2"/>
    </row>
    <row r="5313" spans="12:12">
      <c r="L5313" s="2"/>
    </row>
    <row r="5314" spans="12:12">
      <c r="L5314" s="2"/>
    </row>
    <row r="5315" spans="12:12">
      <c r="L5315" s="2"/>
    </row>
    <row r="5316" spans="12:12">
      <c r="L5316" s="2"/>
    </row>
    <row r="5317" spans="12:12">
      <c r="L5317" s="2"/>
    </row>
    <row r="5318" spans="12:12">
      <c r="L5318" s="2"/>
    </row>
    <row r="5319" spans="12:12">
      <c r="L5319" s="2"/>
    </row>
    <row r="5320" spans="12:12">
      <c r="L5320" s="2"/>
    </row>
    <row r="5321" spans="12:12">
      <c r="L5321" s="2"/>
    </row>
    <row r="5322" spans="12:12">
      <c r="L5322" s="2"/>
    </row>
    <row r="5323" spans="12:12">
      <c r="L5323" s="2"/>
    </row>
    <row r="5324" spans="12:12">
      <c r="L5324" s="2"/>
    </row>
    <row r="5325" spans="12:12">
      <c r="L5325" s="2"/>
    </row>
    <row r="5326" spans="12:12">
      <c r="L5326" s="2"/>
    </row>
    <row r="5327" spans="12:12">
      <c r="L5327" s="2"/>
    </row>
    <row r="5328" spans="12:12">
      <c r="L5328" s="2"/>
    </row>
    <row r="5329" spans="12:12">
      <c r="L5329" s="2"/>
    </row>
    <row r="5330" spans="12:12">
      <c r="L5330" s="2"/>
    </row>
    <row r="5331" spans="12:12">
      <c r="L5331" s="2"/>
    </row>
    <row r="5332" spans="12:12">
      <c r="L5332" s="2"/>
    </row>
    <row r="5333" spans="12:12">
      <c r="L5333" s="2"/>
    </row>
    <row r="5334" spans="12:12">
      <c r="L5334" s="2"/>
    </row>
    <row r="5335" spans="12:12">
      <c r="L5335" s="2"/>
    </row>
    <row r="5336" spans="12:12">
      <c r="L5336" s="2"/>
    </row>
    <row r="5337" spans="12:12">
      <c r="L5337" s="2"/>
    </row>
    <row r="5338" spans="12:12">
      <c r="L5338" s="2"/>
    </row>
    <row r="5339" spans="12:12">
      <c r="L5339" s="2"/>
    </row>
    <row r="5340" spans="12:12">
      <c r="L5340" s="2"/>
    </row>
    <row r="5341" spans="12:12">
      <c r="L5341" s="2"/>
    </row>
    <row r="5342" spans="12:12">
      <c r="L5342" s="2"/>
    </row>
    <row r="5343" spans="12:12">
      <c r="L5343" s="2"/>
    </row>
    <row r="5344" spans="12:12">
      <c r="L5344" s="2"/>
    </row>
    <row r="5345" spans="12:12">
      <c r="L5345" s="2"/>
    </row>
    <row r="5346" spans="12:12">
      <c r="L5346" s="2"/>
    </row>
    <row r="5347" spans="12:12">
      <c r="L5347" s="2"/>
    </row>
    <row r="5348" spans="12:12">
      <c r="L5348" s="2"/>
    </row>
    <row r="5349" spans="12:12">
      <c r="L5349" s="2"/>
    </row>
    <row r="5350" spans="12:12">
      <c r="L5350" s="2"/>
    </row>
    <row r="5351" spans="12:12">
      <c r="L5351" s="2"/>
    </row>
    <row r="5352" spans="12:12">
      <c r="L5352" s="2"/>
    </row>
    <row r="5353" spans="12:12">
      <c r="L5353" s="2"/>
    </row>
    <row r="5354" spans="12:12">
      <c r="L5354" s="2"/>
    </row>
    <row r="5355" spans="12:12">
      <c r="L5355" s="2"/>
    </row>
    <row r="5356" spans="12:12">
      <c r="L5356" s="2"/>
    </row>
    <row r="5357" spans="12:12">
      <c r="L5357" s="2"/>
    </row>
    <row r="5358" spans="12:12">
      <c r="L5358" s="2"/>
    </row>
    <row r="5359" spans="12:12">
      <c r="L5359" s="2"/>
    </row>
    <row r="5360" spans="12:12">
      <c r="L5360" s="2"/>
    </row>
    <row r="5361" spans="12:12">
      <c r="L5361" s="2"/>
    </row>
    <row r="5362" spans="12:12">
      <c r="L5362" s="2"/>
    </row>
    <row r="5363" spans="12:12">
      <c r="L5363" s="2"/>
    </row>
    <row r="5364" spans="12:12">
      <c r="L5364" s="2"/>
    </row>
    <row r="5365" spans="12:12">
      <c r="L5365" s="2"/>
    </row>
    <row r="5366" spans="12:12">
      <c r="L5366" s="2"/>
    </row>
    <row r="5367" spans="12:12">
      <c r="L5367" s="2"/>
    </row>
    <row r="5368" spans="12:12">
      <c r="L5368" s="2"/>
    </row>
    <row r="5369" spans="12:12">
      <c r="L5369" s="2"/>
    </row>
    <row r="5370" spans="12:12">
      <c r="L5370" s="2"/>
    </row>
    <row r="5371" spans="12:12">
      <c r="L5371" s="2"/>
    </row>
    <row r="5372" spans="12:12">
      <c r="L5372" s="2"/>
    </row>
    <row r="5373" spans="12:12">
      <c r="L5373" s="2"/>
    </row>
    <row r="5374" spans="12:12">
      <c r="L5374" s="2"/>
    </row>
    <row r="5375" spans="12:12">
      <c r="L5375" s="2"/>
    </row>
    <row r="5376" spans="12:12">
      <c r="L5376" s="2"/>
    </row>
    <row r="5377" spans="12:12">
      <c r="L5377" s="2"/>
    </row>
    <row r="5378" spans="12:12">
      <c r="L5378" s="2"/>
    </row>
    <row r="5379" spans="12:12">
      <c r="L5379" s="2"/>
    </row>
    <row r="5380" spans="12:12">
      <c r="L5380" s="2"/>
    </row>
    <row r="5381" spans="12:12">
      <c r="L5381" s="2"/>
    </row>
    <row r="5382" spans="12:12">
      <c r="L5382" s="2"/>
    </row>
    <row r="5383" spans="12:12">
      <c r="L5383" s="2"/>
    </row>
    <row r="5384" spans="12:12">
      <c r="L5384" s="2"/>
    </row>
    <row r="5385" spans="12:12">
      <c r="L5385" s="2"/>
    </row>
    <row r="5386" spans="12:12">
      <c r="L5386" s="2"/>
    </row>
    <row r="5387" spans="12:12">
      <c r="L5387" s="2"/>
    </row>
    <row r="5388" spans="12:12">
      <c r="L5388" s="2"/>
    </row>
    <row r="5389" spans="12:12">
      <c r="L5389" s="2"/>
    </row>
    <row r="5390" spans="12:12">
      <c r="L5390" s="2"/>
    </row>
    <row r="5391" spans="12:12">
      <c r="L5391" s="2"/>
    </row>
    <row r="5392" spans="12:12">
      <c r="L5392" s="2"/>
    </row>
    <row r="5393" spans="12:12">
      <c r="L5393" s="2"/>
    </row>
    <row r="5394" spans="12:12">
      <c r="L5394" s="2"/>
    </row>
    <row r="5395" spans="12:12">
      <c r="L5395" s="2"/>
    </row>
    <row r="5396" spans="12:12">
      <c r="L5396" s="2"/>
    </row>
    <row r="5397" spans="12:12">
      <c r="L5397" s="2"/>
    </row>
    <row r="5398" spans="12:12">
      <c r="L5398" s="2"/>
    </row>
    <row r="5399" spans="12:12">
      <c r="L5399" s="2"/>
    </row>
    <row r="5400" spans="12:12">
      <c r="L5400" s="2"/>
    </row>
    <row r="5401" spans="12:12">
      <c r="L5401" s="2"/>
    </row>
    <row r="5402" spans="12:12">
      <c r="L5402" s="2"/>
    </row>
    <row r="5403" spans="12:12">
      <c r="L5403" s="2"/>
    </row>
    <row r="5404" spans="12:12">
      <c r="L5404" s="2"/>
    </row>
    <row r="5405" spans="12:12">
      <c r="L5405" s="2"/>
    </row>
    <row r="5406" spans="12:12">
      <c r="L5406" s="2"/>
    </row>
    <row r="5407" spans="12:12">
      <c r="L5407" s="2"/>
    </row>
    <row r="5408" spans="12:12">
      <c r="L5408" s="2"/>
    </row>
    <row r="5409" spans="12:12">
      <c r="L5409" s="2"/>
    </row>
    <row r="5410" spans="12:12">
      <c r="L5410" s="2"/>
    </row>
    <row r="5411" spans="12:12">
      <c r="L5411" s="2"/>
    </row>
    <row r="5412" spans="12:12">
      <c r="L5412" s="2"/>
    </row>
    <row r="5413" spans="12:12">
      <c r="L5413" s="2"/>
    </row>
    <row r="5414" spans="12:12">
      <c r="L5414" s="2"/>
    </row>
    <row r="5415" spans="12:12">
      <c r="L5415" s="2"/>
    </row>
    <row r="5416" spans="12:12">
      <c r="L5416" s="2"/>
    </row>
    <row r="5417" spans="12:12">
      <c r="L5417" s="2"/>
    </row>
    <row r="5418" spans="12:12">
      <c r="L5418" s="2"/>
    </row>
    <row r="5419" spans="12:12">
      <c r="L5419" s="2"/>
    </row>
    <row r="5420" spans="12:12">
      <c r="L5420" s="2"/>
    </row>
    <row r="5421" spans="12:12">
      <c r="L5421" s="2"/>
    </row>
    <row r="5422" spans="12:12">
      <c r="L5422" s="2"/>
    </row>
    <row r="5423" spans="12:12">
      <c r="L5423" s="2"/>
    </row>
    <row r="5424" spans="12:12">
      <c r="L5424" s="2"/>
    </row>
    <row r="5425" spans="12:12">
      <c r="L5425" s="2"/>
    </row>
    <row r="5426" spans="12:12">
      <c r="L5426" s="2"/>
    </row>
    <row r="5427" spans="12:12">
      <c r="L5427" s="2"/>
    </row>
    <row r="5428" spans="12:12">
      <c r="L5428" s="2"/>
    </row>
    <row r="5429" spans="12:12">
      <c r="L5429" s="2"/>
    </row>
    <row r="5430" spans="12:12">
      <c r="L5430" s="2"/>
    </row>
    <row r="5431" spans="12:12">
      <c r="L5431" s="2"/>
    </row>
    <row r="5432" spans="12:12">
      <c r="L5432" s="2"/>
    </row>
    <row r="5433" spans="12:12">
      <c r="L5433" s="2"/>
    </row>
    <row r="5434" spans="12:12">
      <c r="L5434" s="2"/>
    </row>
    <row r="5435" spans="12:12">
      <c r="L5435" s="2"/>
    </row>
    <row r="5436" spans="12:12">
      <c r="L5436" s="2"/>
    </row>
    <row r="5437" spans="12:12">
      <c r="L5437" s="2"/>
    </row>
    <row r="5438" spans="12:12">
      <c r="L5438" s="2"/>
    </row>
    <row r="5439" spans="12:12">
      <c r="L5439" s="2"/>
    </row>
    <row r="5440" spans="12:12">
      <c r="L5440" s="2"/>
    </row>
    <row r="5441" spans="12:12">
      <c r="L5441" s="2"/>
    </row>
    <row r="5442" spans="12:12">
      <c r="L5442" s="2"/>
    </row>
    <row r="5443" spans="12:12">
      <c r="L5443" s="2"/>
    </row>
    <row r="5444" spans="12:12">
      <c r="L5444" s="2"/>
    </row>
    <row r="5445" spans="12:12">
      <c r="L5445" s="2"/>
    </row>
    <row r="5446" spans="12:12">
      <c r="L5446" s="2"/>
    </row>
    <row r="5447" spans="12:12">
      <c r="L5447" s="2"/>
    </row>
    <row r="5448" spans="12:12">
      <c r="L5448" s="2"/>
    </row>
    <row r="5449" spans="12:12">
      <c r="L5449" s="2"/>
    </row>
    <row r="5450" spans="12:12">
      <c r="L5450" s="2"/>
    </row>
    <row r="5451" spans="12:12">
      <c r="L5451" s="2"/>
    </row>
    <row r="5452" spans="12:12">
      <c r="L5452" s="2"/>
    </row>
    <row r="5453" spans="12:12">
      <c r="L5453" s="2"/>
    </row>
    <row r="5454" spans="12:12">
      <c r="L5454" s="2"/>
    </row>
    <row r="5455" spans="12:12">
      <c r="L5455" s="2"/>
    </row>
    <row r="5456" spans="12:12">
      <c r="L5456" s="2"/>
    </row>
    <row r="5457" spans="12:12">
      <c r="L5457" s="2"/>
    </row>
    <row r="5458" spans="12:12">
      <c r="L5458" s="2"/>
    </row>
    <row r="5459" spans="12:12">
      <c r="L5459" s="2"/>
    </row>
    <row r="5460" spans="12:12">
      <c r="L5460" s="2"/>
    </row>
    <row r="5461" spans="12:12">
      <c r="L5461" s="2"/>
    </row>
    <row r="5462" spans="12:12">
      <c r="L5462" s="2"/>
    </row>
    <row r="5463" spans="12:12">
      <c r="L5463" s="2"/>
    </row>
    <row r="5464" spans="12:12">
      <c r="L5464" s="2"/>
    </row>
    <row r="5465" spans="12:12">
      <c r="L5465" s="2"/>
    </row>
    <row r="5466" spans="12:12">
      <c r="L5466" s="2"/>
    </row>
    <row r="5467" spans="12:12">
      <c r="L5467" s="2"/>
    </row>
    <row r="5468" spans="12:12">
      <c r="L5468" s="2"/>
    </row>
    <row r="5469" spans="12:12">
      <c r="L5469" s="2"/>
    </row>
    <row r="5470" spans="12:12">
      <c r="L5470" s="2"/>
    </row>
    <row r="5471" spans="12:12">
      <c r="L5471" s="2"/>
    </row>
    <row r="5472" spans="12:12">
      <c r="L5472" s="2"/>
    </row>
    <row r="5473" spans="12:12">
      <c r="L5473" s="2"/>
    </row>
    <row r="5474" spans="12:12">
      <c r="L5474" s="2"/>
    </row>
    <row r="5475" spans="12:12">
      <c r="L5475" s="2"/>
    </row>
    <row r="5476" spans="12:12">
      <c r="L5476" s="2"/>
    </row>
    <row r="5477" spans="12:12">
      <c r="L5477" s="2"/>
    </row>
    <row r="5478" spans="12:12">
      <c r="L5478" s="2"/>
    </row>
    <row r="5479" spans="12:12">
      <c r="L5479" s="2"/>
    </row>
    <row r="5480" spans="12:12">
      <c r="L5480" s="2"/>
    </row>
    <row r="5481" spans="12:12">
      <c r="L5481" s="2"/>
    </row>
    <row r="5482" spans="12:12">
      <c r="L5482" s="2"/>
    </row>
    <row r="5483" spans="12:12">
      <c r="L5483" s="2"/>
    </row>
    <row r="5484" spans="12:12">
      <c r="L5484" s="2"/>
    </row>
    <row r="5485" spans="12:12">
      <c r="L5485" s="2"/>
    </row>
    <row r="5486" spans="12:12">
      <c r="L5486" s="2"/>
    </row>
    <row r="5487" spans="12:12">
      <c r="L5487" s="2"/>
    </row>
    <row r="5488" spans="12:12">
      <c r="L5488" s="2"/>
    </row>
    <row r="5489" spans="12:12">
      <c r="L5489" s="2"/>
    </row>
    <row r="5490" spans="12:12">
      <c r="L5490" s="2"/>
    </row>
    <row r="5491" spans="12:12">
      <c r="L5491" s="2"/>
    </row>
    <row r="5492" spans="12:12">
      <c r="L5492" s="2"/>
    </row>
    <row r="5493" spans="12:12">
      <c r="L5493" s="2"/>
    </row>
    <row r="5494" spans="12:12">
      <c r="L5494" s="2"/>
    </row>
    <row r="5495" spans="12:12">
      <c r="L5495" s="2"/>
    </row>
    <row r="5496" spans="12:12">
      <c r="L5496" s="2"/>
    </row>
    <row r="5497" spans="12:12">
      <c r="L5497" s="2"/>
    </row>
    <row r="5498" spans="12:12">
      <c r="L5498" s="2"/>
    </row>
    <row r="5499" spans="12:12">
      <c r="L5499" s="2"/>
    </row>
    <row r="5500" spans="12:12">
      <c r="L5500" s="2"/>
    </row>
    <row r="5501" spans="12:12">
      <c r="L5501" s="2"/>
    </row>
    <row r="5502" spans="12:12">
      <c r="L5502" s="2"/>
    </row>
    <row r="5503" spans="12:12">
      <c r="L5503" s="2"/>
    </row>
    <row r="5504" spans="12:12">
      <c r="L5504" s="2"/>
    </row>
    <row r="5505" spans="12:12">
      <c r="L5505" s="2"/>
    </row>
    <row r="5506" spans="12:12">
      <c r="L5506" s="2"/>
    </row>
    <row r="5507" spans="12:12">
      <c r="L5507" s="2"/>
    </row>
    <row r="5508" spans="12:12">
      <c r="L5508" s="2"/>
    </row>
    <row r="5509" spans="12:12">
      <c r="L5509" s="2"/>
    </row>
    <row r="5510" spans="12:12">
      <c r="L5510" s="2"/>
    </row>
    <row r="5511" spans="12:12">
      <c r="L5511" s="2"/>
    </row>
    <row r="5512" spans="12:12">
      <c r="L5512" s="2"/>
    </row>
    <row r="5513" spans="12:12">
      <c r="L5513" s="2"/>
    </row>
    <row r="5514" spans="12:12">
      <c r="L5514" s="2"/>
    </row>
    <row r="5515" spans="12:12">
      <c r="L5515" s="2"/>
    </row>
    <row r="5516" spans="12:12">
      <c r="L5516" s="2"/>
    </row>
    <row r="5517" spans="12:12">
      <c r="L5517" s="2"/>
    </row>
    <row r="5518" spans="12:12">
      <c r="L5518" s="2"/>
    </row>
    <row r="5519" spans="12:12">
      <c r="L5519" s="2"/>
    </row>
    <row r="5520" spans="12:12">
      <c r="L5520" s="2"/>
    </row>
    <row r="5521" spans="12:12">
      <c r="L5521" s="2"/>
    </row>
    <row r="5522" spans="12:12">
      <c r="L5522" s="2"/>
    </row>
    <row r="5523" spans="12:12">
      <c r="L5523" s="2"/>
    </row>
    <row r="5524" spans="12:12">
      <c r="L5524" s="2"/>
    </row>
    <row r="5525" spans="12:12">
      <c r="L5525" s="2"/>
    </row>
    <row r="5526" spans="12:12">
      <c r="L5526" s="2"/>
    </row>
    <row r="5527" spans="12:12">
      <c r="L5527" s="2"/>
    </row>
    <row r="5528" spans="12:12">
      <c r="L5528" s="2"/>
    </row>
    <row r="5529" spans="12:12">
      <c r="L5529" s="2"/>
    </row>
    <row r="5530" spans="12:12">
      <c r="L5530" s="2"/>
    </row>
    <row r="5531" spans="12:12">
      <c r="L5531" s="2"/>
    </row>
    <row r="5532" spans="12:12">
      <c r="L5532" s="2"/>
    </row>
    <row r="5533" spans="12:12">
      <c r="L5533" s="2"/>
    </row>
    <row r="5534" spans="12:12">
      <c r="L5534" s="2"/>
    </row>
    <row r="5535" spans="12:12">
      <c r="L5535" s="2"/>
    </row>
    <row r="5536" spans="12:12">
      <c r="L5536" s="2"/>
    </row>
    <row r="5537" spans="12:12">
      <c r="L5537" s="2"/>
    </row>
    <row r="5538" spans="12:12">
      <c r="L5538" s="2"/>
    </row>
    <row r="5539" spans="12:12">
      <c r="L5539" s="2"/>
    </row>
    <row r="5540" spans="12:12">
      <c r="L5540" s="2"/>
    </row>
    <row r="5541" spans="12:12">
      <c r="L5541" s="2"/>
    </row>
    <row r="5542" spans="12:12">
      <c r="L5542" s="2"/>
    </row>
    <row r="5543" spans="12:12">
      <c r="L5543" s="2"/>
    </row>
    <row r="5544" spans="12:12">
      <c r="L5544" s="2"/>
    </row>
    <row r="5545" spans="12:12">
      <c r="L5545" s="2"/>
    </row>
    <row r="5546" spans="12:12">
      <c r="L5546" s="2"/>
    </row>
    <row r="5547" spans="12:12">
      <c r="L5547" s="2"/>
    </row>
    <row r="5548" spans="12:12">
      <c r="L5548" s="2"/>
    </row>
    <row r="5549" spans="12:12">
      <c r="L5549" s="2"/>
    </row>
    <row r="5550" spans="12:12">
      <c r="L5550" s="2"/>
    </row>
    <row r="5551" spans="12:12">
      <c r="L5551" s="2"/>
    </row>
    <row r="5552" spans="12:12">
      <c r="L5552" s="2"/>
    </row>
    <row r="5553" spans="12:12">
      <c r="L5553" s="2"/>
    </row>
    <row r="5554" spans="12:12">
      <c r="L5554" s="2"/>
    </row>
    <row r="5555" spans="12:12">
      <c r="L5555" s="2"/>
    </row>
    <row r="5556" spans="12:12">
      <c r="L5556" s="2"/>
    </row>
    <row r="5557" spans="12:12">
      <c r="L5557" s="2"/>
    </row>
    <row r="5558" spans="12:12">
      <c r="L5558" s="2"/>
    </row>
    <row r="5559" spans="12:12">
      <c r="L5559" s="2"/>
    </row>
    <row r="5560" spans="12:12">
      <c r="L5560" s="2"/>
    </row>
    <row r="5561" spans="12:12">
      <c r="L5561" s="2"/>
    </row>
    <row r="5562" spans="12:12">
      <c r="L5562" s="2"/>
    </row>
    <row r="5563" spans="12:12">
      <c r="L5563" s="2"/>
    </row>
    <row r="5564" spans="12:12">
      <c r="L5564" s="2"/>
    </row>
    <row r="5565" spans="12:12">
      <c r="L5565" s="2"/>
    </row>
    <row r="5566" spans="12:12">
      <c r="L5566" s="2"/>
    </row>
    <row r="5567" spans="12:12">
      <c r="L5567" s="2"/>
    </row>
    <row r="5568" spans="12:12">
      <c r="L5568" s="2"/>
    </row>
    <row r="5569" spans="12:12">
      <c r="L5569" s="2"/>
    </row>
    <row r="5570" spans="12:12">
      <c r="L5570" s="2"/>
    </row>
    <row r="5571" spans="12:12">
      <c r="L5571" s="2"/>
    </row>
    <row r="5572" spans="12:12">
      <c r="L5572" s="2"/>
    </row>
    <row r="5573" spans="12:12">
      <c r="L5573" s="2"/>
    </row>
    <row r="5574" spans="12:12">
      <c r="L5574" s="2"/>
    </row>
    <row r="5575" spans="12:12">
      <c r="L5575" s="2"/>
    </row>
    <row r="5576" spans="12:12">
      <c r="L5576" s="2"/>
    </row>
    <row r="5577" spans="12:12">
      <c r="L5577" s="2"/>
    </row>
    <row r="5578" spans="12:12">
      <c r="L5578" s="2"/>
    </row>
    <row r="5579" spans="12:12">
      <c r="L5579" s="2"/>
    </row>
    <row r="5580" spans="12:12">
      <c r="L5580" s="2"/>
    </row>
    <row r="5581" spans="12:12">
      <c r="L5581" s="2"/>
    </row>
    <row r="5582" spans="12:12">
      <c r="L5582" s="2"/>
    </row>
    <row r="5583" spans="12:12">
      <c r="L5583" s="2"/>
    </row>
    <row r="5584" spans="12:12">
      <c r="L5584" s="2"/>
    </row>
    <row r="5585" spans="12:12">
      <c r="L5585" s="2"/>
    </row>
    <row r="5586" spans="12:12">
      <c r="L5586" s="2"/>
    </row>
    <row r="5587" spans="12:12">
      <c r="L5587" s="2"/>
    </row>
    <row r="5588" spans="12:12">
      <c r="L5588" s="2"/>
    </row>
    <row r="5589" spans="12:12">
      <c r="L5589" s="2"/>
    </row>
    <row r="5590" spans="12:12">
      <c r="L5590" s="2"/>
    </row>
    <row r="5591" spans="12:12">
      <c r="L5591" s="2"/>
    </row>
    <row r="5592" spans="12:12">
      <c r="L5592" s="2"/>
    </row>
    <row r="5593" spans="12:12">
      <c r="L5593" s="2"/>
    </row>
    <row r="5594" spans="12:12">
      <c r="L5594" s="2"/>
    </row>
    <row r="5595" spans="12:12">
      <c r="L5595" s="2"/>
    </row>
    <row r="5596" spans="12:12">
      <c r="L5596" s="2"/>
    </row>
    <row r="5597" spans="12:12">
      <c r="L5597" s="2"/>
    </row>
    <row r="5598" spans="12:12">
      <c r="L5598" s="2"/>
    </row>
    <row r="5599" spans="12:12">
      <c r="L5599" s="2"/>
    </row>
    <row r="5600" spans="12:12">
      <c r="L5600" s="2"/>
    </row>
    <row r="5601" spans="12:12">
      <c r="L5601" s="2"/>
    </row>
    <row r="5602" spans="12:12">
      <c r="L5602" s="2"/>
    </row>
    <row r="5603" spans="12:12">
      <c r="L5603" s="2"/>
    </row>
    <row r="5604" spans="12:12">
      <c r="L5604" s="2"/>
    </row>
    <row r="5605" spans="12:12">
      <c r="L5605" s="2"/>
    </row>
    <row r="5606" spans="12:12">
      <c r="L5606" s="2"/>
    </row>
    <row r="5607" spans="12:12">
      <c r="L5607" s="2"/>
    </row>
    <row r="5608" spans="12:12">
      <c r="L5608" s="2"/>
    </row>
    <row r="5609" spans="12:12">
      <c r="L5609" s="2"/>
    </row>
    <row r="5610" spans="12:12">
      <c r="L5610" s="2"/>
    </row>
    <row r="5611" spans="12:12">
      <c r="L5611" s="2"/>
    </row>
    <row r="5612" spans="12:12">
      <c r="L5612" s="2"/>
    </row>
    <row r="5613" spans="12:12">
      <c r="L5613" s="2"/>
    </row>
    <row r="5614" spans="12:12">
      <c r="L5614" s="2"/>
    </row>
    <row r="5615" spans="12:12">
      <c r="L5615" s="2"/>
    </row>
    <row r="5616" spans="12:12">
      <c r="L5616" s="2"/>
    </row>
    <row r="5617" spans="12:12">
      <c r="L5617" s="2"/>
    </row>
    <row r="5618" spans="12:12">
      <c r="L5618" s="2"/>
    </row>
    <row r="5619" spans="12:12">
      <c r="L5619" s="2"/>
    </row>
    <row r="5620" spans="12:12">
      <c r="L5620" s="2"/>
    </row>
    <row r="5621" spans="12:12">
      <c r="L5621" s="2"/>
    </row>
    <row r="5622" spans="12:12">
      <c r="L5622" s="2"/>
    </row>
    <row r="5623" spans="12:12">
      <c r="L5623" s="2"/>
    </row>
    <row r="5624" spans="12:12">
      <c r="L5624" s="2"/>
    </row>
    <row r="5625" spans="12:12">
      <c r="L5625" s="2"/>
    </row>
    <row r="5626" spans="12:12">
      <c r="L5626" s="2"/>
    </row>
    <row r="5627" spans="12:12">
      <c r="L5627" s="2"/>
    </row>
    <row r="5628" spans="12:12">
      <c r="L5628" s="2"/>
    </row>
    <row r="5629" spans="12:12">
      <c r="L5629" s="2"/>
    </row>
    <row r="5630" spans="12:12">
      <c r="L5630" s="2"/>
    </row>
    <row r="5631" spans="12:12">
      <c r="L5631" s="2"/>
    </row>
    <row r="5632" spans="12:12">
      <c r="L5632" s="2"/>
    </row>
    <row r="5633" spans="12:12">
      <c r="L5633" s="2"/>
    </row>
    <row r="5634" spans="12:12">
      <c r="L5634" s="2"/>
    </row>
    <row r="5635" spans="12:12">
      <c r="L5635" s="2"/>
    </row>
    <row r="5636" spans="12:12">
      <c r="L5636" s="2"/>
    </row>
    <row r="5637" spans="12:12">
      <c r="L5637" s="2"/>
    </row>
    <row r="5638" spans="12:12">
      <c r="L5638" s="2"/>
    </row>
    <row r="5639" spans="12:12">
      <c r="L5639" s="2"/>
    </row>
    <row r="5640" spans="12:12">
      <c r="L5640" s="2"/>
    </row>
    <row r="5641" spans="12:12">
      <c r="L5641" s="2"/>
    </row>
    <row r="5642" spans="12:12">
      <c r="L5642" s="2"/>
    </row>
    <row r="5643" spans="12:12">
      <c r="L5643" s="2"/>
    </row>
    <row r="5644" spans="12:12">
      <c r="L5644" s="2"/>
    </row>
    <row r="5645" spans="12:12">
      <c r="L5645" s="2"/>
    </row>
    <row r="5646" spans="12:12">
      <c r="L5646" s="2"/>
    </row>
    <row r="5647" spans="12:12">
      <c r="L5647" s="2"/>
    </row>
    <row r="5648" spans="12:12">
      <c r="L5648" s="2"/>
    </row>
    <row r="5649" spans="12:12">
      <c r="L5649" s="2"/>
    </row>
    <row r="5650" spans="12:12">
      <c r="L5650" s="2"/>
    </row>
    <row r="5651" spans="12:12">
      <c r="L5651" s="2"/>
    </row>
    <row r="5652" spans="12:12">
      <c r="L5652" s="2"/>
    </row>
    <row r="5653" spans="12:12">
      <c r="L5653" s="2"/>
    </row>
    <row r="5654" spans="12:12">
      <c r="L5654" s="2"/>
    </row>
    <row r="5655" spans="12:12">
      <c r="L5655" s="2"/>
    </row>
    <row r="5656" spans="12:12">
      <c r="L5656" s="2"/>
    </row>
    <row r="5657" spans="12:12">
      <c r="L5657" s="2"/>
    </row>
    <row r="5658" spans="12:12">
      <c r="L5658" s="2"/>
    </row>
    <row r="5659" spans="12:12">
      <c r="L5659" s="2"/>
    </row>
    <row r="5660" spans="12:12">
      <c r="L5660" s="2"/>
    </row>
    <row r="5661" spans="12:12">
      <c r="L5661" s="2"/>
    </row>
    <row r="5662" spans="12:12">
      <c r="L5662" s="2"/>
    </row>
    <row r="5663" spans="12:12">
      <c r="L5663" s="2"/>
    </row>
    <row r="5664" spans="12:12">
      <c r="L5664" s="2"/>
    </row>
    <row r="5665" spans="12:12">
      <c r="L5665" s="2"/>
    </row>
    <row r="5666" spans="12:12">
      <c r="L5666" s="2"/>
    </row>
    <row r="5667" spans="12:12">
      <c r="L5667" s="2"/>
    </row>
    <row r="5668" spans="12:12">
      <c r="L5668" s="2"/>
    </row>
    <row r="5669" spans="12:12">
      <c r="L5669" s="2"/>
    </row>
    <row r="5670" spans="12:12">
      <c r="L5670" s="2"/>
    </row>
    <row r="5671" spans="12:12">
      <c r="L5671" s="2"/>
    </row>
    <row r="5672" spans="12:12">
      <c r="L5672" s="2"/>
    </row>
    <row r="5673" spans="12:12">
      <c r="L5673" s="2"/>
    </row>
    <row r="5674" spans="12:12">
      <c r="L5674" s="2"/>
    </row>
    <row r="5675" spans="12:12">
      <c r="L5675" s="2"/>
    </row>
    <row r="5676" spans="12:12">
      <c r="L5676" s="2"/>
    </row>
    <row r="5677" spans="12:12">
      <c r="L5677" s="2"/>
    </row>
    <row r="5678" spans="12:12">
      <c r="L5678" s="2"/>
    </row>
    <row r="5679" spans="12:12">
      <c r="L5679" s="2"/>
    </row>
    <row r="5680" spans="12:12">
      <c r="L5680" s="2"/>
    </row>
    <row r="5681" spans="12:12">
      <c r="L5681" s="2"/>
    </row>
    <row r="5682" spans="12:12">
      <c r="L5682" s="2"/>
    </row>
    <row r="5683" spans="12:12">
      <c r="L5683" s="2"/>
    </row>
    <row r="5684" spans="12:12">
      <c r="L5684" s="2"/>
    </row>
    <row r="5685" spans="12:12">
      <c r="L5685" s="2"/>
    </row>
    <row r="5686" spans="12:12">
      <c r="L5686" s="2"/>
    </row>
    <row r="5687" spans="12:12">
      <c r="L5687" s="2"/>
    </row>
    <row r="5688" spans="12:12">
      <c r="L5688" s="2"/>
    </row>
    <row r="5689" spans="12:12">
      <c r="L5689" s="2"/>
    </row>
    <row r="5690" spans="12:12">
      <c r="L5690" s="2"/>
    </row>
    <row r="5691" spans="12:12">
      <c r="L5691" s="2"/>
    </row>
    <row r="5692" spans="12:12">
      <c r="L5692" s="2"/>
    </row>
    <row r="5693" spans="12:12">
      <c r="L5693" s="2"/>
    </row>
    <row r="5694" spans="12:12">
      <c r="L5694" s="2"/>
    </row>
    <row r="5695" spans="12:12">
      <c r="L5695" s="2"/>
    </row>
    <row r="5696" spans="12:12">
      <c r="L5696" s="2"/>
    </row>
    <row r="5697" spans="12:12">
      <c r="L5697" s="2"/>
    </row>
    <row r="5698" spans="12:12">
      <c r="L5698" s="2"/>
    </row>
    <row r="5699" spans="12:12">
      <c r="L5699" s="2"/>
    </row>
    <row r="5700" spans="12:12">
      <c r="L5700" s="2"/>
    </row>
    <row r="5701" spans="12:12">
      <c r="L5701" s="2"/>
    </row>
    <row r="5702" spans="12:12">
      <c r="L5702" s="2"/>
    </row>
    <row r="5703" spans="12:12">
      <c r="L5703" s="2"/>
    </row>
    <row r="5704" spans="12:12">
      <c r="L5704" s="2"/>
    </row>
    <row r="5705" spans="12:12">
      <c r="L5705" s="2"/>
    </row>
    <row r="5706" spans="12:12">
      <c r="L5706" s="2"/>
    </row>
    <row r="5707" spans="12:12">
      <c r="L5707" s="2"/>
    </row>
    <row r="5708" spans="12:12">
      <c r="L5708" s="2"/>
    </row>
    <row r="5709" spans="12:12">
      <c r="L5709" s="2"/>
    </row>
    <row r="5710" spans="12:12">
      <c r="L5710" s="2"/>
    </row>
    <row r="5711" spans="12:12">
      <c r="L5711" s="2"/>
    </row>
    <row r="5712" spans="12:12">
      <c r="L5712" s="2"/>
    </row>
    <row r="5713" spans="12:12">
      <c r="L5713" s="2"/>
    </row>
    <row r="5714" spans="12:12">
      <c r="L5714" s="2"/>
    </row>
    <row r="5715" spans="12:12">
      <c r="L5715" s="2"/>
    </row>
    <row r="5716" spans="12:12">
      <c r="L5716" s="2"/>
    </row>
    <row r="5717" spans="12:12">
      <c r="L5717" s="2"/>
    </row>
    <row r="5718" spans="12:12">
      <c r="L5718" s="2"/>
    </row>
    <row r="5719" spans="12:12">
      <c r="L5719" s="2"/>
    </row>
    <row r="5720" spans="12:12">
      <c r="L5720" s="2"/>
    </row>
    <row r="5721" spans="12:12">
      <c r="L5721" s="2"/>
    </row>
    <row r="5722" spans="12:12">
      <c r="L5722" s="2"/>
    </row>
    <row r="5723" spans="12:12">
      <c r="L5723" s="2"/>
    </row>
    <row r="5724" spans="12:12">
      <c r="L5724" s="2"/>
    </row>
    <row r="5725" spans="12:12">
      <c r="L5725" s="2"/>
    </row>
    <row r="5726" spans="12:12">
      <c r="L5726" s="2"/>
    </row>
    <row r="5727" spans="12:12">
      <c r="L5727" s="2"/>
    </row>
    <row r="5728" spans="12:12">
      <c r="L5728" s="2"/>
    </row>
    <row r="5729" spans="12:12">
      <c r="L5729" s="2"/>
    </row>
    <row r="5730" spans="12:12">
      <c r="L5730" s="2"/>
    </row>
    <row r="5731" spans="12:12">
      <c r="L5731" s="2"/>
    </row>
    <row r="5732" spans="12:12">
      <c r="L5732" s="2"/>
    </row>
    <row r="5733" spans="12:12">
      <c r="L5733" s="2"/>
    </row>
    <row r="5734" spans="12:12">
      <c r="L5734" s="2"/>
    </row>
    <row r="5735" spans="12:12">
      <c r="L5735" s="2"/>
    </row>
    <row r="5736" spans="12:12">
      <c r="L5736" s="2"/>
    </row>
    <row r="5737" spans="12:12">
      <c r="L5737" s="2"/>
    </row>
    <row r="5738" spans="12:12">
      <c r="L5738" s="2"/>
    </row>
    <row r="5739" spans="12:12">
      <c r="L5739" s="2"/>
    </row>
    <row r="5740" spans="12:12">
      <c r="L5740" s="2"/>
    </row>
    <row r="5741" spans="12:12">
      <c r="L5741" s="2"/>
    </row>
    <row r="5742" spans="12:12">
      <c r="L5742" s="2"/>
    </row>
    <row r="5743" spans="12:12">
      <c r="L5743" s="2"/>
    </row>
    <row r="5744" spans="12:12">
      <c r="L5744" s="2"/>
    </row>
    <row r="5745" spans="12:12">
      <c r="L5745" s="2"/>
    </row>
    <row r="5746" spans="12:12">
      <c r="L5746" s="2"/>
    </row>
    <row r="5747" spans="12:12">
      <c r="L5747" s="2"/>
    </row>
    <row r="5748" spans="12:12">
      <c r="L5748" s="2"/>
    </row>
    <row r="5749" spans="12:12">
      <c r="L5749" s="2"/>
    </row>
    <row r="5750" spans="12:12">
      <c r="L5750" s="2"/>
    </row>
    <row r="5751" spans="12:12">
      <c r="L5751" s="2"/>
    </row>
    <row r="5752" spans="12:12">
      <c r="L5752" s="2"/>
    </row>
    <row r="5753" spans="12:12">
      <c r="L5753" s="2"/>
    </row>
    <row r="5754" spans="12:12">
      <c r="L5754" s="2"/>
    </row>
    <row r="5755" spans="12:12">
      <c r="L5755" s="2"/>
    </row>
    <row r="5756" spans="12:12">
      <c r="L5756" s="2"/>
    </row>
    <row r="5757" spans="12:12">
      <c r="L5757" s="2"/>
    </row>
    <row r="5758" spans="12:12">
      <c r="L5758" s="2"/>
    </row>
    <row r="5759" spans="12:12">
      <c r="L5759" s="2"/>
    </row>
    <row r="5760" spans="12:12">
      <c r="L5760" s="2"/>
    </row>
    <row r="5761" spans="12:12">
      <c r="L5761" s="2"/>
    </row>
    <row r="5762" spans="12:12">
      <c r="L5762" s="2"/>
    </row>
    <row r="5763" spans="12:12">
      <c r="L5763" s="2"/>
    </row>
    <row r="5764" spans="12:12">
      <c r="L5764" s="2"/>
    </row>
    <row r="5765" spans="12:12">
      <c r="L5765" s="2"/>
    </row>
    <row r="5766" spans="12:12">
      <c r="L5766" s="2"/>
    </row>
    <row r="5767" spans="12:12">
      <c r="L5767" s="2"/>
    </row>
    <row r="5768" spans="12:12">
      <c r="L5768" s="2"/>
    </row>
    <row r="5769" spans="12:12">
      <c r="L5769" s="2"/>
    </row>
    <row r="5770" spans="12:12">
      <c r="L5770" s="2"/>
    </row>
    <row r="5771" spans="12:12">
      <c r="L5771" s="2"/>
    </row>
    <row r="5772" spans="12:12">
      <c r="L5772" s="2"/>
    </row>
    <row r="5773" spans="12:12">
      <c r="L5773" s="2"/>
    </row>
    <row r="5774" spans="12:12">
      <c r="L5774" s="2"/>
    </row>
    <row r="5775" spans="12:12">
      <c r="L5775" s="2"/>
    </row>
    <row r="5776" spans="12:12">
      <c r="L5776" s="2"/>
    </row>
    <row r="5777" spans="12:12">
      <c r="L5777" s="2"/>
    </row>
    <row r="5778" spans="12:12">
      <c r="L5778" s="2"/>
    </row>
    <row r="5779" spans="12:12">
      <c r="L5779" s="2"/>
    </row>
    <row r="5780" spans="12:12">
      <c r="L5780" s="2"/>
    </row>
    <row r="5781" spans="12:12">
      <c r="L5781" s="2"/>
    </row>
    <row r="5782" spans="12:12">
      <c r="L5782" s="2"/>
    </row>
    <row r="5783" spans="12:12">
      <c r="L5783" s="2"/>
    </row>
    <row r="5784" spans="12:12">
      <c r="L5784" s="2"/>
    </row>
    <row r="5785" spans="12:12">
      <c r="L5785" s="2"/>
    </row>
    <row r="5786" spans="12:12">
      <c r="L5786" s="2"/>
    </row>
    <row r="5787" spans="12:12">
      <c r="L5787" s="2"/>
    </row>
    <row r="5788" spans="12:12">
      <c r="L5788" s="2"/>
    </row>
    <row r="5789" spans="12:12">
      <c r="L5789" s="2"/>
    </row>
    <row r="5790" spans="12:12">
      <c r="L5790" s="2"/>
    </row>
    <row r="5791" spans="12:12">
      <c r="L5791" s="2"/>
    </row>
    <row r="5792" spans="12:12">
      <c r="L5792" s="2"/>
    </row>
    <row r="5793" spans="12:12">
      <c r="L5793" s="2"/>
    </row>
    <row r="5794" spans="12:12">
      <c r="L5794" s="2"/>
    </row>
    <row r="5795" spans="12:12">
      <c r="L5795" s="2"/>
    </row>
    <row r="5796" spans="12:12">
      <c r="L5796" s="2"/>
    </row>
    <row r="5797" spans="12:12">
      <c r="L5797" s="2"/>
    </row>
    <row r="5798" spans="12:12">
      <c r="L5798" s="2"/>
    </row>
    <row r="5799" spans="12:12">
      <c r="L5799" s="2"/>
    </row>
    <row r="5800" spans="12:12">
      <c r="L5800" s="2"/>
    </row>
    <row r="5801" spans="12:12">
      <c r="L5801" s="2"/>
    </row>
    <row r="5802" spans="12:12">
      <c r="L5802" s="2"/>
    </row>
    <row r="5803" spans="12:12">
      <c r="L5803" s="2"/>
    </row>
    <row r="5804" spans="12:12">
      <c r="L5804" s="2"/>
    </row>
    <row r="5805" spans="12:12">
      <c r="L5805" s="2"/>
    </row>
    <row r="5806" spans="12:12">
      <c r="L5806" s="2"/>
    </row>
    <row r="5807" spans="12:12">
      <c r="L5807" s="2"/>
    </row>
    <row r="5808" spans="12:12">
      <c r="L5808" s="2"/>
    </row>
    <row r="5809" spans="12:12">
      <c r="L5809" s="2"/>
    </row>
    <row r="5810" spans="12:12">
      <c r="L5810" s="2"/>
    </row>
    <row r="5811" spans="12:12">
      <c r="L5811" s="2"/>
    </row>
    <row r="5812" spans="12:12">
      <c r="L5812" s="2"/>
    </row>
    <row r="5813" spans="12:12">
      <c r="L5813" s="2"/>
    </row>
    <row r="5814" spans="12:12">
      <c r="L5814" s="2"/>
    </row>
    <row r="5815" spans="12:12">
      <c r="L5815" s="2"/>
    </row>
    <row r="5816" spans="12:12">
      <c r="L5816" s="2"/>
    </row>
    <row r="5817" spans="12:12">
      <c r="L5817" s="2"/>
    </row>
    <row r="5818" spans="12:12">
      <c r="L5818" s="2"/>
    </row>
    <row r="5819" spans="12:12">
      <c r="L5819" s="2"/>
    </row>
    <row r="5820" spans="12:12">
      <c r="L5820" s="2"/>
    </row>
    <row r="5821" spans="12:12">
      <c r="L5821" s="2"/>
    </row>
    <row r="5822" spans="12:12">
      <c r="L5822" s="2"/>
    </row>
    <row r="5823" spans="12:12">
      <c r="L5823" s="2"/>
    </row>
    <row r="5824" spans="12:12">
      <c r="L5824" s="2"/>
    </row>
    <row r="5825" spans="12:12">
      <c r="L5825" s="2"/>
    </row>
    <row r="5826" spans="12:12">
      <c r="L5826" s="2"/>
    </row>
    <row r="5827" spans="12:12">
      <c r="L5827" s="2"/>
    </row>
    <row r="5828" spans="12:12">
      <c r="L5828" s="2"/>
    </row>
    <row r="5829" spans="12:12">
      <c r="L5829" s="2"/>
    </row>
    <row r="5830" spans="12:12">
      <c r="L5830" s="2"/>
    </row>
    <row r="5831" spans="12:12">
      <c r="L5831" s="2"/>
    </row>
    <row r="5832" spans="12:12">
      <c r="L5832" s="2"/>
    </row>
    <row r="5833" spans="12:12">
      <c r="L5833" s="2"/>
    </row>
    <row r="5834" spans="12:12">
      <c r="L5834" s="2"/>
    </row>
    <row r="5835" spans="12:12">
      <c r="L5835" s="2"/>
    </row>
    <row r="5836" spans="12:12">
      <c r="L5836" s="2"/>
    </row>
    <row r="5837" spans="12:12">
      <c r="L5837" s="2"/>
    </row>
    <row r="5838" spans="12:12">
      <c r="L5838" s="2"/>
    </row>
    <row r="5839" spans="12:12">
      <c r="L5839" s="2"/>
    </row>
    <row r="5840" spans="12:12">
      <c r="L5840" s="2"/>
    </row>
    <row r="5841" spans="12:12">
      <c r="L5841" s="2"/>
    </row>
    <row r="5842" spans="12:12">
      <c r="L5842" s="2"/>
    </row>
    <row r="5843" spans="12:12">
      <c r="L5843" s="2"/>
    </row>
    <row r="5844" spans="12:12">
      <c r="L5844" s="2"/>
    </row>
    <row r="5845" spans="12:12">
      <c r="L5845" s="2"/>
    </row>
    <row r="5846" spans="12:12">
      <c r="L5846" s="2"/>
    </row>
    <row r="5847" spans="12:12">
      <c r="L5847" s="2"/>
    </row>
    <row r="5848" spans="12:12">
      <c r="L5848" s="2"/>
    </row>
    <row r="5849" spans="12:12">
      <c r="L5849" s="2"/>
    </row>
    <row r="5850" spans="12:12">
      <c r="L5850" s="2"/>
    </row>
    <row r="5851" spans="12:12">
      <c r="L5851" s="2"/>
    </row>
    <row r="5852" spans="12:12">
      <c r="L5852" s="2"/>
    </row>
    <row r="5853" spans="12:12">
      <c r="L5853" s="2"/>
    </row>
    <row r="5854" spans="12:12">
      <c r="L5854" s="2"/>
    </row>
    <row r="5855" spans="12:12">
      <c r="L5855" s="2"/>
    </row>
    <row r="5856" spans="12:12">
      <c r="L5856" s="2"/>
    </row>
    <row r="5857" spans="12:12">
      <c r="L5857" s="2"/>
    </row>
    <row r="5858" spans="12:12">
      <c r="L5858" s="2"/>
    </row>
    <row r="5859" spans="12:12">
      <c r="L5859" s="2"/>
    </row>
    <row r="5860" spans="12:12">
      <c r="L5860" s="2"/>
    </row>
    <row r="5861" spans="12:12">
      <c r="L5861" s="2"/>
    </row>
    <row r="5862" spans="12:12">
      <c r="L5862" s="2"/>
    </row>
    <row r="5863" spans="12:12">
      <c r="L5863" s="2"/>
    </row>
    <row r="5864" spans="12:12">
      <c r="L5864" s="2"/>
    </row>
    <row r="5865" spans="12:12">
      <c r="L5865" s="2"/>
    </row>
    <row r="5866" spans="12:12">
      <c r="L5866" s="2"/>
    </row>
    <row r="5867" spans="12:12">
      <c r="L5867" s="2"/>
    </row>
    <row r="5868" spans="12:12">
      <c r="L5868" s="2"/>
    </row>
    <row r="5869" spans="12:12">
      <c r="L5869" s="2"/>
    </row>
    <row r="5870" spans="12:12">
      <c r="L5870" s="2"/>
    </row>
    <row r="5871" spans="12:12">
      <c r="L5871" s="2"/>
    </row>
    <row r="5872" spans="12:12">
      <c r="L5872" s="2"/>
    </row>
    <row r="5873" spans="12:12">
      <c r="L5873" s="2"/>
    </row>
    <row r="5874" spans="12:12">
      <c r="L5874" s="2"/>
    </row>
    <row r="5875" spans="12:12">
      <c r="L5875" s="2"/>
    </row>
    <row r="5876" spans="12:12">
      <c r="L5876" s="2"/>
    </row>
    <row r="5877" spans="12:12">
      <c r="L5877" s="2"/>
    </row>
    <row r="5878" spans="12:12">
      <c r="L5878" s="2"/>
    </row>
    <row r="5879" spans="12:12">
      <c r="L5879" s="2"/>
    </row>
    <row r="5880" spans="12:12">
      <c r="L5880" s="2"/>
    </row>
    <row r="5881" spans="12:12">
      <c r="L5881" s="2"/>
    </row>
    <row r="5882" spans="12:12">
      <c r="L5882" s="2"/>
    </row>
    <row r="5883" spans="12:12">
      <c r="L5883" s="2"/>
    </row>
    <row r="5884" spans="12:12">
      <c r="L5884" s="2"/>
    </row>
    <row r="5885" spans="12:12">
      <c r="L5885" s="2"/>
    </row>
    <row r="5886" spans="12:12">
      <c r="L5886" s="2"/>
    </row>
    <row r="5887" spans="12:12">
      <c r="L5887" s="2"/>
    </row>
    <row r="5888" spans="12:12">
      <c r="L5888" s="2"/>
    </row>
    <row r="5889" spans="12:12">
      <c r="L5889" s="2"/>
    </row>
    <row r="5890" spans="12:12">
      <c r="L5890" s="2"/>
    </row>
    <row r="5891" spans="12:12">
      <c r="L5891" s="2"/>
    </row>
    <row r="5892" spans="12:12">
      <c r="L5892" s="2"/>
    </row>
    <row r="5893" spans="12:12">
      <c r="L5893" s="2"/>
    </row>
    <row r="5894" spans="12:12">
      <c r="L5894" s="2"/>
    </row>
    <row r="5895" spans="12:12">
      <c r="L5895" s="2"/>
    </row>
    <row r="5896" spans="12:12">
      <c r="L5896" s="2"/>
    </row>
    <row r="5897" spans="12:12">
      <c r="L5897" s="2"/>
    </row>
    <row r="5898" spans="12:12">
      <c r="L5898" s="2"/>
    </row>
    <row r="5899" spans="12:12">
      <c r="L5899" s="2"/>
    </row>
    <row r="5900" spans="12:12">
      <c r="L5900" s="2"/>
    </row>
    <row r="5901" spans="12:12">
      <c r="L5901" s="2"/>
    </row>
    <row r="5902" spans="12:12">
      <c r="L5902" s="2"/>
    </row>
    <row r="5903" spans="12:12">
      <c r="L5903" s="2"/>
    </row>
    <row r="5904" spans="12:12">
      <c r="L5904" s="2"/>
    </row>
    <row r="5905" spans="12:12">
      <c r="L5905" s="2"/>
    </row>
    <row r="5906" spans="12:12">
      <c r="L5906" s="2"/>
    </row>
    <row r="5907" spans="12:12">
      <c r="L5907" s="2"/>
    </row>
    <row r="5908" spans="12:12">
      <c r="L5908" s="2"/>
    </row>
    <row r="5909" spans="12:12">
      <c r="L5909" s="2"/>
    </row>
    <row r="5910" spans="12:12">
      <c r="L5910" s="2"/>
    </row>
    <row r="5911" spans="12:12">
      <c r="L5911" s="2"/>
    </row>
    <row r="5912" spans="12:12">
      <c r="L5912" s="2"/>
    </row>
    <row r="5913" spans="12:12">
      <c r="L5913" s="2"/>
    </row>
    <row r="5914" spans="12:12">
      <c r="L5914" s="2"/>
    </row>
    <row r="5915" spans="12:12">
      <c r="L5915" s="2"/>
    </row>
    <row r="5916" spans="12:12">
      <c r="L5916" s="2"/>
    </row>
    <row r="5917" spans="12:12">
      <c r="L5917" s="2"/>
    </row>
    <row r="5918" spans="12:12">
      <c r="L5918" s="2"/>
    </row>
    <row r="5919" spans="12:12">
      <c r="L5919" s="2"/>
    </row>
    <row r="5920" spans="12:12">
      <c r="L5920" s="2"/>
    </row>
    <row r="5921" spans="12:12">
      <c r="L5921" s="2"/>
    </row>
    <row r="5922" spans="12:12">
      <c r="L5922" s="2"/>
    </row>
    <row r="5923" spans="12:12">
      <c r="L5923" s="2"/>
    </row>
    <row r="5924" spans="12:12">
      <c r="L5924" s="2"/>
    </row>
    <row r="5925" spans="12:12">
      <c r="L5925" s="2"/>
    </row>
    <row r="5926" spans="12:12">
      <c r="L5926" s="2"/>
    </row>
    <row r="5927" spans="12:12">
      <c r="L5927" s="2"/>
    </row>
    <row r="5928" spans="12:12">
      <c r="L5928" s="2"/>
    </row>
    <row r="5929" spans="12:12">
      <c r="L5929" s="2"/>
    </row>
    <row r="5930" spans="12:12">
      <c r="L5930" s="2"/>
    </row>
    <row r="5931" spans="12:12">
      <c r="L5931" s="2"/>
    </row>
    <row r="5932" spans="12:12">
      <c r="L5932" s="2"/>
    </row>
    <row r="5933" spans="12:12">
      <c r="L5933" s="2"/>
    </row>
    <row r="5934" spans="12:12">
      <c r="L5934" s="2"/>
    </row>
    <row r="5935" spans="12:12">
      <c r="L5935" s="2"/>
    </row>
    <row r="5936" spans="12:12">
      <c r="L5936" s="2"/>
    </row>
    <row r="5937" spans="12:12">
      <c r="L5937" s="2"/>
    </row>
    <row r="5938" spans="12:12">
      <c r="L5938" s="2"/>
    </row>
    <row r="5939" spans="12:12">
      <c r="L5939" s="2"/>
    </row>
    <row r="5940" spans="12:12">
      <c r="L5940" s="2"/>
    </row>
    <row r="5941" spans="12:12">
      <c r="L5941" s="2"/>
    </row>
    <row r="5942" spans="12:12">
      <c r="L5942" s="2"/>
    </row>
    <row r="5943" spans="12:12">
      <c r="L5943" s="2"/>
    </row>
    <row r="5944" spans="12:12">
      <c r="L5944" s="2"/>
    </row>
    <row r="5945" spans="12:12">
      <c r="L5945" s="2"/>
    </row>
    <row r="5946" spans="12:12">
      <c r="L5946" s="2"/>
    </row>
    <row r="5947" spans="12:12">
      <c r="L5947" s="2"/>
    </row>
    <row r="5948" spans="12:12">
      <c r="L5948" s="2"/>
    </row>
    <row r="5949" spans="12:12">
      <c r="L5949" s="2"/>
    </row>
    <row r="5950" spans="12:12">
      <c r="L5950" s="2"/>
    </row>
    <row r="5951" spans="12:12">
      <c r="L5951" s="2"/>
    </row>
    <row r="5952" spans="12:12">
      <c r="L5952" s="2"/>
    </row>
    <row r="5953" spans="12:12">
      <c r="L5953" s="2"/>
    </row>
    <row r="5954" spans="12:12">
      <c r="L5954" s="2"/>
    </row>
    <row r="5955" spans="12:12">
      <c r="L5955" s="2"/>
    </row>
    <row r="5956" spans="12:12">
      <c r="L5956" s="2"/>
    </row>
    <row r="5957" spans="12:12">
      <c r="L5957" s="2"/>
    </row>
    <row r="5958" spans="12:12">
      <c r="L5958" s="2"/>
    </row>
    <row r="5959" spans="12:12">
      <c r="L5959" s="2"/>
    </row>
    <row r="5960" spans="12:12">
      <c r="L5960" s="2"/>
    </row>
    <row r="5961" spans="12:12">
      <c r="L5961" s="2"/>
    </row>
    <row r="5962" spans="12:12">
      <c r="L5962" s="2"/>
    </row>
    <row r="5963" spans="12:12">
      <c r="L5963" s="2"/>
    </row>
    <row r="5964" spans="12:12">
      <c r="L5964" s="2"/>
    </row>
    <row r="5965" spans="12:12">
      <c r="L5965" s="2"/>
    </row>
    <row r="5966" spans="12:12">
      <c r="L5966" s="2"/>
    </row>
    <row r="5967" spans="12:12">
      <c r="L5967" s="2"/>
    </row>
    <row r="5968" spans="12:12">
      <c r="L5968" s="2"/>
    </row>
    <row r="5969" spans="12:12">
      <c r="L5969" s="2"/>
    </row>
    <row r="5970" spans="12:12">
      <c r="L5970" s="2"/>
    </row>
    <row r="5971" spans="12:12">
      <c r="L5971" s="2"/>
    </row>
    <row r="5972" spans="12:12">
      <c r="L5972" s="2"/>
    </row>
    <row r="5973" spans="12:12">
      <c r="L5973" s="2"/>
    </row>
    <row r="5974" spans="12:12">
      <c r="L5974" s="2"/>
    </row>
    <row r="5975" spans="12:12">
      <c r="L5975" s="2"/>
    </row>
    <row r="5976" spans="12:12">
      <c r="L5976" s="2"/>
    </row>
    <row r="5977" spans="12:12">
      <c r="L5977" s="2"/>
    </row>
    <row r="5978" spans="12:12">
      <c r="L5978" s="2"/>
    </row>
    <row r="5979" spans="12:12">
      <c r="L5979" s="2"/>
    </row>
    <row r="5980" spans="12:12">
      <c r="L5980" s="2"/>
    </row>
    <row r="5981" spans="12:12">
      <c r="L5981" s="2"/>
    </row>
    <row r="5982" spans="12:12">
      <c r="L5982" s="2"/>
    </row>
    <row r="5983" spans="12:12">
      <c r="L5983" s="2"/>
    </row>
    <row r="5984" spans="12:12">
      <c r="L5984" s="2"/>
    </row>
    <row r="5985" spans="12:12">
      <c r="L5985" s="2"/>
    </row>
    <row r="5986" spans="12:12">
      <c r="L5986" s="2"/>
    </row>
    <row r="5987" spans="12:12">
      <c r="L5987" s="2"/>
    </row>
    <row r="5988" spans="12:12">
      <c r="L5988" s="2"/>
    </row>
    <row r="5989" spans="12:12">
      <c r="L5989" s="2"/>
    </row>
    <row r="5990" spans="12:12">
      <c r="L5990" s="2"/>
    </row>
    <row r="5991" spans="12:12">
      <c r="L5991" s="2"/>
    </row>
    <row r="5992" spans="12:12">
      <c r="L5992" s="2"/>
    </row>
    <row r="5993" spans="12:12">
      <c r="L5993" s="2"/>
    </row>
    <row r="5994" spans="12:12">
      <c r="L5994" s="2"/>
    </row>
    <row r="5995" spans="12:12">
      <c r="L5995" s="2"/>
    </row>
    <row r="5996" spans="12:12">
      <c r="L5996" s="2"/>
    </row>
    <row r="5997" spans="12:12">
      <c r="L5997" s="2"/>
    </row>
    <row r="5998" spans="12:12">
      <c r="L5998" s="2"/>
    </row>
    <row r="5999" spans="12:12">
      <c r="L5999" s="2"/>
    </row>
    <row r="6000" spans="12:12">
      <c r="L6000" s="2"/>
    </row>
    <row r="6001" spans="12:12">
      <c r="L6001" s="2"/>
    </row>
    <row r="6002" spans="12:12">
      <c r="L6002" s="2"/>
    </row>
    <row r="6003" spans="12:12">
      <c r="L6003" s="2"/>
    </row>
    <row r="6004" spans="12:12">
      <c r="L6004" s="2"/>
    </row>
    <row r="6005" spans="12:12">
      <c r="L6005" s="2"/>
    </row>
    <row r="6006" spans="12:12">
      <c r="L6006" s="2"/>
    </row>
    <row r="6007" spans="12:12">
      <c r="L6007" s="2"/>
    </row>
    <row r="6008" spans="12:12">
      <c r="L6008" s="2"/>
    </row>
    <row r="6009" spans="12:12">
      <c r="L6009" s="2"/>
    </row>
    <row r="6010" spans="12:12">
      <c r="L6010" s="2"/>
    </row>
    <row r="6011" spans="12:12">
      <c r="L6011" s="2"/>
    </row>
    <row r="6012" spans="12:12">
      <c r="L6012" s="2"/>
    </row>
    <row r="6013" spans="12:12">
      <c r="L6013" s="2"/>
    </row>
    <row r="6014" spans="12:12">
      <c r="L6014" s="2"/>
    </row>
    <row r="6015" spans="12:12">
      <c r="L6015" s="2"/>
    </row>
    <row r="6016" spans="12:12">
      <c r="L6016" s="2"/>
    </row>
    <row r="6017" spans="12:12">
      <c r="L6017" s="2"/>
    </row>
    <row r="6018" spans="12:12">
      <c r="L6018" s="2"/>
    </row>
    <row r="6019" spans="12:12">
      <c r="L6019" s="2"/>
    </row>
    <row r="6020" spans="12:12">
      <c r="L6020" s="2"/>
    </row>
    <row r="6021" spans="12:12">
      <c r="L6021" s="2"/>
    </row>
    <row r="6022" spans="12:12">
      <c r="L6022" s="2"/>
    </row>
    <row r="6023" spans="12:12">
      <c r="L6023" s="2"/>
    </row>
    <row r="6024" spans="12:12">
      <c r="L6024" s="2"/>
    </row>
    <row r="6025" spans="12:12">
      <c r="L6025" s="2"/>
    </row>
    <row r="6026" spans="12:12">
      <c r="L6026" s="2"/>
    </row>
    <row r="6027" spans="12:12">
      <c r="L6027" s="2"/>
    </row>
    <row r="6028" spans="12:12">
      <c r="L6028" s="2"/>
    </row>
    <row r="6029" spans="12:12">
      <c r="L6029" s="2"/>
    </row>
    <row r="6030" spans="12:12">
      <c r="L6030" s="2"/>
    </row>
    <row r="6031" spans="12:12">
      <c r="L6031" s="2"/>
    </row>
    <row r="6032" spans="12:12">
      <c r="L6032" s="2"/>
    </row>
    <row r="6033" spans="12:12">
      <c r="L6033" s="2"/>
    </row>
    <row r="6034" spans="12:12">
      <c r="L6034" s="2"/>
    </row>
    <row r="6035" spans="12:12">
      <c r="L6035" s="2"/>
    </row>
    <row r="6036" spans="12:12">
      <c r="L6036" s="2"/>
    </row>
    <row r="6037" spans="12:12">
      <c r="L6037" s="2"/>
    </row>
    <row r="6038" spans="12:12">
      <c r="L6038" s="2"/>
    </row>
    <row r="6039" spans="12:12">
      <c r="L6039" s="2"/>
    </row>
    <row r="6040" spans="12:12">
      <c r="L6040" s="2"/>
    </row>
    <row r="6041" spans="12:12">
      <c r="L6041" s="2"/>
    </row>
    <row r="6042" spans="12:12">
      <c r="L6042" s="2"/>
    </row>
    <row r="6043" spans="12:12">
      <c r="L6043" s="2"/>
    </row>
    <row r="6044" spans="12:12">
      <c r="L6044" s="2"/>
    </row>
    <row r="6045" spans="12:12">
      <c r="L6045" s="2"/>
    </row>
    <row r="6046" spans="12:12">
      <c r="L6046" s="2"/>
    </row>
    <row r="6047" spans="12:12">
      <c r="L6047" s="2"/>
    </row>
    <row r="6048" spans="12:12">
      <c r="L6048" s="2"/>
    </row>
    <row r="6049" spans="12:12">
      <c r="L6049" s="2"/>
    </row>
    <row r="6050" spans="12:12">
      <c r="L6050" s="2"/>
    </row>
    <row r="6051" spans="12:12">
      <c r="L6051" s="2"/>
    </row>
    <row r="6052" spans="12:12">
      <c r="L6052" s="2"/>
    </row>
    <row r="6053" spans="12:12">
      <c r="L6053" s="2"/>
    </row>
    <row r="6054" spans="12:12">
      <c r="L6054" s="2"/>
    </row>
    <row r="6055" spans="12:12">
      <c r="L6055" s="2"/>
    </row>
    <row r="6056" spans="12:12">
      <c r="L6056" s="2"/>
    </row>
    <row r="6057" spans="12:12">
      <c r="L6057" s="2"/>
    </row>
    <row r="6058" spans="12:12">
      <c r="L6058" s="2"/>
    </row>
    <row r="6059" spans="12:12">
      <c r="L6059" s="2"/>
    </row>
    <row r="6060" spans="12:12">
      <c r="L6060" s="2"/>
    </row>
    <row r="6061" spans="12:12">
      <c r="L6061" s="2"/>
    </row>
    <row r="6062" spans="12:12">
      <c r="L6062" s="2"/>
    </row>
    <row r="6063" spans="12:12">
      <c r="L6063" s="2"/>
    </row>
    <row r="6064" spans="12:12">
      <c r="L6064" s="2"/>
    </row>
    <row r="6065" spans="12:12">
      <c r="L6065" s="2"/>
    </row>
    <row r="6066" spans="12:12">
      <c r="L6066" s="2"/>
    </row>
    <row r="6067" spans="12:12">
      <c r="L6067" s="2"/>
    </row>
    <row r="6068" spans="12:12">
      <c r="L6068" s="2"/>
    </row>
    <row r="6069" spans="12:12">
      <c r="L6069" s="2"/>
    </row>
    <row r="6070" spans="12:12">
      <c r="L6070" s="2"/>
    </row>
    <row r="6071" spans="12:12">
      <c r="L6071" s="2"/>
    </row>
    <row r="6072" spans="12:12">
      <c r="L6072" s="2"/>
    </row>
    <row r="6073" spans="12:12">
      <c r="L6073" s="2"/>
    </row>
    <row r="6074" spans="12:12">
      <c r="L6074" s="2"/>
    </row>
    <row r="6075" spans="12:12">
      <c r="L6075" s="2"/>
    </row>
    <row r="6076" spans="12:12">
      <c r="L6076" s="2"/>
    </row>
    <row r="6077" spans="12:12">
      <c r="L6077" s="2"/>
    </row>
    <row r="6078" spans="12:12">
      <c r="L6078" s="2"/>
    </row>
    <row r="6079" spans="12:12">
      <c r="L6079" s="2"/>
    </row>
    <row r="6080" spans="12:12">
      <c r="L6080" s="2"/>
    </row>
    <row r="6081" spans="12:12">
      <c r="L6081" s="2"/>
    </row>
    <row r="6082" spans="12:12">
      <c r="L6082" s="2"/>
    </row>
    <row r="6083" spans="12:12">
      <c r="L6083" s="2"/>
    </row>
    <row r="6084" spans="12:12">
      <c r="L6084" s="2"/>
    </row>
    <row r="6085" spans="12:12">
      <c r="L6085" s="2"/>
    </row>
    <row r="6086" spans="12:12">
      <c r="L6086" s="2"/>
    </row>
    <row r="6087" spans="12:12">
      <c r="L6087" s="2"/>
    </row>
    <row r="6088" spans="12:12">
      <c r="L6088" s="2"/>
    </row>
    <row r="6089" spans="12:12">
      <c r="L6089" s="2"/>
    </row>
    <row r="6090" spans="12:12">
      <c r="L6090" s="2"/>
    </row>
    <row r="6091" spans="12:12">
      <c r="L6091" s="2"/>
    </row>
    <row r="6092" spans="12:12">
      <c r="L6092" s="2"/>
    </row>
    <row r="6093" spans="12:12">
      <c r="L6093" s="2"/>
    </row>
    <row r="6094" spans="12:12">
      <c r="L6094" s="2"/>
    </row>
    <row r="6095" spans="12:12">
      <c r="L6095" s="2"/>
    </row>
    <row r="6096" spans="12:12">
      <c r="L6096" s="2"/>
    </row>
    <row r="6097" spans="12:12">
      <c r="L6097" s="2"/>
    </row>
    <row r="6098" spans="12:12">
      <c r="L6098" s="2"/>
    </row>
    <row r="6099" spans="12:12">
      <c r="L6099" s="2"/>
    </row>
    <row r="6100" spans="12:12">
      <c r="L6100" s="2"/>
    </row>
    <row r="6101" spans="12:12">
      <c r="L6101" s="2"/>
    </row>
    <row r="6102" spans="12:12">
      <c r="L6102" s="2"/>
    </row>
    <row r="6103" spans="12:12">
      <c r="L6103" s="2"/>
    </row>
    <row r="6104" spans="12:12">
      <c r="L6104" s="2"/>
    </row>
    <row r="6105" spans="12:12">
      <c r="L6105" s="2"/>
    </row>
    <row r="6106" spans="12:12">
      <c r="L6106" s="2"/>
    </row>
    <row r="6107" spans="12:12">
      <c r="L6107" s="2"/>
    </row>
    <row r="6108" spans="12:12">
      <c r="L6108" s="2"/>
    </row>
    <row r="6109" spans="12:12">
      <c r="L6109" s="2"/>
    </row>
    <row r="6110" spans="12:12">
      <c r="L6110" s="2"/>
    </row>
    <row r="6111" spans="12:12">
      <c r="L6111" s="2"/>
    </row>
    <row r="6112" spans="12:12">
      <c r="L6112" s="2"/>
    </row>
    <row r="6113" spans="12:12">
      <c r="L6113" s="2"/>
    </row>
    <row r="6114" spans="12:12">
      <c r="L6114" s="2"/>
    </row>
    <row r="6115" spans="12:12">
      <c r="L6115" s="2"/>
    </row>
    <row r="6116" spans="12:12">
      <c r="L6116" s="2"/>
    </row>
    <row r="6117" spans="12:12">
      <c r="L6117" s="2"/>
    </row>
    <row r="6118" spans="12:12">
      <c r="L6118" s="2"/>
    </row>
    <row r="6119" spans="12:12">
      <c r="L6119" s="2"/>
    </row>
    <row r="6120" spans="12:12">
      <c r="L6120" s="2"/>
    </row>
    <row r="6121" spans="12:12">
      <c r="L6121" s="2"/>
    </row>
    <row r="6122" spans="12:12">
      <c r="L6122" s="2"/>
    </row>
    <row r="6123" spans="12:12">
      <c r="L6123" s="2"/>
    </row>
    <row r="6124" spans="12:12">
      <c r="L6124" s="2"/>
    </row>
    <row r="6125" spans="12:12">
      <c r="L6125" s="2"/>
    </row>
    <row r="6126" spans="12:12">
      <c r="L6126" s="2"/>
    </row>
    <row r="6127" spans="12:12">
      <c r="L6127" s="2"/>
    </row>
    <row r="6128" spans="12:12">
      <c r="L6128" s="2"/>
    </row>
    <row r="6129" spans="12:12">
      <c r="L6129" s="2"/>
    </row>
    <row r="6130" spans="12:12">
      <c r="L6130" s="2"/>
    </row>
    <row r="6131" spans="12:12">
      <c r="L6131" s="2"/>
    </row>
    <row r="6132" spans="12:12">
      <c r="L6132" s="2"/>
    </row>
    <row r="6133" spans="12:12">
      <c r="L6133" s="2"/>
    </row>
    <row r="6134" spans="12:12">
      <c r="L6134" s="2"/>
    </row>
    <row r="6135" spans="12:12">
      <c r="L6135" s="2"/>
    </row>
    <row r="6136" spans="12:12">
      <c r="L6136" s="2"/>
    </row>
    <row r="6137" spans="12:12">
      <c r="L6137" s="2"/>
    </row>
    <row r="6138" spans="12:12">
      <c r="L6138" s="2"/>
    </row>
    <row r="6139" spans="12:12">
      <c r="L6139" s="2"/>
    </row>
    <row r="6140" spans="12:12">
      <c r="L6140" s="2"/>
    </row>
    <row r="6141" spans="12:12">
      <c r="L6141" s="2"/>
    </row>
    <row r="6142" spans="12:12">
      <c r="L6142" s="2"/>
    </row>
    <row r="6143" spans="12:12">
      <c r="L6143" s="2"/>
    </row>
    <row r="6144" spans="12:12">
      <c r="L6144" s="2"/>
    </row>
    <row r="6145" spans="12:12">
      <c r="L6145" s="2"/>
    </row>
    <row r="6146" spans="12:12">
      <c r="L6146" s="2"/>
    </row>
    <row r="6147" spans="12:12">
      <c r="L6147" s="2"/>
    </row>
    <row r="6148" spans="12:12">
      <c r="L6148" s="2"/>
    </row>
    <row r="6149" spans="12:12">
      <c r="L6149" s="2"/>
    </row>
    <row r="6150" spans="12:12">
      <c r="L6150" s="2"/>
    </row>
    <row r="6151" spans="12:12">
      <c r="L6151" s="2"/>
    </row>
    <row r="6152" spans="12:12">
      <c r="L6152" s="2"/>
    </row>
    <row r="6153" spans="12:12">
      <c r="L6153" s="2"/>
    </row>
    <row r="6154" spans="12:12">
      <c r="L6154" s="2"/>
    </row>
    <row r="6155" spans="12:12">
      <c r="L6155" s="2"/>
    </row>
    <row r="6156" spans="12:12">
      <c r="L6156" s="2"/>
    </row>
    <row r="6157" spans="12:12">
      <c r="L6157" s="2"/>
    </row>
    <row r="6158" spans="12:12">
      <c r="L6158" s="2"/>
    </row>
    <row r="6159" spans="12:12">
      <c r="L6159" s="2"/>
    </row>
    <row r="6160" spans="12:12">
      <c r="L6160" s="2"/>
    </row>
    <row r="6161" spans="12:12">
      <c r="L6161" s="2"/>
    </row>
    <row r="6162" spans="12:12">
      <c r="L6162" s="2"/>
    </row>
    <row r="6163" spans="12:12">
      <c r="L6163" s="2"/>
    </row>
    <row r="6164" spans="12:12">
      <c r="L6164" s="2"/>
    </row>
    <row r="6165" spans="12:12">
      <c r="L6165" s="2"/>
    </row>
    <row r="6166" spans="12:12">
      <c r="L6166" s="2"/>
    </row>
    <row r="6167" spans="12:12">
      <c r="L6167" s="2"/>
    </row>
    <row r="6168" spans="12:12">
      <c r="L6168" s="2"/>
    </row>
    <row r="6169" spans="12:12">
      <c r="L6169" s="2"/>
    </row>
    <row r="6170" spans="12:12">
      <c r="L6170" s="2"/>
    </row>
    <row r="6171" spans="12:12">
      <c r="L6171" s="2"/>
    </row>
    <row r="6172" spans="12:12">
      <c r="L6172" s="2"/>
    </row>
    <row r="6173" spans="12:12">
      <c r="L6173" s="2"/>
    </row>
    <row r="6174" spans="12:12">
      <c r="L6174" s="2"/>
    </row>
    <row r="6175" spans="12:12">
      <c r="L6175" s="2"/>
    </row>
    <row r="6176" spans="12:12">
      <c r="L6176" s="2"/>
    </row>
    <row r="6177" spans="12:12">
      <c r="L6177" s="2"/>
    </row>
    <row r="6178" spans="12:12">
      <c r="L6178" s="2"/>
    </row>
    <row r="6179" spans="12:12">
      <c r="L6179" s="2"/>
    </row>
    <row r="6180" spans="12:12">
      <c r="L6180" s="2"/>
    </row>
    <row r="6181" spans="12:12">
      <c r="L6181" s="2"/>
    </row>
    <row r="6182" spans="12:12">
      <c r="L6182" s="2"/>
    </row>
    <row r="6183" spans="12:12">
      <c r="L6183" s="2"/>
    </row>
    <row r="6184" spans="12:12">
      <c r="L6184" s="2"/>
    </row>
    <row r="6185" spans="12:12">
      <c r="L6185" s="2"/>
    </row>
    <row r="6186" spans="12:12">
      <c r="L6186" s="2"/>
    </row>
    <row r="6187" spans="12:12">
      <c r="L6187" s="2"/>
    </row>
    <row r="6188" spans="12:12">
      <c r="L6188" s="2"/>
    </row>
    <row r="6189" spans="12:12">
      <c r="L6189" s="2"/>
    </row>
    <row r="6190" spans="12:12">
      <c r="L6190" s="2"/>
    </row>
    <row r="6191" spans="12:12">
      <c r="L6191" s="2"/>
    </row>
    <row r="6192" spans="12:12">
      <c r="L6192" s="2"/>
    </row>
    <row r="6193" spans="12:12">
      <c r="L6193" s="2"/>
    </row>
    <row r="6194" spans="12:12">
      <c r="L6194" s="2"/>
    </row>
    <row r="6195" spans="12:12">
      <c r="L6195" s="2"/>
    </row>
    <row r="6196" spans="12:12">
      <c r="L6196" s="2"/>
    </row>
    <row r="6197" spans="12:12">
      <c r="L6197" s="2"/>
    </row>
    <row r="6198" spans="12:12">
      <c r="L6198" s="2"/>
    </row>
    <row r="6199" spans="12:12">
      <c r="L6199" s="2"/>
    </row>
    <row r="6200" spans="12:12">
      <c r="L6200" s="2"/>
    </row>
    <row r="6201" spans="12:12">
      <c r="L6201" s="2"/>
    </row>
    <row r="6202" spans="12:12">
      <c r="L6202" s="2"/>
    </row>
    <row r="6203" spans="12:12">
      <c r="L6203" s="2"/>
    </row>
    <row r="6204" spans="12:12">
      <c r="L6204" s="2"/>
    </row>
    <row r="6205" spans="12:12">
      <c r="L6205" s="2"/>
    </row>
    <row r="6206" spans="12:12">
      <c r="L6206" s="2"/>
    </row>
    <row r="6207" spans="12:12">
      <c r="L6207" s="2"/>
    </row>
    <row r="6208" spans="12:12">
      <c r="L6208" s="2"/>
    </row>
    <row r="6209" spans="12:12">
      <c r="L6209" s="2"/>
    </row>
    <row r="6210" spans="12:12">
      <c r="L6210" s="2"/>
    </row>
    <row r="6211" spans="12:12">
      <c r="L6211" s="2"/>
    </row>
    <row r="6212" spans="12:12">
      <c r="L6212" s="2"/>
    </row>
    <row r="6213" spans="12:12">
      <c r="L6213" s="2"/>
    </row>
    <row r="6214" spans="12:12">
      <c r="L6214" s="2"/>
    </row>
    <row r="6215" spans="12:12">
      <c r="L6215" s="2"/>
    </row>
    <row r="6216" spans="12:12">
      <c r="L6216" s="2"/>
    </row>
    <row r="6217" spans="12:12">
      <c r="L6217" s="2"/>
    </row>
    <row r="6218" spans="12:12">
      <c r="L6218" s="2"/>
    </row>
    <row r="6219" spans="12:12">
      <c r="L6219" s="2"/>
    </row>
    <row r="6220" spans="12:12">
      <c r="L6220" s="2"/>
    </row>
    <row r="6221" spans="12:12">
      <c r="L6221" s="2"/>
    </row>
    <row r="6222" spans="12:12">
      <c r="L6222" s="2"/>
    </row>
    <row r="6223" spans="12:12">
      <c r="L6223" s="2"/>
    </row>
    <row r="6224" spans="12:12">
      <c r="L6224" s="2"/>
    </row>
    <row r="6225" spans="12:12">
      <c r="L6225" s="2"/>
    </row>
    <row r="6226" spans="12:12">
      <c r="L6226" s="2"/>
    </row>
    <row r="6227" spans="12:12">
      <c r="L6227" s="2"/>
    </row>
    <row r="6228" spans="12:12">
      <c r="L6228" s="2"/>
    </row>
    <row r="6229" spans="12:12">
      <c r="L6229" s="2"/>
    </row>
    <row r="6230" spans="12:12">
      <c r="L6230" s="2"/>
    </row>
    <row r="6231" spans="12:12">
      <c r="L6231" s="2"/>
    </row>
    <row r="6232" spans="12:12">
      <c r="L6232" s="2"/>
    </row>
    <row r="6233" spans="12:12">
      <c r="L6233" s="2"/>
    </row>
    <row r="6234" spans="12:12">
      <c r="L6234" s="2"/>
    </row>
    <row r="6235" spans="12:12">
      <c r="L6235" s="2"/>
    </row>
    <row r="6236" spans="12:12">
      <c r="L6236" s="2"/>
    </row>
    <row r="6237" spans="12:12">
      <c r="L6237" s="2"/>
    </row>
    <row r="6238" spans="12:12">
      <c r="L6238" s="2"/>
    </row>
    <row r="6239" spans="12:12">
      <c r="L6239" s="2"/>
    </row>
    <row r="6240" spans="12:12">
      <c r="L6240" s="2"/>
    </row>
    <row r="6241" spans="12:12">
      <c r="L6241" s="2"/>
    </row>
    <row r="6242" spans="12:12">
      <c r="L6242" s="2"/>
    </row>
    <row r="6243" spans="12:12">
      <c r="L6243" s="2"/>
    </row>
    <row r="6244" spans="12:12">
      <c r="L6244" s="2"/>
    </row>
    <row r="6245" spans="12:12">
      <c r="L6245" s="2"/>
    </row>
    <row r="6246" spans="12:12">
      <c r="L6246" s="2"/>
    </row>
    <row r="6247" spans="12:12">
      <c r="L6247" s="2"/>
    </row>
    <row r="6248" spans="12:12">
      <c r="L6248" s="2"/>
    </row>
    <row r="6249" spans="12:12">
      <c r="L6249" s="2"/>
    </row>
    <row r="6250" spans="12:12">
      <c r="L6250" s="2"/>
    </row>
    <row r="6251" spans="12:12">
      <c r="L6251" s="2"/>
    </row>
    <row r="6252" spans="12:12">
      <c r="L6252" s="2"/>
    </row>
    <row r="6253" spans="12:12">
      <c r="L6253" s="2"/>
    </row>
    <row r="6254" spans="12:12">
      <c r="L6254" s="2"/>
    </row>
    <row r="6255" spans="12:12">
      <c r="L6255" s="2"/>
    </row>
    <row r="6256" spans="12:12">
      <c r="L6256" s="2"/>
    </row>
    <row r="6257" spans="12:12">
      <c r="L6257" s="2"/>
    </row>
    <row r="6258" spans="12:12">
      <c r="L6258" s="2"/>
    </row>
    <row r="6259" spans="12:12">
      <c r="L6259" s="2"/>
    </row>
    <row r="6260" spans="12:12">
      <c r="L6260" s="2"/>
    </row>
    <row r="6261" spans="12:12">
      <c r="L6261" s="2"/>
    </row>
    <row r="6262" spans="12:12">
      <c r="L6262" s="2"/>
    </row>
    <row r="6263" spans="12:12">
      <c r="L6263" s="2"/>
    </row>
    <row r="6264" spans="12:12">
      <c r="L6264" s="2"/>
    </row>
    <row r="6265" spans="12:12">
      <c r="L6265" s="2"/>
    </row>
    <row r="6266" spans="12:12">
      <c r="L6266" s="2"/>
    </row>
    <row r="6267" spans="12:12">
      <c r="L6267" s="2"/>
    </row>
    <row r="6268" spans="12:12">
      <c r="L6268" s="2"/>
    </row>
    <row r="6269" spans="12:12">
      <c r="L6269" s="2"/>
    </row>
    <row r="6270" spans="12:12">
      <c r="L6270" s="2"/>
    </row>
    <row r="6271" spans="12:12">
      <c r="L6271" s="2"/>
    </row>
    <row r="6272" spans="12:12">
      <c r="L6272" s="2"/>
    </row>
    <row r="6273" spans="12:12">
      <c r="L6273" s="2"/>
    </row>
    <row r="6274" spans="12:12">
      <c r="L6274" s="2"/>
    </row>
    <row r="6275" spans="12:12">
      <c r="L6275" s="2"/>
    </row>
    <row r="6276" spans="12:12">
      <c r="L6276" s="2"/>
    </row>
    <row r="6277" spans="12:12">
      <c r="L6277" s="2"/>
    </row>
    <row r="6278" spans="12:12">
      <c r="L6278" s="2"/>
    </row>
    <row r="6279" spans="12:12">
      <c r="L6279" s="2"/>
    </row>
    <row r="6280" spans="12:12">
      <c r="L6280" s="2"/>
    </row>
    <row r="6281" spans="12:12">
      <c r="L6281" s="2"/>
    </row>
    <row r="6282" spans="12:12">
      <c r="L6282" s="2"/>
    </row>
    <row r="6283" spans="12:12">
      <c r="L6283" s="2"/>
    </row>
    <row r="6284" spans="12:12">
      <c r="L6284" s="2"/>
    </row>
    <row r="6285" spans="12:12">
      <c r="L6285" s="2"/>
    </row>
    <row r="6286" spans="12:12">
      <c r="L6286" s="2"/>
    </row>
    <row r="6287" spans="12:12">
      <c r="L6287" s="2"/>
    </row>
    <row r="6288" spans="12:12">
      <c r="L6288" s="2"/>
    </row>
    <row r="6289" spans="12:12">
      <c r="L6289" s="2"/>
    </row>
    <row r="6290" spans="12:12">
      <c r="L6290" s="2"/>
    </row>
    <row r="6291" spans="12:12">
      <c r="L6291" s="2"/>
    </row>
    <row r="6292" spans="12:12">
      <c r="L6292" s="2"/>
    </row>
    <row r="6293" spans="12:12">
      <c r="L6293" s="2"/>
    </row>
    <row r="6294" spans="12:12">
      <c r="L6294" s="2"/>
    </row>
    <row r="6295" spans="12:12">
      <c r="L6295" s="2"/>
    </row>
    <row r="6296" spans="12:12">
      <c r="L6296" s="2"/>
    </row>
    <row r="6297" spans="12:12">
      <c r="L6297" s="2"/>
    </row>
    <row r="6298" spans="12:12">
      <c r="L6298" s="2"/>
    </row>
    <row r="6299" spans="12:12">
      <c r="L6299" s="2"/>
    </row>
    <row r="6300" spans="12:12">
      <c r="L6300" s="2"/>
    </row>
    <row r="6301" spans="12:12">
      <c r="L6301" s="2"/>
    </row>
    <row r="6302" spans="12:12">
      <c r="L6302" s="2"/>
    </row>
    <row r="6303" spans="12:12">
      <c r="L6303" s="2"/>
    </row>
    <row r="6304" spans="12:12">
      <c r="L6304" s="2"/>
    </row>
    <row r="6305" spans="12:12">
      <c r="L6305" s="2"/>
    </row>
    <row r="6306" spans="12:12">
      <c r="L6306" s="2"/>
    </row>
    <row r="6307" spans="12:12">
      <c r="L6307" s="2"/>
    </row>
    <row r="6308" spans="12:12">
      <c r="L6308" s="2"/>
    </row>
    <row r="6309" spans="12:12">
      <c r="L6309" s="2"/>
    </row>
    <row r="6310" spans="12:12">
      <c r="L6310" s="2"/>
    </row>
    <row r="6311" spans="12:12">
      <c r="L6311" s="2"/>
    </row>
    <row r="6312" spans="12:12">
      <c r="L6312" s="2"/>
    </row>
    <row r="6313" spans="12:12">
      <c r="L6313" s="2"/>
    </row>
    <row r="6314" spans="12:12">
      <c r="L6314" s="2"/>
    </row>
    <row r="6315" spans="12:12">
      <c r="L6315" s="2"/>
    </row>
    <row r="6316" spans="12:12">
      <c r="L6316" s="2"/>
    </row>
    <row r="6317" spans="12:12">
      <c r="L6317" s="2"/>
    </row>
    <row r="6318" spans="12:12">
      <c r="L6318" s="2"/>
    </row>
    <row r="6319" spans="12:12">
      <c r="L6319" s="2"/>
    </row>
    <row r="6320" spans="12:12">
      <c r="L6320" s="2"/>
    </row>
    <row r="6321" spans="12:12">
      <c r="L6321" s="2"/>
    </row>
    <row r="6322" spans="12:12">
      <c r="L6322" s="2"/>
    </row>
    <row r="6323" spans="12:12">
      <c r="L6323" s="2"/>
    </row>
    <row r="6324" spans="12:12">
      <c r="L6324" s="2"/>
    </row>
    <row r="6325" spans="12:12">
      <c r="L6325" s="2"/>
    </row>
    <row r="6326" spans="12:12">
      <c r="L6326" s="2"/>
    </row>
    <row r="6327" spans="12:12">
      <c r="L6327" s="2"/>
    </row>
    <row r="6328" spans="12:12">
      <c r="L6328" s="2"/>
    </row>
    <row r="6329" spans="12:12">
      <c r="L6329" s="2"/>
    </row>
    <row r="6330" spans="12:12">
      <c r="L6330" s="2"/>
    </row>
    <row r="6331" spans="12:12">
      <c r="L6331" s="2"/>
    </row>
    <row r="6332" spans="12:12">
      <c r="L6332" s="2"/>
    </row>
    <row r="6333" spans="12:12">
      <c r="L6333" s="2"/>
    </row>
    <row r="6334" spans="12:12">
      <c r="L6334" s="2"/>
    </row>
    <row r="6335" spans="12:12">
      <c r="L6335" s="2"/>
    </row>
    <row r="6336" spans="12:12">
      <c r="L6336" s="2"/>
    </row>
    <row r="6337" spans="12:12">
      <c r="L6337" s="2"/>
    </row>
    <row r="6338" spans="12:12">
      <c r="L6338" s="2"/>
    </row>
    <row r="6339" spans="12:12">
      <c r="L6339" s="2"/>
    </row>
    <row r="6340" spans="12:12">
      <c r="L6340" s="2"/>
    </row>
    <row r="6341" spans="12:12">
      <c r="L6341" s="2"/>
    </row>
    <row r="6342" spans="12:12">
      <c r="L6342" s="2"/>
    </row>
    <row r="6343" spans="12:12">
      <c r="L6343" s="2"/>
    </row>
    <row r="6344" spans="12:12">
      <c r="L6344" s="2"/>
    </row>
    <row r="6345" spans="12:12">
      <c r="L6345" s="2"/>
    </row>
    <row r="6346" spans="12:12">
      <c r="L6346" s="2"/>
    </row>
    <row r="6347" spans="12:12">
      <c r="L6347" s="2"/>
    </row>
    <row r="6348" spans="12:12">
      <c r="L6348" s="2"/>
    </row>
    <row r="6349" spans="12:12">
      <c r="L6349" s="2"/>
    </row>
    <row r="6350" spans="12:12">
      <c r="L6350" s="2"/>
    </row>
    <row r="6351" spans="12:12">
      <c r="L6351" s="2"/>
    </row>
    <row r="6352" spans="12:12">
      <c r="L6352" s="2"/>
    </row>
    <row r="6353" spans="12:12">
      <c r="L6353" s="2"/>
    </row>
    <row r="6354" spans="12:12">
      <c r="L6354" s="2"/>
    </row>
    <row r="6355" spans="12:12">
      <c r="L6355" s="2"/>
    </row>
    <row r="6356" spans="12:12">
      <c r="L6356" s="2"/>
    </row>
    <row r="6357" spans="12:12">
      <c r="L6357" s="2"/>
    </row>
    <row r="6358" spans="12:12">
      <c r="L6358" s="2"/>
    </row>
    <row r="6359" spans="12:12">
      <c r="L6359" s="2"/>
    </row>
    <row r="6360" spans="12:12">
      <c r="L6360" s="2"/>
    </row>
    <row r="6361" spans="12:12">
      <c r="L6361" s="2"/>
    </row>
    <row r="6362" spans="12:12">
      <c r="L6362" s="2"/>
    </row>
    <row r="6363" spans="12:12">
      <c r="L6363" s="2"/>
    </row>
    <row r="6364" spans="12:12">
      <c r="L6364" s="2"/>
    </row>
    <row r="6365" spans="12:12">
      <c r="L6365" s="2"/>
    </row>
    <row r="6366" spans="12:12">
      <c r="L6366" s="2"/>
    </row>
    <row r="6367" spans="12:12">
      <c r="L6367" s="2"/>
    </row>
    <row r="6368" spans="12:12">
      <c r="L6368" s="2"/>
    </row>
    <row r="6369" spans="12:12">
      <c r="L6369" s="2"/>
    </row>
    <row r="6370" spans="12:12">
      <c r="L6370" s="2"/>
    </row>
    <row r="6371" spans="12:12">
      <c r="L6371" s="2"/>
    </row>
    <row r="6372" spans="12:12">
      <c r="L6372" s="2"/>
    </row>
    <row r="6373" spans="12:12">
      <c r="L6373" s="2"/>
    </row>
    <row r="6374" spans="12:12">
      <c r="L6374" s="2"/>
    </row>
    <row r="6375" spans="12:12">
      <c r="L6375" s="2"/>
    </row>
    <row r="6376" spans="12:12">
      <c r="L6376" s="2"/>
    </row>
    <row r="6377" spans="12:12">
      <c r="L6377" s="2"/>
    </row>
    <row r="6378" spans="12:12">
      <c r="L6378" s="2"/>
    </row>
    <row r="6379" spans="12:12">
      <c r="L6379" s="2"/>
    </row>
    <row r="6380" spans="12:12">
      <c r="L6380" s="2"/>
    </row>
    <row r="6381" spans="12:12">
      <c r="L6381" s="2"/>
    </row>
    <row r="6382" spans="12:12">
      <c r="L6382" s="2"/>
    </row>
    <row r="6383" spans="12:12">
      <c r="L6383" s="2"/>
    </row>
    <row r="6384" spans="12:12">
      <c r="L6384" s="2"/>
    </row>
    <row r="6385" spans="12:12">
      <c r="L6385" s="2"/>
    </row>
    <row r="6386" spans="12:12">
      <c r="L6386" s="2"/>
    </row>
    <row r="6387" spans="12:12">
      <c r="L6387" s="2"/>
    </row>
    <row r="6388" spans="12:12">
      <c r="L6388" s="2"/>
    </row>
    <row r="6389" spans="12:12">
      <c r="L6389" s="2"/>
    </row>
    <row r="6390" spans="12:12">
      <c r="L6390" s="2"/>
    </row>
    <row r="6391" spans="12:12">
      <c r="L6391" s="2"/>
    </row>
    <row r="6392" spans="12:12">
      <c r="L6392" s="2"/>
    </row>
    <row r="6393" spans="12:12">
      <c r="L6393" s="2"/>
    </row>
    <row r="6394" spans="12:12">
      <c r="L6394" s="2"/>
    </row>
    <row r="6395" spans="12:12">
      <c r="L6395" s="2"/>
    </row>
    <row r="6396" spans="12:12">
      <c r="L6396" s="2"/>
    </row>
    <row r="6397" spans="12:12">
      <c r="L6397" s="2"/>
    </row>
    <row r="6398" spans="12:12">
      <c r="L6398" s="2"/>
    </row>
    <row r="6399" spans="12:12">
      <c r="L6399" s="2"/>
    </row>
    <row r="6400" spans="12:12">
      <c r="L6400" s="2"/>
    </row>
    <row r="6401" spans="12:12">
      <c r="L6401" s="2"/>
    </row>
    <row r="6402" spans="12:12">
      <c r="L6402" s="2"/>
    </row>
    <row r="6403" spans="12:12">
      <c r="L6403" s="2"/>
    </row>
    <row r="6404" spans="12:12">
      <c r="L6404" s="2"/>
    </row>
    <row r="6405" spans="12:12">
      <c r="L6405" s="2"/>
    </row>
    <row r="6406" spans="12:12">
      <c r="L6406" s="2"/>
    </row>
    <row r="6407" spans="12:12">
      <c r="L6407" s="2"/>
    </row>
    <row r="6408" spans="12:12">
      <c r="L6408" s="2"/>
    </row>
    <row r="6409" spans="12:12">
      <c r="L6409" s="2"/>
    </row>
    <row r="6410" spans="12:12">
      <c r="L6410" s="2"/>
    </row>
    <row r="6411" spans="12:12">
      <c r="L6411" s="2"/>
    </row>
    <row r="6412" spans="12:12">
      <c r="L6412" s="2"/>
    </row>
    <row r="6413" spans="12:12">
      <c r="L6413" s="2"/>
    </row>
    <row r="6414" spans="12:12">
      <c r="L6414" s="2"/>
    </row>
    <row r="6415" spans="12:12">
      <c r="L6415" s="2"/>
    </row>
    <row r="6416" spans="12:12">
      <c r="L6416" s="2"/>
    </row>
    <row r="6417" spans="12:12">
      <c r="L6417" s="2"/>
    </row>
    <row r="6418" spans="12:12">
      <c r="L6418" s="2"/>
    </row>
    <row r="6419" spans="12:12">
      <c r="L6419" s="2"/>
    </row>
    <row r="6420" spans="12:12">
      <c r="L6420" s="2"/>
    </row>
    <row r="6421" spans="12:12">
      <c r="L6421" s="2"/>
    </row>
    <row r="6422" spans="12:12">
      <c r="L6422" s="2"/>
    </row>
    <row r="6423" spans="12:12">
      <c r="L6423" s="2"/>
    </row>
    <row r="6424" spans="12:12">
      <c r="L6424" s="2"/>
    </row>
    <row r="6425" spans="12:12">
      <c r="L6425" s="2"/>
    </row>
    <row r="6426" spans="12:12">
      <c r="L6426" s="2"/>
    </row>
    <row r="6427" spans="12:12">
      <c r="L6427" s="2"/>
    </row>
    <row r="6428" spans="12:12">
      <c r="L6428" s="2"/>
    </row>
    <row r="6429" spans="12:12">
      <c r="L6429" s="2"/>
    </row>
    <row r="6430" spans="12:12">
      <c r="L6430" s="2"/>
    </row>
    <row r="6431" spans="12:12">
      <c r="L6431" s="2"/>
    </row>
    <row r="6432" spans="12:12">
      <c r="L6432" s="2"/>
    </row>
    <row r="6433" spans="12:12">
      <c r="L6433" s="2"/>
    </row>
    <row r="6434" spans="12:12">
      <c r="L6434" s="2"/>
    </row>
    <row r="6435" spans="12:12">
      <c r="L6435" s="2"/>
    </row>
    <row r="6436" spans="12:12">
      <c r="L6436" s="2"/>
    </row>
    <row r="6437" spans="12:12">
      <c r="L6437" s="2"/>
    </row>
    <row r="6438" spans="12:12">
      <c r="L6438" s="2"/>
    </row>
    <row r="6439" spans="12:12">
      <c r="L6439" s="2"/>
    </row>
    <row r="6440" spans="12:12">
      <c r="L6440" s="2"/>
    </row>
    <row r="6441" spans="12:12">
      <c r="L6441" s="2"/>
    </row>
    <row r="6442" spans="12:12">
      <c r="L6442" s="2"/>
    </row>
    <row r="6443" spans="12:12">
      <c r="L6443" s="2"/>
    </row>
    <row r="6444" spans="12:12">
      <c r="L6444" s="2"/>
    </row>
    <row r="6445" spans="12:12">
      <c r="L6445" s="2"/>
    </row>
    <row r="6446" spans="12:12">
      <c r="L6446" s="2"/>
    </row>
    <row r="6447" spans="12:12">
      <c r="L6447" s="2"/>
    </row>
    <row r="6448" spans="12:12">
      <c r="L6448" s="2"/>
    </row>
    <row r="6449" spans="12:12">
      <c r="L6449" s="2"/>
    </row>
    <row r="6450" spans="12:12">
      <c r="L6450" s="2"/>
    </row>
    <row r="6451" spans="12:12">
      <c r="L6451" s="2"/>
    </row>
    <row r="6452" spans="12:12">
      <c r="L6452" s="2"/>
    </row>
    <row r="6453" spans="12:12">
      <c r="L6453" s="2"/>
    </row>
    <row r="6454" spans="12:12">
      <c r="L6454" s="2"/>
    </row>
    <row r="6455" spans="12:12">
      <c r="L6455" s="2"/>
    </row>
    <row r="6456" spans="12:12">
      <c r="L6456" s="2"/>
    </row>
    <row r="6457" spans="12:12">
      <c r="L6457" s="2"/>
    </row>
    <row r="6458" spans="12:12">
      <c r="L6458" s="2"/>
    </row>
    <row r="6459" spans="12:12">
      <c r="L6459" s="2"/>
    </row>
    <row r="6460" spans="12:12">
      <c r="L6460" s="2"/>
    </row>
    <row r="6461" spans="12:12">
      <c r="L6461" s="2"/>
    </row>
    <row r="6462" spans="12:12">
      <c r="L6462" s="2"/>
    </row>
    <row r="6463" spans="12:12">
      <c r="L6463" s="2"/>
    </row>
    <row r="6464" spans="12:12">
      <c r="L6464" s="2"/>
    </row>
    <row r="6465" spans="12:12">
      <c r="L6465" s="2"/>
    </row>
    <row r="6466" spans="12:12">
      <c r="L6466" s="2"/>
    </row>
    <row r="6467" spans="12:12">
      <c r="L6467" s="2"/>
    </row>
    <row r="6468" spans="12:12">
      <c r="L6468" s="2"/>
    </row>
    <row r="6469" spans="12:12">
      <c r="L6469" s="2"/>
    </row>
    <row r="6470" spans="12:12">
      <c r="L6470" s="2"/>
    </row>
    <row r="6471" spans="12:12">
      <c r="L6471" s="2"/>
    </row>
    <row r="6472" spans="12:12">
      <c r="L6472" s="2"/>
    </row>
    <row r="6473" spans="12:12">
      <c r="L6473" s="2"/>
    </row>
    <row r="6474" spans="12:12">
      <c r="L6474" s="2"/>
    </row>
    <row r="6475" spans="12:12">
      <c r="L6475" s="2"/>
    </row>
    <row r="6476" spans="12:12">
      <c r="L6476" s="2"/>
    </row>
    <row r="6477" spans="12:12">
      <c r="L6477" s="2"/>
    </row>
    <row r="6478" spans="12:12">
      <c r="L6478" s="2"/>
    </row>
    <row r="6479" spans="12:12">
      <c r="L6479" s="2"/>
    </row>
    <row r="6480" spans="12:12">
      <c r="L6480" s="2"/>
    </row>
    <row r="6481" spans="12:12">
      <c r="L6481" s="2"/>
    </row>
    <row r="6482" spans="12:12">
      <c r="L6482" s="2"/>
    </row>
    <row r="6483" spans="12:12">
      <c r="L6483" s="2"/>
    </row>
    <row r="6484" spans="12:12">
      <c r="L6484" s="2"/>
    </row>
    <row r="6485" spans="12:12">
      <c r="L6485" s="2"/>
    </row>
    <row r="6486" spans="12:12">
      <c r="L6486" s="2"/>
    </row>
    <row r="6487" spans="12:12">
      <c r="L6487" s="2"/>
    </row>
    <row r="6488" spans="12:12">
      <c r="L6488" s="2"/>
    </row>
    <row r="6489" spans="12:12">
      <c r="L6489" s="2"/>
    </row>
    <row r="6490" spans="12:12">
      <c r="L6490" s="2"/>
    </row>
    <row r="6491" spans="12:12">
      <c r="L6491" s="2"/>
    </row>
    <row r="6492" spans="12:12">
      <c r="L6492" s="2"/>
    </row>
    <row r="6493" spans="12:12">
      <c r="L6493" s="2"/>
    </row>
    <row r="6494" spans="12:12">
      <c r="L6494" s="2"/>
    </row>
    <row r="6495" spans="12:12">
      <c r="L6495" s="2"/>
    </row>
    <row r="6496" spans="12:12">
      <c r="L6496" s="2"/>
    </row>
    <row r="6497" spans="12:12">
      <c r="L6497" s="2"/>
    </row>
    <row r="6498" spans="12:12">
      <c r="L6498" s="2"/>
    </row>
    <row r="6499" spans="12:12">
      <c r="L6499" s="2"/>
    </row>
    <row r="6500" spans="12:12">
      <c r="L6500" s="2"/>
    </row>
    <row r="6501" spans="12:12">
      <c r="L6501" s="2"/>
    </row>
    <row r="6502" spans="12:12">
      <c r="L6502" s="2"/>
    </row>
    <row r="6503" spans="12:12">
      <c r="L6503" s="2"/>
    </row>
    <row r="6504" spans="12:12">
      <c r="L6504" s="2"/>
    </row>
    <row r="6505" spans="12:12">
      <c r="L6505" s="2"/>
    </row>
    <row r="6506" spans="12:12">
      <c r="L6506" s="2"/>
    </row>
    <row r="6507" spans="12:12">
      <c r="L6507" s="2"/>
    </row>
    <row r="6508" spans="12:12">
      <c r="L6508" s="2"/>
    </row>
    <row r="6509" spans="12:12">
      <c r="L6509" s="2"/>
    </row>
    <row r="6510" spans="12:12">
      <c r="L6510" s="2"/>
    </row>
    <row r="6511" spans="12:12">
      <c r="L6511" s="2"/>
    </row>
    <row r="6512" spans="12:12">
      <c r="L6512" s="2"/>
    </row>
    <row r="6513" spans="12:12">
      <c r="L6513" s="2"/>
    </row>
    <row r="6514" spans="12:12">
      <c r="L6514" s="2"/>
    </row>
    <row r="6515" spans="12:12">
      <c r="L6515" s="2"/>
    </row>
    <row r="6516" spans="12:12">
      <c r="L6516" s="2"/>
    </row>
    <row r="6517" spans="12:12">
      <c r="L6517" s="2"/>
    </row>
    <row r="6518" spans="12:12">
      <c r="L6518" s="2"/>
    </row>
    <row r="6519" spans="12:12">
      <c r="L6519" s="2"/>
    </row>
    <row r="6520" spans="12:12">
      <c r="L6520" s="2"/>
    </row>
    <row r="6521" spans="12:12">
      <c r="L6521" s="2"/>
    </row>
    <row r="6522" spans="12:12">
      <c r="L6522" s="2"/>
    </row>
    <row r="6523" spans="12:12">
      <c r="L6523" s="2"/>
    </row>
    <row r="6524" spans="12:12">
      <c r="L6524" s="2"/>
    </row>
    <row r="6525" spans="12:12">
      <c r="L6525" s="2"/>
    </row>
    <row r="6526" spans="12:12">
      <c r="L6526" s="2"/>
    </row>
    <row r="6527" spans="12:12">
      <c r="L6527" s="2"/>
    </row>
    <row r="6528" spans="12:12">
      <c r="L6528" s="2"/>
    </row>
    <row r="6529" spans="12:12">
      <c r="L6529" s="2"/>
    </row>
    <row r="6530" spans="12:12">
      <c r="L6530" s="2"/>
    </row>
    <row r="6531" spans="12:12">
      <c r="L6531" s="2"/>
    </row>
    <row r="6532" spans="12:12">
      <c r="L6532" s="2"/>
    </row>
    <row r="6533" spans="12:12">
      <c r="L6533" s="2"/>
    </row>
    <row r="6534" spans="12:12">
      <c r="L6534" s="2"/>
    </row>
    <row r="6535" spans="12:12">
      <c r="L6535" s="2"/>
    </row>
    <row r="6536" spans="12:12">
      <c r="L6536" s="2"/>
    </row>
    <row r="6537" spans="12:12">
      <c r="L6537" s="2"/>
    </row>
    <row r="6538" spans="12:12">
      <c r="L6538" s="2"/>
    </row>
    <row r="6539" spans="12:12">
      <c r="L6539" s="2"/>
    </row>
    <row r="6540" spans="12:12">
      <c r="L6540" s="2"/>
    </row>
    <row r="6541" spans="12:12">
      <c r="L6541" s="2"/>
    </row>
    <row r="6542" spans="12:12">
      <c r="L6542" s="2"/>
    </row>
    <row r="6543" spans="12:12">
      <c r="L6543" s="2"/>
    </row>
    <row r="6544" spans="12:12">
      <c r="L6544" s="2"/>
    </row>
    <row r="6545" spans="12:12">
      <c r="L6545" s="2"/>
    </row>
    <row r="6546" spans="12:12">
      <c r="L6546" s="2"/>
    </row>
    <row r="6547" spans="12:12">
      <c r="L6547" s="2"/>
    </row>
    <row r="6548" spans="12:12">
      <c r="L6548" s="2"/>
    </row>
    <row r="6549" spans="12:12">
      <c r="L6549" s="2"/>
    </row>
    <row r="6550" spans="12:12">
      <c r="L6550" s="2"/>
    </row>
    <row r="6551" spans="12:12">
      <c r="L6551" s="2"/>
    </row>
    <row r="6552" spans="12:12">
      <c r="L6552" s="2"/>
    </row>
    <row r="6553" spans="12:12">
      <c r="L6553" s="2"/>
    </row>
    <row r="6554" spans="12:12">
      <c r="L6554" s="2"/>
    </row>
    <row r="6555" spans="12:12">
      <c r="L6555" s="2"/>
    </row>
    <row r="6556" spans="12:12">
      <c r="L6556" s="2"/>
    </row>
    <row r="6557" spans="12:12">
      <c r="L6557" s="2"/>
    </row>
    <row r="6558" spans="12:12">
      <c r="L6558" s="2"/>
    </row>
    <row r="6559" spans="12:12">
      <c r="L6559" s="2"/>
    </row>
    <row r="6560" spans="12:12">
      <c r="L6560" s="2"/>
    </row>
    <row r="6561" spans="12:12">
      <c r="L6561" s="2"/>
    </row>
    <row r="6562" spans="12:12">
      <c r="L6562" s="2"/>
    </row>
    <row r="6563" spans="12:12">
      <c r="L6563" s="2"/>
    </row>
    <row r="6564" spans="12:12">
      <c r="L6564" s="2"/>
    </row>
    <row r="6565" spans="12:12">
      <c r="L6565" s="2"/>
    </row>
    <row r="6566" spans="12:12">
      <c r="L6566" s="2"/>
    </row>
    <row r="6567" spans="12:12">
      <c r="L6567" s="2"/>
    </row>
    <row r="6568" spans="12:12">
      <c r="L6568" s="2"/>
    </row>
    <row r="6569" spans="12:12">
      <c r="L6569" s="2"/>
    </row>
    <row r="6570" spans="12:12">
      <c r="L6570" s="2"/>
    </row>
    <row r="6571" spans="12:12">
      <c r="L6571" s="2"/>
    </row>
    <row r="6572" spans="12:12">
      <c r="L6572" s="2"/>
    </row>
    <row r="6573" spans="12:12">
      <c r="L6573" s="2"/>
    </row>
    <row r="6574" spans="12:12">
      <c r="L6574" s="2"/>
    </row>
    <row r="6575" spans="12:12">
      <c r="L6575" s="2"/>
    </row>
    <row r="6576" spans="12:12">
      <c r="L6576" s="2"/>
    </row>
    <row r="6577" spans="12:12">
      <c r="L6577" s="2"/>
    </row>
    <row r="6578" spans="12:12">
      <c r="L6578" s="2"/>
    </row>
    <row r="6579" spans="12:12">
      <c r="L6579" s="2"/>
    </row>
    <row r="6580" spans="12:12">
      <c r="L6580" s="2"/>
    </row>
    <row r="6581" spans="12:12">
      <c r="L6581" s="2"/>
    </row>
    <row r="6582" spans="12:12">
      <c r="L6582" s="2"/>
    </row>
    <row r="6583" spans="12:12">
      <c r="L6583" s="2"/>
    </row>
    <row r="6584" spans="12:12">
      <c r="L6584" s="2"/>
    </row>
    <row r="6585" spans="12:12">
      <c r="L6585" s="2"/>
    </row>
    <row r="6586" spans="12:12">
      <c r="L6586" s="2"/>
    </row>
    <row r="6587" spans="12:12">
      <c r="L6587" s="2"/>
    </row>
    <row r="6588" spans="12:12">
      <c r="L6588" s="2"/>
    </row>
    <row r="6589" spans="12:12">
      <c r="L6589" s="2"/>
    </row>
    <row r="6590" spans="12:12">
      <c r="L6590" s="2"/>
    </row>
    <row r="6591" spans="12:12">
      <c r="L6591" s="2"/>
    </row>
    <row r="6592" spans="12:12">
      <c r="L6592" s="2"/>
    </row>
    <row r="6593" spans="12:12">
      <c r="L6593" s="2"/>
    </row>
    <row r="6594" spans="12:12">
      <c r="L6594" s="2"/>
    </row>
    <row r="6595" spans="12:12">
      <c r="L6595" s="2"/>
    </row>
    <row r="6596" spans="12:12">
      <c r="L6596" s="2"/>
    </row>
    <row r="6597" spans="12:12">
      <c r="L6597" s="2"/>
    </row>
    <row r="6598" spans="12:12">
      <c r="L6598" s="2"/>
    </row>
    <row r="6599" spans="12:12">
      <c r="L6599" s="2"/>
    </row>
    <row r="6600" spans="12:12">
      <c r="L6600" s="2"/>
    </row>
    <row r="6601" spans="12:12">
      <c r="L6601" s="2"/>
    </row>
    <row r="6602" spans="12:12">
      <c r="L6602" s="2"/>
    </row>
    <row r="6603" spans="12:12">
      <c r="L6603" s="2"/>
    </row>
    <row r="6604" spans="12:12">
      <c r="L6604" s="2"/>
    </row>
    <row r="6605" spans="12:12">
      <c r="L6605" s="2"/>
    </row>
    <row r="6606" spans="12:12">
      <c r="L6606" s="2"/>
    </row>
    <row r="6607" spans="12:12">
      <c r="L6607" s="2"/>
    </row>
    <row r="6608" spans="12:12">
      <c r="L6608" s="2"/>
    </row>
    <row r="6609" spans="12:12">
      <c r="L6609" s="2"/>
    </row>
    <row r="6610" spans="12:12">
      <c r="L6610" s="2"/>
    </row>
    <row r="6611" spans="12:12">
      <c r="L6611" s="2"/>
    </row>
    <row r="6612" spans="12:12">
      <c r="L6612" s="2"/>
    </row>
    <row r="6613" spans="12:12">
      <c r="L6613" s="2"/>
    </row>
    <row r="6614" spans="12:12">
      <c r="L6614" s="2"/>
    </row>
    <row r="6615" spans="12:12">
      <c r="L6615" s="2"/>
    </row>
    <row r="6616" spans="12:12">
      <c r="L6616" s="2"/>
    </row>
    <row r="6617" spans="12:12">
      <c r="L6617" s="2"/>
    </row>
    <row r="6618" spans="12:12">
      <c r="L6618" s="2"/>
    </row>
    <row r="6619" spans="12:12">
      <c r="L6619" s="2"/>
    </row>
    <row r="6620" spans="12:12">
      <c r="L6620" s="2"/>
    </row>
    <row r="6621" spans="12:12">
      <c r="L6621" s="2"/>
    </row>
    <row r="6622" spans="12:12">
      <c r="L6622" s="2"/>
    </row>
    <row r="6623" spans="12:12">
      <c r="L6623" s="2"/>
    </row>
    <row r="6624" spans="12:12">
      <c r="L6624" s="2"/>
    </row>
    <row r="6625" spans="12:12">
      <c r="L6625" s="2"/>
    </row>
    <row r="6626" spans="12:12">
      <c r="L6626" s="2"/>
    </row>
    <row r="6627" spans="12:12">
      <c r="L6627" s="2"/>
    </row>
    <row r="6628" spans="12:12">
      <c r="L6628" s="2"/>
    </row>
    <row r="6629" spans="12:12">
      <c r="L6629" s="2"/>
    </row>
    <row r="6630" spans="12:12">
      <c r="L6630" s="2"/>
    </row>
    <row r="6631" spans="12:12">
      <c r="L6631" s="2"/>
    </row>
    <row r="6632" spans="12:12">
      <c r="L6632" s="2"/>
    </row>
    <row r="6633" spans="12:12">
      <c r="L6633" s="2"/>
    </row>
    <row r="6634" spans="12:12">
      <c r="L6634" s="2"/>
    </row>
    <row r="6635" spans="12:12">
      <c r="L6635" s="2"/>
    </row>
    <row r="6636" spans="12:12">
      <c r="L6636" s="2"/>
    </row>
    <row r="6637" spans="12:12">
      <c r="L6637" s="2"/>
    </row>
    <row r="6638" spans="12:12">
      <c r="L6638" s="2"/>
    </row>
    <row r="6639" spans="12:12">
      <c r="L6639" s="2"/>
    </row>
    <row r="6640" spans="12:12">
      <c r="L6640" s="2"/>
    </row>
    <row r="6641" spans="12:12">
      <c r="L6641" s="2"/>
    </row>
    <row r="6642" spans="12:12">
      <c r="L6642" s="2"/>
    </row>
    <row r="6643" spans="12:12">
      <c r="L6643" s="2"/>
    </row>
    <row r="6644" spans="12:12">
      <c r="L6644" s="2"/>
    </row>
    <row r="6645" spans="12:12">
      <c r="L6645" s="2"/>
    </row>
    <row r="6646" spans="12:12">
      <c r="L6646" s="2"/>
    </row>
    <row r="6647" spans="12:12">
      <c r="L6647" s="2"/>
    </row>
    <row r="6648" spans="12:12">
      <c r="L6648" s="2"/>
    </row>
    <row r="6649" spans="12:12">
      <c r="L6649" s="2"/>
    </row>
    <row r="6650" spans="12:12">
      <c r="L6650" s="2"/>
    </row>
    <row r="6651" spans="12:12">
      <c r="L6651" s="2"/>
    </row>
    <row r="6652" spans="12:12">
      <c r="L6652" s="2"/>
    </row>
    <row r="6653" spans="12:12">
      <c r="L6653" s="2"/>
    </row>
    <row r="6654" spans="12:12">
      <c r="L6654" s="2"/>
    </row>
    <row r="6655" spans="12:12">
      <c r="L6655" s="2"/>
    </row>
    <row r="6656" spans="12:12">
      <c r="L6656" s="2"/>
    </row>
    <row r="6657" spans="12:12">
      <c r="L6657" s="2"/>
    </row>
    <row r="6658" spans="12:12">
      <c r="L6658" s="2"/>
    </row>
    <row r="6659" spans="12:12">
      <c r="L6659" s="2"/>
    </row>
    <row r="6660" spans="12:12">
      <c r="L6660" s="2"/>
    </row>
    <row r="6661" spans="12:12">
      <c r="L6661" s="2"/>
    </row>
    <row r="6662" spans="12:12">
      <c r="L6662" s="2"/>
    </row>
    <row r="6663" spans="12:12">
      <c r="L6663" s="2"/>
    </row>
    <row r="6664" spans="12:12">
      <c r="L6664" s="2"/>
    </row>
    <row r="6665" spans="12:12">
      <c r="L6665" s="2"/>
    </row>
    <row r="6666" spans="12:12">
      <c r="L6666" s="2"/>
    </row>
    <row r="6667" spans="12:12">
      <c r="L6667" s="2"/>
    </row>
    <row r="6668" spans="12:12">
      <c r="L6668" s="2"/>
    </row>
    <row r="6669" spans="12:12">
      <c r="L6669" s="2"/>
    </row>
    <row r="6670" spans="12:12">
      <c r="L6670" s="2"/>
    </row>
    <row r="6671" spans="12:12">
      <c r="L6671" s="2"/>
    </row>
    <row r="6672" spans="12:12">
      <c r="L6672" s="2"/>
    </row>
    <row r="6673" spans="12:12">
      <c r="L6673" s="2"/>
    </row>
    <row r="6674" spans="12:12">
      <c r="L6674" s="2"/>
    </row>
    <row r="6675" spans="12:12">
      <c r="L6675" s="2"/>
    </row>
    <row r="6676" spans="12:12">
      <c r="L6676" s="2"/>
    </row>
    <row r="6677" spans="12:12">
      <c r="L6677" s="2"/>
    </row>
    <row r="6678" spans="12:12">
      <c r="L6678" s="2"/>
    </row>
    <row r="6679" spans="12:12">
      <c r="L6679" s="2"/>
    </row>
    <row r="6680" spans="12:12">
      <c r="L6680" s="2"/>
    </row>
    <row r="6681" spans="12:12">
      <c r="L6681" s="2"/>
    </row>
    <row r="6682" spans="12:12">
      <c r="L6682" s="2"/>
    </row>
    <row r="6683" spans="12:12">
      <c r="L6683" s="2"/>
    </row>
    <row r="6684" spans="12:12">
      <c r="L6684" s="2"/>
    </row>
    <row r="6685" spans="12:12">
      <c r="L6685" s="2"/>
    </row>
    <row r="6686" spans="12:12">
      <c r="L6686" s="2"/>
    </row>
    <row r="6687" spans="12:12">
      <c r="L6687" s="2"/>
    </row>
    <row r="6688" spans="12:12">
      <c r="L6688" s="2"/>
    </row>
    <row r="6689" spans="12:12">
      <c r="L6689" s="2"/>
    </row>
    <row r="6690" spans="12:12">
      <c r="L6690" s="2"/>
    </row>
    <row r="6691" spans="12:12">
      <c r="L6691" s="2"/>
    </row>
    <row r="6692" spans="12:12">
      <c r="L6692" s="2"/>
    </row>
    <row r="6693" spans="12:12">
      <c r="L6693" s="2"/>
    </row>
    <row r="6694" spans="12:12">
      <c r="L6694" s="2"/>
    </row>
    <row r="6695" spans="12:12">
      <c r="L6695" s="2"/>
    </row>
    <row r="6696" spans="12:12">
      <c r="L6696" s="2"/>
    </row>
    <row r="6697" spans="12:12">
      <c r="L6697" s="2"/>
    </row>
    <row r="6698" spans="12:12">
      <c r="L6698" s="2"/>
    </row>
    <row r="6699" spans="12:12">
      <c r="L6699" s="2"/>
    </row>
    <row r="6700" spans="12:12">
      <c r="L6700" s="2"/>
    </row>
    <row r="6701" spans="12:12">
      <c r="L6701" s="2"/>
    </row>
    <row r="6702" spans="12:12">
      <c r="L6702" s="2"/>
    </row>
    <row r="6703" spans="12:12">
      <c r="L6703" s="2"/>
    </row>
    <row r="6704" spans="12:12">
      <c r="L6704" s="2"/>
    </row>
    <row r="6705" spans="12:12">
      <c r="L6705" s="2"/>
    </row>
    <row r="6706" spans="12:12">
      <c r="L6706" s="2"/>
    </row>
    <row r="6707" spans="12:12">
      <c r="L6707" s="2"/>
    </row>
    <row r="6708" spans="12:12">
      <c r="L6708" s="2"/>
    </row>
    <row r="6709" spans="12:12">
      <c r="L6709" s="2"/>
    </row>
    <row r="6710" spans="12:12">
      <c r="L6710" s="2"/>
    </row>
    <row r="6711" spans="12:12">
      <c r="L6711" s="2"/>
    </row>
    <row r="6712" spans="12:12">
      <c r="L6712" s="2"/>
    </row>
    <row r="6713" spans="12:12">
      <c r="L6713" s="2"/>
    </row>
    <row r="6714" spans="12:12">
      <c r="L6714" s="2"/>
    </row>
    <row r="6715" spans="12:12">
      <c r="L6715" s="2"/>
    </row>
    <row r="6716" spans="12:12">
      <c r="L6716" s="2"/>
    </row>
    <row r="6717" spans="12:12">
      <c r="L6717" s="2"/>
    </row>
    <row r="6718" spans="12:12">
      <c r="L6718" s="2"/>
    </row>
    <row r="6719" spans="12:12">
      <c r="L6719" s="2"/>
    </row>
    <row r="6720" spans="12:12">
      <c r="L6720" s="2"/>
    </row>
    <row r="6721" spans="12:12">
      <c r="L6721" s="2"/>
    </row>
    <row r="6722" spans="12:12">
      <c r="L6722" s="2"/>
    </row>
    <row r="6723" spans="12:12">
      <c r="L6723" s="2"/>
    </row>
    <row r="6724" spans="12:12">
      <c r="L6724" s="2"/>
    </row>
    <row r="6725" spans="12:12">
      <c r="L6725" s="2"/>
    </row>
    <row r="6726" spans="12:12">
      <c r="L6726" s="2"/>
    </row>
    <row r="6727" spans="12:12">
      <c r="L6727" s="2"/>
    </row>
    <row r="6728" spans="12:12">
      <c r="L6728" s="2"/>
    </row>
    <row r="6729" spans="12:12">
      <c r="L6729" s="2"/>
    </row>
    <row r="6730" spans="12:12">
      <c r="L6730" s="2"/>
    </row>
    <row r="6731" spans="12:12">
      <c r="L6731" s="2"/>
    </row>
    <row r="6732" spans="12:12">
      <c r="L6732" s="2"/>
    </row>
    <row r="6733" spans="12:12">
      <c r="L6733" s="2"/>
    </row>
    <row r="6734" spans="12:12">
      <c r="L6734" s="2"/>
    </row>
    <row r="6735" spans="12:12">
      <c r="L6735" s="2"/>
    </row>
    <row r="6736" spans="12:12">
      <c r="L6736" s="2"/>
    </row>
    <row r="6737" spans="12:12">
      <c r="L6737" s="2"/>
    </row>
    <row r="6738" spans="12:12">
      <c r="L6738" s="2"/>
    </row>
    <row r="6739" spans="12:12">
      <c r="L6739" s="2"/>
    </row>
    <row r="6740" spans="12:12">
      <c r="L6740" s="2"/>
    </row>
    <row r="6741" spans="12:12">
      <c r="L6741" s="2"/>
    </row>
    <row r="6742" spans="12:12">
      <c r="L6742" s="2"/>
    </row>
    <row r="6743" spans="12:12">
      <c r="L6743" s="2"/>
    </row>
    <row r="6744" spans="12:12">
      <c r="L6744" s="2"/>
    </row>
    <row r="6745" spans="12:12">
      <c r="L6745" s="2"/>
    </row>
    <row r="6746" spans="12:12">
      <c r="L6746" s="2"/>
    </row>
    <row r="6747" spans="12:12">
      <c r="L6747" s="2"/>
    </row>
    <row r="6748" spans="12:12">
      <c r="L6748" s="2"/>
    </row>
    <row r="6749" spans="12:12">
      <c r="L6749" s="2"/>
    </row>
    <row r="6750" spans="12:12">
      <c r="L6750" s="2"/>
    </row>
    <row r="6751" spans="12:12">
      <c r="L6751" s="2"/>
    </row>
    <row r="6752" spans="12:12">
      <c r="L6752" s="2"/>
    </row>
    <row r="6753" spans="12:12">
      <c r="L6753" s="2"/>
    </row>
    <row r="6754" spans="12:12">
      <c r="L6754" s="2"/>
    </row>
    <row r="6755" spans="12:12">
      <c r="L6755" s="2"/>
    </row>
    <row r="6756" spans="12:12">
      <c r="L6756" s="2"/>
    </row>
    <row r="6757" spans="12:12">
      <c r="L6757" s="2"/>
    </row>
    <row r="6758" spans="12:12">
      <c r="L6758" s="2"/>
    </row>
    <row r="6759" spans="12:12">
      <c r="L6759" s="2"/>
    </row>
    <row r="6760" spans="12:12">
      <c r="L6760" s="2"/>
    </row>
    <row r="6761" spans="12:12">
      <c r="L6761" s="2"/>
    </row>
    <row r="6762" spans="12:12">
      <c r="L6762" s="2"/>
    </row>
    <row r="6763" spans="12:12">
      <c r="L6763" s="2"/>
    </row>
    <row r="6764" spans="12:12">
      <c r="L6764" s="2"/>
    </row>
    <row r="6765" spans="12:12">
      <c r="L6765" s="2"/>
    </row>
    <row r="6766" spans="12:12">
      <c r="L6766" s="2"/>
    </row>
    <row r="6767" spans="12:12">
      <c r="L6767" s="2"/>
    </row>
    <row r="6768" spans="12:12">
      <c r="L6768" s="2"/>
    </row>
    <row r="6769" spans="12:12">
      <c r="L6769" s="2"/>
    </row>
    <row r="6770" spans="12:12">
      <c r="L6770" s="2"/>
    </row>
    <row r="6771" spans="12:12">
      <c r="L6771" s="2"/>
    </row>
    <row r="6772" spans="12:12">
      <c r="L6772" s="2"/>
    </row>
    <row r="6773" spans="12:12">
      <c r="L6773" s="2"/>
    </row>
    <row r="6774" spans="12:12">
      <c r="L6774" s="2"/>
    </row>
    <row r="6775" spans="12:12">
      <c r="L6775" s="2"/>
    </row>
    <row r="6776" spans="12:12">
      <c r="L6776" s="2"/>
    </row>
    <row r="6777" spans="12:12">
      <c r="L6777" s="2"/>
    </row>
    <row r="6778" spans="12:12">
      <c r="L6778" s="2"/>
    </row>
    <row r="6779" spans="12:12">
      <c r="L6779" s="2"/>
    </row>
    <row r="6780" spans="12:12">
      <c r="L6780" s="2"/>
    </row>
    <row r="6781" spans="12:12">
      <c r="L6781" s="2"/>
    </row>
    <row r="6782" spans="12:12">
      <c r="L6782" s="2"/>
    </row>
    <row r="6783" spans="12:12">
      <c r="L6783" s="2"/>
    </row>
    <row r="6784" spans="12:12">
      <c r="L6784" s="2"/>
    </row>
    <row r="6785" spans="12:12">
      <c r="L6785" s="2"/>
    </row>
    <row r="6786" spans="12:12">
      <c r="L6786" s="2"/>
    </row>
    <row r="6787" spans="12:12">
      <c r="L6787" s="2"/>
    </row>
    <row r="6788" spans="12:12">
      <c r="L6788" s="2"/>
    </row>
    <row r="6789" spans="12:12">
      <c r="L6789" s="2"/>
    </row>
    <row r="6790" spans="12:12">
      <c r="L6790" s="2"/>
    </row>
    <row r="6791" spans="12:12">
      <c r="L6791" s="2"/>
    </row>
    <row r="6792" spans="12:12">
      <c r="L6792" s="2"/>
    </row>
    <row r="6793" spans="12:12">
      <c r="L6793" s="2"/>
    </row>
    <row r="6794" spans="12:12">
      <c r="L6794" s="2"/>
    </row>
    <row r="6795" spans="12:12">
      <c r="L6795" s="2"/>
    </row>
    <row r="6796" spans="12:12">
      <c r="L6796" s="2"/>
    </row>
    <row r="6797" spans="12:12">
      <c r="L6797" s="2"/>
    </row>
    <row r="6798" spans="12:12">
      <c r="L6798" s="2"/>
    </row>
    <row r="6799" spans="12:12">
      <c r="L6799" s="2"/>
    </row>
    <row r="6800" spans="12:12">
      <c r="L6800" s="2"/>
    </row>
    <row r="6801" spans="12:12">
      <c r="L6801" s="2"/>
    </row>
    <row r="6802" spans="12:12">
      <c r="L6802" s="2"/>
    </row>
    <row r="6803" spans="12:12">
      <c r="L6803" s="2"/>
    </row>
    <row r="6804" spans="12:12">
      <c r="L6804" s="2"/>
    </row>
    <row r="6805" spans="12:12">
      <c r="L6805" s="2"/>
    </row>
    <row r="6806" spans="12:12">
      <c r="L6806" s="2"/>
    </row>
    <row r="6807" spans="12:12">
      <c r="L6807" s="2"/>
    </row>
    <row r="6808" spans="12:12">
      <c r="L6808" s="2"/>
    </row>
    <row r="6809" spans="12:12">
      <c r="L6809" s="2"/>
    </row>
    <row r="6810" spans="12:12">
      <c r="L6810" s="2"/>
    </row>
    <row r="6811" spans="12:12">
      <c r="L6811" s="2"/>
    </row>
    <row r="6812" spans="12:12">
      <c r="L6812" s="2"/>
    </row>
    <row r="6813" spans="12:12">
      <c r="L6813" s="2"/>
    </row>
    <row r="6814" spans="12:12">
      <c r="L6814" s="2"/>
    </row>
    <row r="6815" spans="12:12">
      <c r="L6815" s="2"/>
    </row>
    <row r="6816" spans="12:12">
      <c r="L6816" s="2"/>
    </row>
    <row r="6817" spans="12:12">
      <c r="L6817" s="2"/>
    </row>
    <row r="6818" spans="12:12">
      <c r="L6818" s="2"/>
    </row>
    <row r="6819" spans="12:12">
      <c r="L6819" s="2"/>
    </row>
    <row r="6820" spans="12:12">
      <c r="L6820" s="2"/>
    </row>
    <row r="6821" spans="12:12">
      <c r="L6821" s="2"/>
    </row>
    <row r="6822" spans="12:12">
      <c r="L6822" s="2"/>
    </row>
    <row r="6823" spans="12:12">
      <c r="L6823" s="2"/>
    </row>
    <row r="6824" spans="12:12">
      <c r="L6824" s="2"/>
    </row>
    <row r="6825" spans="12:12">
      <c r="L6825" s="2"/>
    </row>
    <row r="6826" spans="12:12">
      <c r="L6826" s="2"/>
    </row>
    <row r="6827" spans="12:12">
      <c r="L6827" s="2"/>
    </row>
    <row r="6828" spans="12:12">
      <c r="L6828" s="2"/>
    </row>
    <row r="6829" spans="12:12">
      <c r="L6829" s="2"/>
    </row>
    <row r="6830" spans="12:12">
      <c r="L6830" s="2"/>
    </row>
    <row r="6831" spans="12:12">
      <c r="L6831" s="2"/>
    </row>
    <row r="6832" spans="12:12">
      <c r="L6832" s="2"/>
    </row>
    <row r="6833" spans="12:12">
      <c r="L6833" s="2"/>
    </row>
    <row r="6834" spans="12:12">
      <c r="L6834" s="2"/>
    </row>
    <row r="6835" spans="12:12">
      <c r="L6835" s="2"/>
    </row>
    <row r="6836" spans="12:12">
      <c r="L6836" s="2"/>
    </row>
    <row r="6837" spans="12:12">
      <c r="L6837" s="2"/>
    </row>
    <row r="6838" spans="12:12">
      <c r="L6838" s="2"/>
    </row>
    <row r="6839" spans="12:12">
      <c r="L6839" s="2"/>
    </row>
    <row r="6840" spans="12:12">
      <c r="L6840" s="2"/>
    </row>
    <row r="6841" spans="12:12">
      <c r="L6841" s="2"/>
    </row>
    <row r="6842" spans="12:12">
      <c r="L6842" s="2"/>
    </row>
    <row r="6843" spans="12:12">
      <c r="L6843" s="2"/>
    </row>
    <row r="6844" spans="12:12">
      <c r="L6844" s="2"/>
    </row>
    <row r="6845" spans="12:12">
      <c r="L6845" s="2"/>
    </row>
    <row r="6846" spans="12:12">
      <c r="L6846" s="2"/>
    </row>
    <row r="6847" spans="12:12">
      <c r="L6847" s="2"/>
    </row>
    <row r="6848" spans="12:12">
      <c r="L6848" s="2"/>
    </row>
    <row r="6849" spans="12:12">
      <c r="L6849" s="2"/>
    </row>
    <row r="6850" spans="12:12">
      <c r="L6850" s="2"/>
    </row>
    <row r="6851" spans="12:12">
      <c r="L6851" s="2"/>
    </row>
    <row r="6852" spans="12:12">
      <c r="L6852" s="2"/>
    </row>
    <row r="6853" spans="12:12">
      <c r="L6853" s="2"/>
    </row>
    <row r="6854" spans="12:12">
      <c r="L6854" s="2"/>
    </row>
    <row r="6855" spans="12:12">
      <c r="L6855" s="2"/>
    </row>
    <row r="6856" spans="12:12">
      <c r="L6856" s="2"/>
    </row>
    <row r="6857" spans="12:12">
      <c r="L6857" s="2"/>
    </row>
    <row r="6858" spans="12:12">
      <c r="L6858" s="2"/>
    </row>
    <row r="6859" spans="12:12">
      <c r="L6859" s="2"/>
    </row>
    <row r="6860" spans="12:12">
      <c r="L6860" s="2"/>
    </row>
    <row r="6861" spans="12:12">
      <c r="L6861" s="2"/>
    </row>
    <row r="6862" spans="12:12">
      <c r="L6862" s="2"/>
    </row>
    <row r="6863" spans="12:12">
      <c r="L6863" s="2"/>
    </row>
    <row r="6864" spans="12:12">
      <c r="L6864" s="2"/>
    </row>
    <row r="6865" spans="12:12">
      <c r="L6865" s="2"/>
    </row>
    <row r="6866" spans="12:12">
      <c r="L6866" s="2"/>
    </row>
    <row r="6867" spans="12:12">
      <c r="L6867" s="2"/>
    </row>
    <row r="6868" spans="12:12">
      <c r="L6868" s="2"/>
    </row>
    <row r="6869" spans="12:12">
      <c r="L6869" s="2"/>
    </row>
    <row r="6870" spans="12:12">
      <c r="L6870" s="2"/>
    </row>
    <row r="6871" spans="12:12">
      <c r="L6871" s="2"/>
    </row>
    <row r="6872" spans="12:12">
      <c r="L6872" s="2"/>
    </row>
    <row r="6873" spans="12:12">
      <c r="L6873" s="2"/>
    </row>
    <row r="6874" spans="12:12">
      <c r="L6874" s="2"/>
    </row>
    <row r="6875" spans="12:12">
      <c r="L6875" s="2"/>
    </row>
    <row r="6876" spans="12:12">
      <c r="L6876" s="2"/>
    </row>
    <row r="6877" spans="12:12">
      <c r="L6877" s="2"/>
    </row>
    <row r="6878" spans="12:12">
      <c r="L6878" s="2"/>
    </row>
    <row r="6879" spans="12:12">
      <c r="L6879" s="2"/>
    </row>
    <row r="6880" spans="12:12">
      <c r="L6880" s="2"/>
    </row>
    <row r="6881" spans="12:12">
      <c r="L6881" s="2"/>
    </row>
    <row r="6882" spans="12:12">
      <c r="L6882" s="2"/>
    </row>
    <row r="6883" spans="12:12">
      <c r="L6883" s="2"/>
    </row>
    <row r="6884" spans="12:12">
      <c r="L6884" s="2"/>
    </row>
    <row r="6885" spans="12:12">
      <c r="L6885" s="2"/>
    </row>
    <row r="6886" spans="12:12">
      <c r="L6886" s="2"/>
    </row>
    <row r="6887" spans="12:12">
      <c r="L6887" s="2"/>
    </row>
    <row r="6888" spans="12:12">
      <c r="L6888" s="2"/>
    </row>
    <row r="6889" spans="12:12">
      <c r="L6889" s="2"/>
    </row>
    <row r="6890" spans="12:12">
      <c r="L6890" s="2"/>
    </row>
    <row r="6891" spans="12:12">
      <c r="L6891" s="2"/>
    </row>
    <row r="6892" spans="12:12">
      <c r="L6892" s="2"/>
    </row>
    <row r="6893" spans="12:12">
      <c r="L6893" s="2"/>
    </row>
    <row r="6894" spans="12:12">
      <c r="L6894" s="2"/>
    </row>
    <row r="6895" spans="12:12">
      <c r="L6895" s="2"/>
    </row>
    <row r="6896" spans="12:12">
      <c r="L6896" s="2"/>
    </row>
    <row r="6897" spans="12:12">
      <c r="L6897" s="2"/>
    </row>
    <row r="6898" spans="12:12">
      <c r="L6898" s="2"/>
    </row>
    <row r="6899" spans="12:12">
      <c r="L6899" s="2"/>
    </row>
    <row r="6900" spans="12:12">
      <c r="L6900" s="2"/>
    </row>
    <row r="6901" spans="12:12">
      <c r="L6901" s="2"/>
    </row>
    <row r="6902" spans="12:12">
      <c r="L6902" s="2"/>
    </row>
    <row r="6903" spans="12:12">
      <c r="L6903" s="2"/>
    </row>
    <row r="6904" spans="12:12">
      <c r="L6904" s="2"/>
    </row>
    <row r="6905" spans="12:12">
      <c r="L6905" s="2"/>
    </row>
    <row r="6906" spans="12:12">
      <c r="L6906" s="2"/>
    </row>
    <row r="6907" spans="12:12">
      <c r="L6907" s="2"/>
    </row>
    <row r="6908" spans="12:12">
      <c r="L6908" s="2"/>
    </row>
    <row r="6909" spans="12:12">
      <c r="L6909" s="2"/>
    </row>
    <row r="6910" spans="12:12">
      <c r="L6910" s="2"/>
    </row>
    <row r="6911" spans="12:12">
      <c r="L6911" s="2"/>
    </row>
    <row r="6912" spans="12:12">
      <c r="L6912" s="2"/>
    </row>
    <row r="6913" spans="12:12">
      <c r="L6913" s="2"/>
    </row>
    <row r="6914" spans="12:12">
      <c r="L6914" s="2"/>
    </row>
    <row r="6915" spans="12:12">
      <c r="L6915" s="2"/>
    </row>
    <row r="6916" spans="12:12">
      <c r="L6916" s="2"/>
    </row>
    <row r="6917" spans="12:12">
      <c r="L6917" s="2"/>
    </row>
    <row r="6918" spans="12:12">
      <c r="L6918" s="2"/>
    </row>
    <row r="6919" spans="12:12">
      <c r="L6919" s="2"/>
    </row>
    <row r="6920" spans="12:12">
      <c r="L6920" s="2"/>
    </row>
    <row r="6921" spans="12:12">
      <c r="L6921" s="2"/>
    </row>
    <row r="6922" spans="12:12">
      <c r="L6922" s="2"/>
    </row>
    <row r="6923" spans="12:12">
      <c r="L6923" s="2"/>
    </row>
    <row r="6924" spans="12:12">
      <c r="L6924" s="2"/>
    </row>
    <row r="6925" spans="12:12">
      <c r="L6925" s="2"/>
    </row>
    <row r="6926" spans="12:12">
      <c r="L6926" s="2"/>
    </row>
    <row r="6927" spans="12:12">
      <c r="L6927" s="2"/>
    </row>
    <row r="6928" spans="12:12">
      <c r="L6928" s="2"/>
    </row>
    <row r="6929" spans="12:12">
      <c r="L6929" s="2"/>
    </row>
    <row r="6930" spans="12:12">
      <c r="L6930" s="2"/>
    </row>
    <row r="6931" spans="12:12">
      <c r="L6931" s="2"/>
    </row>
    <row r="6932" spans="12:12">
      <c r="L6932" s="2"/>
    </row>
    <row r="6933" spans="12:12">
      <c r="L6933" s="2"/>
    </row>
    <row r="6934" spans="12:12">
      <c r="L6934" s="2"/>
    </row>
    <row r="6935" spans="12:12">
      <c r="L6935" s="2"/>
    </row>
    <row r="6936" spans="12:12">
      <c r="L6936" s="2"/>
    </row>
    <row r="6937" spans="12:12">
      <c r="L6937" s="2"/>
    </row>
    <row r="6938" spans="12:12">
      <c r="L6938" s="2"/>
    </row>
    <row r="6939" spans="12:12">
      <c r="L6939" s="2"/>
    </row>
    <row r="6940" spans="12:12">
      <c r="L6940" s="2"/>
    </row>
    <row r="6941" spans="12:12">
      <c r="L6941" s="2"/>
    </row>
    <row r="6942" spans="12:12">
      <c r="L6942" s="2"/>
    </row>
    <row r="6943" spans="12:12">
      <c r="L6943" s="2"/>
    </row>
    <row r="6944" spans="12:12">
      <c r="L6944" s="2"/>
    </row>
    <row r="6945" spans="12:12">
      <c r="L6945" s="2"/>
    </row>
    <row r="6946" spans="12:12">
      <c r="L6946" s="2"/>
    </row>
    <row r="6947" spans="12:12">
      <c r="L6947" s="2"/>
    </row>
    <row r="6948" spans="12:12">
      <c r="L6948" s="2"/>
    </row>
    <row r="6949" spans="12:12">
      <c r="L6949" s="2"/>
    </row>
    <row r="6950" spans="12:12">
      <c r="L6950" s="2"/>
    </row>
    <row r="6951" spans="12:12">
      <c r="L6951" s="2"/>
    </row>
    <row r="6952" spans="12:12">
      <c r="L6952" s="2"/>
    </row>
    <row r="6953" spans="12:12">
      <c r="L6953" s="2"/>
    </row>
    <row r="6954" spans="12:12">
      <c r="L6954" s="2"/>
    </row>
    <row r="6955" spans="12:12">
      <c r="L6955" s="2"/>
    </row>
    <row r="6956" spans="12:12">
      <c r="L6956" s="2"/>
    </row>
    <row r="6957" spans="12:12">
      <c r="L6957" s="2"/>
    </row>
    <row r="6958" spans="12:12">
      <c r="L6958" s="2"/>
    </row>
    <row r="6959" spans="12:12">
      <c r="L6959" s="2"/>
    </row>
    <row r="6960" spans="12:12">
      <c r="L6960" s="2"/>
    </row>
    <row r="6961" spans="12:12">
      <c r="L6961" s="2"/>
    </row>
    <row r="6962" spans="12:12">
      <c r="L6962" s="2"/>
    </row>
    <row r="6963" spans="12:12">
      <c r="L6963" s="2"/>
    </row>
    <row r="6964" spans="12:12">
      <c r="L6964" s="2"/>
    </row>
    <row r="6965" spans="12:12">
      <c r="L6965" s="2"/>
    </row>
    <row r="6966" spans="12:12">
      <c r="L6966" s="2"/>
    </row>
    <row r="6967" spans="12:12">
      <c r="L6967" s="2"/>
    </row>
    <row r="6968" spans="12:12">
      <c r="L6968" s="2"/>
    </row>
    <row r="6969" spans="12:12">
      <c r="L6969" s="2"/>
    </row>
    <row r="6970" spans="12:12">
      <c r="L6970" s="2"/>
    </row>
    <row r="6971" spans="12:12">
      <c r="L6971" s="2"/>
    </row>
    <row r="6972" spans="12:12">
      <c r="L6972" s="2"/>
    </row>
    <row r="6973" spans="12:12">
      <c r="L6973" s="2"/>
    </row>
    <row r="6974" spans="12:12">
      <c r="L6974" s="2"/>
    </row>
    <row r="6975" spans="12:12">
      <c r="L6975" s="2"/>
    </row>
    <row r="6976" spans="12:12">
      <c r="L6976" s="2"/>
    </row>
    <row r="6977" spans="12:12">
      <c r="L6977" s="2"/>
    </row>
    <row r="6978" spans="12:12">
      <c r="L6978" s="2"/>
    </row>
    <row r="6979" spans="12:12">
      <c r="L6979" s="2"/>
    </row>
    <row r="6980" spans="12:12">
      <c r="L6980" s="2"/>
    </row>
    <row r="6981" spans="12:12">
      <c r="L6981" s="2"/>
    </row>
    <row r="6982" spans="12:12">
      <c r="L6982" s="2"/>
    </row>
    <row r="6983" spans="12:12">
      <c r="L6983" s="2"/>
    </row>
    <row r="6984" spans="12:12">
      <c r="L6984" s="2"/>
    </row>
    <row r="6985" spans="12:12">
      <c r="L6985" s="2"/>
    </row>
    <row r="6986" spans="12:12">
      <c r="L6986" s="2"/>
    </row>
    <row r="6987" spans="12:12">
      <c r="L6987" s="2"/>
    </row>
    <row r="6988" spans="12:12">
      <c r="L6988" s="2"/>
    </row>
    <row r="6989" spans="12:12">
      <c r="L6989" s="2"/>
    </row>
    <row r="6990" spans="12:12">
      <c r="L6990" s="2"/>
    </row>
    <row r="6991" spans="12:12">
      <c r="L6991" s="2"/>
    </row>
    <row r="6992" spans="12:12">
      <c r="L6992" s="2"/>
    </row>
    <row r="6993" spans="12:12">
      <c r="L6993" s="2"/>
    </row>
    <row r="6994" spans="12:12">
      <c r="L6994" s="2"/>
    </row>
    <row r="6995" spans="12:12">
      <c r="L6995" s="2"/>
    </row>
    <row r="6996" spans="12:12">
      <c r="L6996" s="2"/>
    </row>
    <row r="6997" spans="12:12">
      <c r="L6997" s="2"/>
    </row>
    <row r="6998" spans="12:12">
      <c r="L6998" s="2"/>
    </row>
    <row r="6999" spans="12:12">
      <c r="L6999" s="2"/>
    </row>
    <row r="7000" spans="12:12">
      <c r="L7000" s="2"/>
    </row>
    <row r="7001" spans="12:12">
      <c r="L7001" s="2"/>
    </row>
    <row r="7002" spans="12:12">
      <c r="L7002" s="2"/>
    </row>
    <row r="7003" spans="12:12">
      <c r="L7003" s="2"/>
    </row>
    <row r="7004" spans="12:12">
      <c r="L7004" s="2"/>
    </row>
    <row r="7005" spans="12:12">
      <c r="L7005" s="2"/>
    </row>
    <row r="7006" spans="12:12">
      <c r="L7006" s="2"/>
    </row>
    <row r="7007" spans="12:12">
      <c r="L7007" s="2"/>
    </row>
    <row r="7008" spans="12:12">
      <c r="L7008" s="2"/>
    </row>
    <row r="7009" spans="12:12">
      <c r="L7009" s="2"/>
    </row>
    <row r="7010" spans="12:12">
      <c r="L7010" s="2"/>
    </row>
    <row r="7011" spans="12:12">
      <c r="L7011" s="2"/>
    </row>
    <row r="7012" spans="12:12">
      <c r="L7012" s="2"/>
    </row>
    <row r="7013" spans="12:12">
      <c r="L7013" s="2"/>
    </row>
    <row r="7014" spans="12:12">
      <c r="L7014" s="2"/>
    </row>
    <row r="7015" spans="12:12">
      <c r="L7015" s="2"/>
    </row>
    <row r="7016" spans="12:12">
      <c r="L7016" s="2"/>
    </row>
    <row r="7017" spans="12:12">
      <c r="L7017" s="2"/>
    </row>
    <row r="7018" spans="12:12">
      <c r="L7018" s="2"/>
    </row>
    <row r="7019" spans="12:12">
      <c r="L7019" s="2"/>
    </row>
    <row r="7020" spans="12:12">
      <c r="L7020" s="2"/>
    </row>
    <row r="7021" spans="12:12">
      <c r="L7021" s="2"/>
    </row>
    <row r="7022" spans="12:12">
      <c r="L7022" s="2"/>
    </row>
    <row r="7023" spans="12:12">
      <c r="L7023" s="2"/>
    </row>
    <row r="7024" spans="12:12">
      <c r="L7024" s="2"/>
    </row>
    <row r="7025" spans="12:12">
      <c r="L7025" s="2"/>
    </row>
    <row r="7026" spans="12:12">
      <c r="L7026" s="2"/>
    </row>
    <row r="7027" spans="12:12">
      <c r="L7027" s="2"/>
    </row>
    <row r="7028" spans="12:12">
      <c r="L7028" s="2"/>
    </row>
    <row r="7029" spans="12:12">
      <c r="L7029" s="2"/>
    </row>
    <row r="7030" spans="12:12">
      <c r="L7030" s="2"/>
    </row>
    <row r="7031" spans="12:12">
      <c r="L7031" s="2"/>
    </row>
    <row r="7032" spans="12:12">
      <c r="L7032" s="2"/>
    </row>
    <row r="7033" spans="12:12">
      <c r="L7033" s="2"/>
    </row>
    <row r="7034" spans="12:12">
      <c r="L7034" s="2"/>
    </row>
    <row r="7035" spans="12:12">
      <c r="L7035" s="2"/>
    </row>
    <row r="7036" spans="12:12">
      <c r="L7036" s="2"/>
    </row>
    <row r="7037" spans="12:12">
      <c r="L7037" s="2"/>
    </row>
    <row r="7038" spans="12:12">
      <c r="L7038" s="2"/>
    </row>
    <row r="7039" spans="12:12">
      <c r="L7039" s="2"/>
    </row>
    <row r="7040" spans="12:12">
      <c r="L7040" s="2"/>
    </row>
    <row r="7041" spans="12:12">
      <c r="L7041" s="2"/>
    </row>
    <row r="7042" spans="12:12">
      <c r="L7042" s="2"/>
    </row>
    <row r="7043" spans="12:12">
      <c r="L7043" s="2"/>
    </row>
    <row r="7044" spans="12:12">
      <c r="L7044" s="2"/>
    </row>
    <row r="7045" spans="12:12">
      <c r="L7045" s="2"/>
    </row>
    <row r="7046" spans="12:12">
      <c r="L7046" s="2"/>
    </row>
    <row r="7047" spans="12:12">
      <c r="L7047" s="2"/>
    </row>
    <row r="7048" spans="12:12">
      <c r="L7048" s="2"/>
    </row>
    <row r="7049" spans="12:12">
      <c r="L7049" s="2"/>
    </row>
    <row r="7050" spans="12:12">
      <c r="L7050" s="2"/>
    </row>
    <row r="7051" spans="12:12">
      <c r="L7051" s="2"/>
    </row>
    <row r="7052" spans="12:12">
      <c r="L7052" s="2"/>
    </row>
    <row r="7053" spans="12:12">
      <c r="L7053" s="2"/>
    </row>
    <row r="7054" spans="12:12">
      <c r="L7054" s="2"/>
    </row>
    <row r="7055" spans="12:12">
      <c r="L7055" s="2"/>
    </row>
    <row r="7056" spans="12:12">
      <c r="L7056" s="2"/>
    </row>
    <row r="7057" spans="12:12">
      <c r="L7057" s="2"/>
    </row>
    <row r="7058" spans="12:12">
      <c r="L7058" s="2"/>
    </row>
    <row r="7059" spans="12:12">
      <c r="L7059" s="2"/>
    </row>
    <row r="7060" spans="12:12">
      <c r="L7060" s="2"/>
    </row>
    <row r="7061" spans="12:12">
      <c r="L7061" s="2"/>
    </row>
    <row r="7062" spans="12:12">
      <c r="L7062" s="2"/>
    </row>
    <row r="7063" spans="12:12">
      <c r="L7063" s="2"/>
    </row>
    <row r="7064" spans="12:12">
      <c r="L7064" s="2"/>
    </row>
    <row r="7065" spans="12:12">
      <c r="L7065" s="2"/>
    </row>
    <row r="7066" spans="12:12">
      <c r="L7066" s="2"/>
    </row>
    <row r="7067" spans="12:12">
      <c r="L7067" s="2"/>
    </row>
    <row r="7068" spans="12:12">
      <c r="L7068" s="2"/>
    </row>
    <row r="7069" spans="12:12">
      <c r="L7069" s="2"/>
    </row>
    <row r="7070" spans="12:12">
      <c r="L7070" s="2"/>
    </row>
    <row r="7071" spans="12:12">
      <c r="L7071" s="2"/>
    </row>
    <row r="7072" spans="12:12">
      <c r="L7072" s="2"/>
    </row>
    <row r="7073" spans="12:12">
      <c r="L7073" s="2"/>
    </row>
    <row r="7074" spans="12:12">
      <c r="L7074" s="2"/>
    </row>
    <row r="7075" spans="12:12">
      <c r="L7075" s="2"/>
    </row>
    <row r="7076" spans="12:12">
      <c r="L7076" s="2"/>
    </row>
    <row r="7077" spans="12:12">
      <c r="L7077" s="2"/>
    </row>
    <row r="7078" spans="12:12">
      <c r="L7078" s="2"/>
    </row>
    <row r="7079" spans="12:12">
      <c r="L7079" s="2"/>
    </row>
    <row r="7080" spans="12:12">
      <c r="L7080" s="2"/>
    </row>
    <row r="7081" spans="12:12">
      <c r="L7081" s="2"/>
    </row>
    <row r="7082" spans="12:12">
      <c r="L7082" s="2"/>
    </row>
    <row r="7083" spans="12:12">
      <c r="L7083" s="2"/>
    </row>
    <row r="7084" spans="12:12">
      <c r="L7084" s="2"/>
    </row>
    <row r="7085" spans="12:12">
      <c r="L7085" s="2"/>
    </row>
    <row r="7086" spans="12:12">
      <c r="L7086" s="2"/>
    </row>
    <row r="7087" spans="12:12">
      <c r="L7087" s="2"/>
    </row>
    <row r="7088" spans="12:12">
      <c r="L7088" s="2"/>
    </row>
    <row r="7089" spans="12:12">
      <c r="L7089" s="2"/>
    </row>
    <row r="7090" spans="12:12">
      <c r="L7090" s="2"/>
    </row>
    <row r="7091" spans="12:12">
      <c r="L7091" s="2"/>
    </row>
    <row r="7092" spans="12:12">
      <c r="L7092" s="2"/>
    </row>
    <row r="7093" spans="12:12">
      <c r="L7093" s="2"/>
    </row>
    <row r="7094" spans="12:12">
      <c r="L7094" s="2"/>
    </row>
    <row r="7095" spans="12:12">
      <c r="L7095" s="2"/>
    </row>
    <row r="7096" spans="12:12">
      <c r="L7096" s="2"/>
    </row>
    <row r="7097" spans="12:12">
      <c r="L7097" s="2"/>
    </row>
    <row r="7098" spans="12:12">
      <c r="L7098" s="2"/>
    </row>
    <row r="7099" spans="12:12">
      <c r="L7099" s="2"/>
    </row>
    <row r="7100" spans="12:12">
      <c r="L7100" s="2"/>
    </row>
    <row r="7101" spans="12:12">
      <c r="L7101" s="2"/>
    </row>
    <row r="7102" spans="12:12">
      <c r="L7102" s="2"/>
    </row>
    <row r="7103" spans="12:12">
      <c r="L7103" s="2"/>
    </row>
    <row r="7104" spans="12:12">
      <c r="L7104" s="2"/>
    </row>
    <row r="7105" spans="12:12">
      <c r="L7105" s="2"/>
    </row>
    <row r="7106" spans="12:12">
      <c r="L7106" s="2"/>
    </row>
    <row r="7107" spans="12:12">
      <c r="L7107" s="2"/>
    </row>
    <row r="7108" spans="12:12">
      <c r="L7108" s="2"/>
    </row>
    <row r="7109" spans="12:12">
      <c r="L7109" s="2"/>
    </row>
    <row r="7110" spans="12:12">
      <c r="L7110" s="2"/>
    </row>
    <row r="7111" spans="12:12">
      <c r="L7111" s="2"/>
    </row>
    <row r="7112" spans="12:12">
      <c r="L7112" s="2"/>
    </row>
    <row r="7113" spans="12:12">
      <c r="L7113" s="2"/>
    </row>
    <row r="7114" spans="12:12">
      <c r="L7114" s="2"/>
    </row>
    <row r="7115" spans="12:12">
      <c r="L7115" s="2"/>
    </row>
    <row r="7116" spans="12:12">
      <c r="L7116" s="2"/>
    </row>
    <row r="7117" spans="12:12">
      <c r="L7117" s="2"/>
    </row>
    <row r="7118" spans="12:12">
      <c r="L7118" s="2"/>
    </row>
    <row r="7119" spans="12:12">
      <c r="L7119" s="2"/>
    </row>
    <row r="7120" spans="12:12">
      <c r="L7120" s="2"/>
    </row>
    <row r="7121" spans="12:12">
      <c r="L7121" s="2"/>
    </row>
    <row r="7122" spans="12:12">
      <c r="L7122" s="2"/>
    </row>
    <row r="7123" spans="12:12">
      <c r="L7123" s="2"/>
    </row>
    <row r="7124" spans="12:12">
      <c r="L7124" s="2"/>
    </row>
    <row r="7125" spans="12:12">
      <c r="L7125" s="2"/>
    </row>
    <row r="7126" spans="12:12">
      <c r="L7126" s="2"/>
    </row>
    <row r="7127" spans="12:12">
      <c r="L7127" s="2"/>
    </row>
    <row r="7128" spans="12:12">
      <c r="L7128" s="2"/>
    </row>
    <row r="7129" spans="12:12">
      <c r="L7129" s="2"/>
    </row>
    <row r="7130" spans="12:12">
      <c r="L7130" s="2"/>
    </row>
    <row r="7131" spans="12:12">
      <c r="L7131" s="2"/>
    </row>
    <row r="7132" spans="12:12">
      <c r="L7132" s="2"/>
    </row>
    <row r="7133" spans="12:12">
      <c r="L7133" s="2"/>
    </row>
    <row r="7134" spans="12:12">
      <c r="L7134" s="2"/>
    </row>
    <row r="7135" spans="12:12">
      <c r="L7135" s="2"/>
    </row>
    <row r="7136" spans="12:12">
      <c r="L7136" s="2"/>
    </row>
    <row r="7137" spans="12:12">
      <c r="L7137" s="2"/>
    </row>
    <row r="7138" spans="12:12">
      <c r="L7138" s="2"/>
    </row>
    <row r="7139" spans="12:12">
      <c r="L7139" s="2"/>
    </row>
    <row r="7140" spans="12:12">
      <c r="L7140" s="2"/>
    </row>
    <row r="7141" spans="12:12">
      <c r="L7141" s="2"/>
    </row>
    <row r="7142" spans="12:12">
      <c r="L7142" s="2"/>
    </row>
    <row r="7143" spans="12:12">
      <c r="L7143" s="2"/>
    </row>
    <row r="7144" spans="12:12">
      <c r="L7144" s="2"/>
    </row>
    <row r="7145" spans="12:12">
      <c r="L7145" s="2"/>
    </row>
    <row r="7146" spans="12:12">
      <c r="L7146" s="2"/>
    </row>
    <row r="7147" spans="12:12">
      <c r="L7147" s="2"/>
    </row>
    <row r="7148" spans="12:12">
      <c r="L7148" s="2"/>
    </row>
    <row r="7149" spans="12:12">
      <c r="L7149" s="2"/>
    </row>
    <row r="7150" spans="12:12">
      <c r="L7150" s="2"/>
    </row>
    <row r="7151" spans="12:12">
      <c r="L7151" s="2"/>
    </row>
    <row r="7152" spans="12:12">
      <c r="L7152" s="2"/>
    </row>
    <row r="7153" spans="12:12">
      <c r="L7153" s="2"/>
    </row>
    <row r="7154" spans="12:12">
      <c r="L7154" s="2"/>
    </row>
    <row r="7155" spans="12:12">
      <c r="L7155" s="2"/>
    </row>
    <row r="7156" spans="12:12">
      <c r="L7156" s="2"/>
    </row>
    <row r="7157" spans="12:12">
      <c r="L7157" s="2"/>
    </row>
    <row r="7158" spans="12:12">
      <c r="L7158" s="2"/>
    </row>
    <row r="7159" spans="12:12">
      <c r="L7159" s="2"/>
    </row>
    <row r="7160" spans="12:12">
      <c r="L7160" s="2"/>
    </row>
    <row r="7161" spans="12:12">
      <c r="L7161" s="2"/>
    </row>
    <row r="7162" spans="12:12">
      <c r="L7162" s="2"/>
    </row>
    <row r="7163" spans="12:12">
      <c r="L7163" s="2"/>
    </row>
    <row r="7164" spans="12:12">
      <c r="L7164" s="2"/>
    </row>
    <row r="7165" spans="12:12">
      <c r="L7165" s="2"/>
    </row>
    <row r="7166" spans="12:12">
      <c r="L7166" s="2"/>
    </row>
    <row r="7167" spans="12:12">
      <c r="L7167" s="2"/>
    </row>
    <row r="7168" spans="12:12">
      <c r="L7168" s="2"/>
    </row>
    <row r="7169" spans="12:12">
      <c r="L7169" s="2"/>
    </row>
    <row r="7170" spans="12:12">
      <c r="L7170" s="2"/>
    </row>
    <row r="7171" spans="12:12">
      <c r="L7171" s="2"/>
    </row>
    <row r="7172" spans="12:12">
      <c r="L7172" s="2"/>
    </row>
    <row r="7173" spans="12:12">
      <c r="L7173" s="2"/>
    </row>
    <row r="7174" spans="12:12">
      <c r="L7174" s="2"/>
    </row>
    <row r="7175" spans="12:12">
      <c r="L7175" s="2"/>
    </row>
    <row r="7176" spans="12:12">
      <c r="L7176" s="2"/>
    </row>
    <row r="7177" spans="12:12">
      <c r="L7177" s="2"/>
    </row>
    <row r="7178" spans="12:12">
      <c r="L7178" s="2"/>
    </row>
    <row r="7179" spans="12:12">
      <c r="L7179" s="2"/>
    </row>
    <row r="7180" spans="12:12">
      <c r="L7180" s="2"/>
    </row>
    <row r="7181" spans="12:12">
      <c r="L7181" s="2"/>
    </row>
    <row r="7182" spans="12:12">
      <c r="L7182" s="2"/>
    </row>
    <row r="7183" spans="12:12">
      <c r="L7183" s="2"/>
    </row>
    <row r="7184" spans="12:12">
      <c r="L7184" s="2"/>
    </row>
    <row r="7185" spans="12:12">
      <c r="L7185" s="2"/>
    </row>
    <row r="7186" spans="12:12">
      <c r="L7186" s="2"/>
    </row>
    <row r="7187" spans="12:12">
      <c r="L7187" s="2"/>
    </row>
    <row r="7188" spans="12:12">
      <c r="L7188" s="2"/>
    </row>
    <row r="7189" spans="12:12">
      <c r="L7189" s="2"/>
    </row>
    <row r="7190" spans="12:12">
      <c r="L7190" s="2"/>
    </row>
    <row r="7191" spans="12:12">
      <c r="L7191" s="2"/>
    </row>
    <row r="7192" spans="12:12">
      <c r="L7192" s="2"/>
    </row>
    <row r="7193" spans="12:12">
      <c r="L7193" s="2"/>
    </row>
    <row r="7194" spans="12:12">
      <c r="L7194" s="2"/>
    </row>
    <row r="7195" spans="12:12">
      <c r="L7195" s="2"/>
    </row>
    <row r="7196" spans="12:12">
      <c r="L7196" s="2"/>
    </row>
    <row r="7197" spans="12:12">
      <c r="L7197" s="2"/>
    </row>
    <row r="7198" spans="12:12">
      <c r="L7198" s="2"/>
    </row>
    <row r="7199" spans="12:12">
      <c r="L7199" s="2"/>
    </row>
    <row r="7200" spans="12:12">
      <c r="L7200" s="2"/>
    </row>
    <row r="7201" spans="12:12">
      <c r="L7201" s="2"/>
    </row>
    <row r="7202" spans="12:12">
      <c r="L7202" s="2"/>
    </row>
    <row r="7203" spans="12:12">
      <c r="L7203" s="2"/>
    </row>
    <row r="7204" spans="12:12">
      <c r="L7204" s="2"/>
    </row>
    <row r="7205" spans="12:12">
      <c r="L7205" s="2"/>
    </row>
    <row r="7206" spans="12:12">
      <c r="L7206" s="2"/>
    </row>
    <row r="7207" spans="12:12">
      <c r="L7207" s="2"/>
    </row>
    <row r="7208" spans="12:12">
      <c r="L7208" s="2"/>
    </row>
    <row r="7209" spans="12:12">
      <c r="L7209" s="2"/>
    </row>
    <row r="7210" spans="12:12">
      <c r="L7210" s="2"/>
    </row>
    <row r="7211" spans="12:12">
      <c r="L7211" s="2"/>
    </row>
    <row r="7212" spans="12:12">
      <c r="L7212" s="2"/>
    </row>
    <row r="7213" spans="12:12">
      <c r="L7213" s="2"/>
    </row>
    <row r="7214" spans="12:12">
      <c r="L7214" s="2"/>
    </row>
    <row r="7215" spans="12:12">
      <c r="L7215" s="2"/>
    </row>
    <row r="7216" spans="12:12">
      <c r="L7216" s="2"/>
    </row>
    <row r="7217" spans="12:12">
      <c r="L7217" s="2"/>
    </row>
    <row r="7218" spans="12:12">
      <c r="L7218" s="2"/>
    </row>
    <row r="7219" spans="12:12">
      <c r="L7219" s="2"/>
    </row>
    <row r="7220" spans="12:12">
      <c r="L7220" s="2"/>
    </row>
    <row r="7221" spans="12:12">
      <c r="L7221" s="2"/>
    </row>
    <row r="7222" spans="12:12">
      <c r="L7222" s="2"/>
    </row>
    <row r="7223" spans="12:12">
      <c r="L7223" s="2"/>
    </row>
    <row r="7224" spans="12:12">
      <c r="L7224" s="2"/>
    </row>
    <row r="7225" spans="12:12">
      <c r="L7225" s="2"/>
    </row>
    <row r="7226" spans="12:12">
      <c r="L7226" s="2"/>
    </row>
    <row r="7227" spans="12:12">
      <c r="L7227" s="2"/>
    </row>
    <row r="7228" spans="12:12">
      <c r="L7228" s="2"/>
    </row>
    <row r="7229" spans="12:12">
      <c r="L7229" s="2"/>
    </row>
    <row r="7230" spans="12:12">
      <c r="L7230" s="2"/>
    </row>
    <row r="7231" spans="12:12">
      <c r="L7231" s="2"/>
    </row>
    <row r="7232" spans="12:12">
      <c r="L7232" s="2"/>
    </row>
    <row r="7233" spans="12:12">
      <c r="L7233" s="2"/>
    </row>
    <row r="7234" spans="12:12">
      <c r="L7234" s="2"/>
    </row>
    <row r="7235" spans="12:12">
      <c r="L7235" s="2"/>
    </row>
    <row r="7236" spans="12:12">
      <c r="L7236" s="2"/>
    </row>
    <row r="7237" spans="12:12">
      <c r="L7237" s="2"/>
    </row>
    <row r="7238" spans="12:12">
      <c r="L7238" s="2"/>
    </row>
    <row r="7239" spans="12:12">
      <c r="L7239" s="2"/>
    </row>
    <row r="7240" spans="12:12">
      <c r="L7240" s="2"/>
    </row>
    <row r="7241" spans="12:12">
      <c r="L7241" s="2"/>
    </row>
    <row r="7242" spans="12:12">
      <c r="L7242" s="2"/>
    </row>
    <row r="7243" spans="12:12">
      <c r="L7243" s="2"/>
    </row>
    <row r="7244" spans="12:12">
      <c r="L7244" s="2"/>
    </row>
    <row r="7245" spans="12:12">
      <c r="L7245" s="2"/>
    </row>
    <row r="7246" spans="12:12">
      <c r="L7246" s="2"/>
    </row>
    <row r="7247" spans="12:12">
      <c r="L7247" s="2"/>
    </row>
    <row r="7248" spans="12:12">
      <c r="L7248" s="2"/>
    </row>
    <row r="7249" spans="12:12">
      <c r="L7249" s="2"/>
    </row>
    <row r="7250" spans="12:12">
      <c r="L7250" s="2"/>
    </row>
    <row r="7251" spans="12:12">
      <c r="L7251" s="2"/>
    </row>
    <row r="7252" spans="12:12">
      <c r="L7252" s="2"/>
    </row>
    <row r="7253" spans="12:12">
      <c r="L7253" s="2"/>
    </row>
    <row r="7254" spans="12:12">
      <c r="L7254" s="2"/>
    </row>
    <row r="7255" spans="12:12">
      <c r="L7255" s="2"/>
    </row>
    <row r="7256" spans="12:12">
      <c r="L7256" s="2"/>
    </row>
    <row r="7257" spans="12:12">
      <c r="L7257" s="2"/>
    </row>
    <row r="7258" spans="12:12">
      <c r="L7258" s="2"/>
    </row>
    <row r="7259" spans="12:12">
      <c r="L7259" s="2"/>
    </row>
    <row r="7260" spans="12:12">
      <c r="L7260" s="2"/>
    </row>
    <row r="7261" spans="12:12">
      <c r="L7261" s="2"/>
    </row>
    <row r="7262" spans="12:12">
      <c r="L7262" s="2"/>
    </row>
    <row r="7263" spans="12:12">
      <c r="L7263" s="2"/>
    </row>
    <row r="7264" spans="12:12">
      <c r="L7264" s="2"/>
    </row>
    <row r="7265" spans="12:12">
      <c r="L7265" s="2"/>
    </row>
    <row r="7266" spans="12:12">
      <c r="L7266" s="2"/>
    </row>
    <row r="7267" spans="12:12">
      <c r="L7267" s="2"/>
    </row>
    <row r="7268" spans="12:12">
      <c r="L7268" s="2"/>
    </row>
    <row r="7269" spans="12:12">
      <c r="L7269" s="2"/>
    </row>
    <row r="7270" spans="12:12">
      <c r="L7270" s="2"/>
    </row>
    <row r="7271" spans="12:12">
      <c r="L7271" s="2"/>
    </row>
    <row r="7272" spans="12:12">
      <c r="L7272" s="2"/>
    </row>
    <row r="7273" spans="12:12">
      <c r="L7273" s="2"/>
    </row>
    <row r="7274" spans="12:12">
      <c r="L7274" s="2"/>
    </row>
    <row r="7275" spans="12:12">
      <c r="L7275" s="2"/>
    </row>
    <row r="7276" spans="12:12">
      <c r="L7276" s="2"/>
    </row>
    <row r="7277" spans="12:12">
      <c r="L7277" s="2"/>
    </row>
    <row r="7278" spans="12:12">
      <c r="L7278" s="2"/>
    </row>
    <row r="7279" spans="12:12">
      <c r="L7279" s="2"/>
    </row>
    <row r="7280" spans="12:12">
      <c r="L7280" s="2"/>
    </row>
    <row r="7281" spans="12:12">
      <c r="L7281" s="2"/>
    </row>
    <row r="7282" spans="12:12">
      <c r="L7282" s="2"/>
    </row>
    <row r="7283" spans="12:12">
      <c r="L7283" s="2"/>
    </row>
    <row r="7284" spans="12:12">
      <c r="L7284" s="2"/>
    </row>
    <row r="7285" spans="12:12">
      <c r="L7285" s="2"/>
    </row>
    <row r="7286" spans="12:12">
      <c r="L7286" s="2"/>
    </row>
    <row r="7287" spans="12:12">
      <c r="L7287" s="2"/>
    </row>
    <row r="7288" spans="12:12">
      <c r="L7288" s="2"/>
    </row>
    <row r="7289" spans="12:12">
      <c r="L7289" s="2"/>
    </row>
    <row r="7290" spans="12:12">
      <c r="L7290" s="2"/>
    </row>
    <row r="7291" spans="12:12">
      <c r="L7291" s="2"/>
    </row>
    <row r="7292" spans="12:12">
      <c r="L7292" s="2"/>
    </row>
    <row r="7293" spans="12:12">
      <c r="L7293" s="2"/>
    </row>
    <row r="7294" spans="12:12">
      <c r="L7294" s="2"/>
    </row>
    <row r="7295" spans="12:12">
      <c r="L7295" s="2"/>
    </row>
    <row r="7296" spans="12:12">
      <c r="L7296" s="2"/>
    </row>
    <row r="7297" spans="12:12">
      <c r="L7297" s="2"/>
    </row>
    <row r="7298" spans="12:12">
      <c r="L7298" s="2"/>
    </row>
    <row r="7299" spans="12:12">
      <c r="L7299" s="2"/>
    </row>
    <row r="7300" spans="12:12">
      <c r="L7300" s="2"/>
    </row>
    <row r="7301" spans="12:12">
      <c r="L7301" s="2"/>
    </row>
    <row r="7302" spans="12:12">
      <c r="L7302" s="2"/>
    </row>
    <row r="7303" spans="12:12">
      <c r="L7303" s="2"/>
    </row>
    <row r="7304" spans="12:12">
      <c r="L7304" s="2"/>
    </row>
    <row r="7305" spans="12:12">
      <c r="L7305" s="2"/>
    </row>
    <row r="7306" spans="12:12">
      <c r="L7306" s="2"/>
    </row>
    <row r="7307" spans="12:12">
      <c r="L7307" s="2"/>
    </row>
    <row r="7308" spans="12:12">
      <c r="L7308" s="2"/>
    </row>
    <row r="7309" spans="12:12">
      <c r="L7309" s="2"/>
    </row>
    <row r="7310" spans="12:12">
      <c r="L7310" s="2"/>
    </row>
    <row r="7311" spans="12:12">
      <c r="L7311" s="2"/>
    </row>
    <row r="7312" spans="12:12">
      <c r="L7312" s="2"/>
    </row>
    <row r="7313" spans="12:12">
      <c r="L7313" s="2"/>
    </row>
    <row r="7314" spans="12:12">
      <c r="L7314" s="2"/>
    </row>
    <row r="7315" spans="12:12">
      <c r="L7315" s="2"/>
    </row>
    <row r="7316" spans="12:12">
      <c r="L7316" s="2"/>
    </row>
    <row r="7317" spans="12:12">
      <c r="L7317" s="2"/>
    </row>
    <row r="7318" spans="12:12">
      <c r="L7318" s="2"/>
    </row>
    <row r="7319" spans="12:12">
      <c r="L7319" s="2"/>
    </row>
    <row r="7320" spans="12:12">
      <c r="L7320" s="2"/>
    </row>
    <row r="7321" spans="12:12">
      <c r="L7321" s="2"/>
    </row>
    <row r="7322" spans="12:12">
      <c r="L7322" s="2"/>
    </row>
    <row r="7323" spans="12:12">
      <c r="L7323" s="2"/>
    </row>
    <row r="7324" spans="12:12">
      <c r="L7324" s="2"/>
    </row>
    <row r="7325" spans="12:12">
      <c r="L7325" s="2"/>
    </row>
    <row r="7326" spans="12:12">
      <c r="L7326" s="2"/>
    </row>
    <row r="7327" spans="12:12">
      <c r="L7327" s="2"/>
    </row>
    <row r="7328" spans="12:12">
      <c r="L7328" s="2"/>
    </row>
    <row r="7329" spans="12:12">
      <c r="L7329" s="2"/>
    </row>
    <row r="7330" spans="12:12">
      <c r="L7330" s="2"/>
    </row>
    <row r="7331" spans="12:12">
      <c r="L7331" s="2"/>
    </row>
    <row r="7332" spans="12:12">
      <c r="L7332" s="2"/>
    </row>
    <row r="7333" spans="12:12">
      <c r="L7333" s="2"/>
    </row>
    <row r="7334" spans="12:12">
      <c r="L7334" s="2"/>
    </row>
    <row r="7335" spans="12:12">
      <c r="L7335" s="2"/>
    </row>
    <row r="7336" spans="12:12">
      <c r="L7336" s="2"/>
    </row>
    <row r="7337" spans="12:12">
      <c r="L7337" s="2"/>
    </row>
    <row r="7338" spans="12:12">
      <c r="L7338" s="2"/>
    </row>
    <row r="7339" spans="12:12">
      <c r="L7339" s="2"/>
    </row>
    <row r="7340" spans="12:12">
      <c r="L7340" s="2"/>
    </row>
    <row r="7341" spans="12:12">
      <c r="L7341" s="2"/>
    </row>
    <row r="7342" spans="12:12">
      <c r="L7342" s="2"/>
    </row>
    <row r="7343" spans="12:12">
      <c r="L7343" s="2"/>
    </row>
    <row r="7344" spans="12:12">
      <c r="L7344" s="2"/>
    </row>
    <row r="7345" spans="12:12">
      <c r="L7345" s="2"/>
    </row>
    <row r="7346" spans="12:12">
      <c r="L7346" s="2"/>
    </row>
    <row r="7347" spans="12:12">
      <c r="L7347" s="2"/>
    </row>
    <row r="7348" spans="12:12">
      <c r="L7348" s="2"/>
    </row>
    <row r="7349" spans="12:12">
      <c r="L7349" s="2"/>
    </row>
    <row r="7350" spans="12:12">
      <c r="L7350" s="2"/>
    </row>
    <row r="7351" spans="12:12">
      <c r="L7351" s="2"/>
    </row>
    <row r="7352" spans="12:12">
      <c r="L7352" s="2"/>
    </row>
    <row r="7353" spans="12:12">
      <c r="L7353" s="2"/>
    </row>
    <row r="7354" spans="12:12">
      <c r="L7354" s="2"/>
    </row>
    <row r="7355" spans="12:12">
      <c r="L7355" s="2"/>
    </row>
    <row r="7356" spans="12:12">
      <c r="L7356" s="2"/>
    </row>
    <row r="7357" spans="12:12">
      <c r="L7357" s="2"/>
    </row>
    <row r="7358" spans="12:12">
      <c r="L7358" s="2"/>
    </row>
    <row r="7359" spans="12:12">
      <c r="L7359" s="2"/>
    </row>
    <row r="7360" spans="12:12">
      <c r="L7360" s="2"/>
    </row>
    <row r="7361" spans="12:12">
      <c r="L7361" s="2"/>
    </row>
    <row r="7362" spans="12:12">
      <c r="L7362" s="2"/>
    </row>
    <row r="7363" spans="12:12">
      <c r="L7363" s="2"/>
    </row>
    <row r="7364" spans="12:12">
      <c r="L7364" s="2"/>
    </row>
    <row r="7365" spans="12:12">
      <c r="L7365" s="2"/>
    </row>
    <row r="7366" spans="12:12">
      <c r="L7366" s="2"/>
    </row>
    <row r="7367" spans="12:12">
      <c r="L7367" s="2"/>
    </row>
    <row r="7368" spans="12:12">
      <c r="L7368" s="2"/>
    </row>
    <row r="7369" spans="12:12">
      <c r="L7369" s="2"/>
    </row>
    <row r="7370" spans="12:12">
      <c r="L7370" s="2"/>
    </row>
    <row r="7371" spans="12:12">
      <c r="L7371" s="2"/>
    </row>
    <row r="7372" spans="12:12">
      <c r="L7372" s="2"/>
    </row>
    <row r="7373" spans="12:12">
      <c r="L7373" s="2"/>
    </row>
    <row r="7374" spans="12:12">
      <c r="L7374" s="2"/>
    </row>
    <row r="7375" spans="12:12">
      <c r="L7375" s="2"/>
    </row>
    <row r="7376" spans="12:12">
      <c r="L7376" s="2"/>
    </row>
    <row r="7377" spans="12:12">
      <c r="L7377" s="2"/>
    </row>
    <row r="7378" spans="12:12">
      <c r="L7378" s="2"/>
    </row>
    <row r="7379" spans="12:12">
      <c r="L7379" s="2"/>
    </row>
    <row r="7380" spans="12:12">
      <c r="L7380" s="2"/>
    </row>
    <row r="7381" spans="12:12">
      <c r="L7381" s="2"/>
    </row>
    <row r="7382" spans="12:12">
      <c r="L7382" s="2"/>
    </row>
    <row r="7383" spans="12:12">
      <c r="L7383" s="2"/>
    </row>
    <row r="7384" spans="12:12">
      <c r="L7384" s="2"/>
    </row>
    <row r="7385" spans="12:12">
      <c r="L7385" s="2"/>
    </row>
    <row r="7386" spans="12:12">
      <c r="L7386" s="2"/>
    </row>
    <row r="7387" spans="12:12">
      <c r="L7387" s="2"/>
    </row>
    <row r="7388" spans="12:12">
      <c r="L7388" s="2"/>
    </row>
    <row r="7389" spans="12:12">
      <c r="L7389" s="2"/>
    </row>
    <row r="7390" spans="12:12">
      <c r="L7390" s="2"/>
    </row>
    <row r="7391" spans="12:12">
      <c r="L7391" s="2"/>
    </row>
    <row r="7392" spans="12:12">
      <c r="L7392" s="2"/>
    </row>
    <row r="7393" spans="12:12">
      <c r="L7393" s="2"/>
    </row>
    <row r="7394" spans="12:12">
      <c r="L7394" s="2"/>
    </row>
    <row r="7395" spans="12:12">
      <c r="L7395" s="2"/>
    </row>
    <row r="7396" spans="12:12">
      <c r="L7396" s="2"/>
    </row>
    <row r="7397" spans="12:12">
      <c r="L7397" s="2"/>
    </row>
    <row r="7398" spans="12:12">
      <c r="L7398" s="2"/>
    </row>
    <row r="7399" spans="12:12">
      <c r="L7399" s="2"/>
    </row>
    <row r="7400" spans="12:12">
      <c r="L7400" s="2"/>
    </row>
    <row r="7401" spans="12:12">
      <c r="L7401" s="2"/>
    </row>
    <row r="7402" spans="12:12">
      <c r="L7402" s="2"/>
    </row>
    <row r="7403" spans="12:12">
      <c r="L7403" s="2"/>
    </row>
    <row r="7404" spans="12:12">
      <c r="L7404" s="2"/>
    </row>
    <row r="7405" spans="12:12">
      <c r="L7405" s="2"/>
    </row>
    <row r="7406" spans="12:12">
      <c r="L7406" s="2"/>
    </row>
    <row r="7407" spans="12:12">
      <c r="L7407" s="2"/>
    </row>
    <row r="7408" spans="12:12">
      <c r="L7408" s="2"/>
    </row>
    <row r="7409" spans="12:12">
      <c r="L7409" s="2"/>
    </row>
    <row r="7410" spans="12:12">
      <c r="L7410" s="2"/>
    </row>
    <row r="7411" spans="12:12">
      <c r="L7411" s="2"/>
    </row>
    <row r="7412" spans="12:12">
      <c r="L7412" s="2"/>
    </row>
    <row r="7413" spans="12:12">
      <c r="L7413" s="2"/>
    </row>
    <row r="7414" spans="12:12">
      <c r="L7414" s="2"/>
    </row>
    <row r="7415" spans="12:12">
      <c r="L7415" s="2"/>
    </row>
    <row r="7416" spans="12:12">
      <c r="L7416" s="2"/>
    </row>
    <row r="7417" spans="12:12">
      <c r="L7417" s="2"/>
    </row>
    <row r="7418" spans="12:12">
      <c r="L7418" s="2"/>
    </row>
    <row r="7419" spans="12:12">
      <c r="L7419" s="2"/>
    </row>
    <row r="7420" spans="12:12">
      <c r="L7420" s="2"/>
    </row>
    <row r="7421" spans="12:12">
      <c r="L7421" s="2"/>
    </row>
    <row r="7422" spans="12:12">
      <c r="L7422" s="2"/>
    </row>
    <row r="7423" spans="12:12">
      <c r="L7423" s="2"/>
    </row>
    <row r="7424" spans="12:12">
      <c r="L7424" s="2"/>
    </row>
    <row r="7425" spans="12:12">
      <c r="L7425" s="2"/>
    </row>
    <row r="7426" spans="12:12">
      <c r="L7426" s="2"/>
    </row>
    <row r="7427" spans="12:12">
      <c r="L7427" s="2"/>
    </row>
    <row r="7428" spans="12:12">
      <c r="L7428" s="2"/>
    </row>
    <row r="7429" spans="12:12">
      <c r="L7429" s="2"/>
    </row>
    <row r="7430" spans="12:12">
      <c r="L7430" s="2"/>
    </row>
    <row r="7431" spans="12:12">
      <c r="L7431" s="2"/>
    </row>
    <row r="7432" spans="12:12">
      <c r="L7432" s="2"/>
    </row>
    <row r="7433" spans="12:12">
      <c r="L7433" s="2"/>
    </row>
    <row r="7434" spans="12:12">
      <c r="L7434" s="2"/>
    </row>
    <row r="7435" spans="12:12">
      <c r="L7435" s="2"/>
    </row>
    <row r="7436" spans="12:12">
      <c r="L7436" s="2"/>
    </row>
    <row r="7437" spans="12:12">
      <c r="L7437" s="2"/>
    </row>
    <row r="7438" spans="12:12">
      <c r="L7438" s="2"/>
    </row>
    <row r="7439" spans="12:12">
      <c r="L7439" s="2"/>
    </row>
    <row r="7440" spans="12:12">
      <c r="L7440" s="2"/>
    </row>
    <row r="7441" spans="12:12">
      <c r="L7441" s="2"/>
    </row>
    <row r="7442" spans="12:12">
      <c r="L7442" s="2"/>
    </row>
    <row r="7443" spans="12:12">
      <c r="L7443" s="2"/>
    </row>
    <row r="7444" spans="12:12">
      <c r="L7444" s="2"/>
    </row>
    <row r="7445" spans="12:12">
      <c r="L7445" s="2"/>
    </row>
    <row r="7446" spans="12:12">
      <c r="L7446" s="2"/>
    </row>
    <row r="7447" spans="12:12">
      <c r="L7447" s="2"/>
    </row>
    <row r="7448" spans="12:12">
      <c r="L7448" s="2"/>
    </row>
    <row r="7449" spans="12:12">
      <c r="L7449" s="2"/>
    </row>
    <row r="7450" spans="12:12">
      <c r="L7450" s="2"/>
    </row>
    <row r="7451" spans="12:12">
      <c r="L7451" s="2"/>
    </row>
    <row r="7452" spans="12:12">
      <c r="L7452" s="2"/>
    </row>
    <row r="7453" spans="12:12">
      <c r="L7453" s="2"/>
    </row>
    <row r="7454" spans="12:12">
      <c r="L7454" s="2"/>
    </row>
    <row r="7455" spans="12:12">
      <c r="L7455" s="2"/>
    </row>
    <row r="7456" spans="12:12">
      <c r="L7456" s="2"/>
    </row>
    <row r="7457" spans="12:12">
      <c r="L7457" s="2"/>
    </row>
    <row r="7458" spans="12:12">
      <c r="L7458" s="2"/>
    </row>
    <row r="7459" spans="12:12">
      <c r="L7459" s="2"/>
    </row>
    <row r="7460" spans="12:12">
      <c r="L7460" s="2"/>
    </row>
    <row r="7461" spans="12:12">
      <c r="L7461" s="2"/>
    </row>
    <row r="7462" spans="12:12">
      <c r="L7462" s="2"/>
    </row>
    <row r="7463" spans="12:12">
      <c r="L7463" s="2"/>
    </row>
    <row r="7464" spans="12:12">
      <c r="L7464" s="2"/>
    </row>
    <row r="7465" spans="12:12">
      <c r="L7465" s="2"/>
    </row>
    <row r="7466" spans="12:12">
      <c r="L7466" s="2"/>
    </row>
    <row r="7467" spans="12:12">
      <c r="L7467" s="2"/>
    </row>
    <row r="7468" spans="12:12">
      <c r="L7468" s="2"/>
    </row>
    <row r="7469" spans="12:12">
      <c r="L7469" s="2"/>
    </row>
    <row r="7470" spans="12:12">
      <c r="L7470" s="2"/>
    </row>
    <row r="7471" spans="12:12">
      <c r="L7471" s="2"/>
    </row>
    <row r="7472" spans="12:12">
      <c r="L7472" s="2"/>
    </row>
    <row r="7473" spans="12:12">
      <c r="L7473" s="2"/>
    </row>
    <row r="7474" spans="12:12">
      <c r="L7474" s="2"/>
    </row>
    <row r="7475" spans="12:12">
      <c r="L7475" s="2"/>
    </row>
    <row r="7476" spans="12:12">
      <c r="L7476" s="2"/>
    </row>
    <row r="7477" spans="12:12">
      <c r="L7477" s="2"/>
    </row>
    <row r="7478" spans="12:12">
      <c r="L7478" s="2"/>
    </row>
    <row r="7479" spans="12:12">
      <c r="L7479" s="2"/>
    </row>
    <row r="7480" spans="12:12">
      <c r="L7480" s="2"/>
    </row>
    <row r="7481" spans="12:12">
      <c r="L7481" s="2"/>
    </row>
    <row r="7482" spans="12:12">
      <c r="L7482" s="2"/>
    </row>
    <row r="7483" spans="12:12">
      <c r="L7483" s="2"/>
    </row>
    <row r="7484" spans="12:12">
      <c r="L7484" s="2"/>
    </row>
    <row r="7485" spans="12:12">
      <c r="L7485" s="2"/>
    </row>
    <row r="7486" spans="12:12">
      <c r="L7486" s="2"/>
    </row>
    <row r="7487" spans="12:12">
      <c r="L7487" s="2"/>
    </row>
    <row r="7488" spans="12:12">
      <c r="L7488" s="2"/>
    </row>
    <row r="7489" spans="12:12">
      <c r="L7489" s="2"/>
    </row>
    <row r="7490" spans="12:12">
      <c r="L7490" s="2"/>
    </row>
    <row r="7491" spans="12:12">
      <c r="L7491" s="2"/>
    </row>
    <row r="7492" spans="12:12">
      <c r="L7492" s="2"/>
    </row>
    <row r="7493" spans="12:12">
      <c r="L7493" s="2"/>
    </row>
    <row r="7494" spans="12:12">
      <c r="L7494" s="2"/>
    </row>
    <row r="7495" spans="12:12">
      <c r="L7495" s="2"/>
    </row>
    <row r="7496" spans="12:12">
      <c r="L7496" s="2"/>
    </row>
    <row r="7497" spans="12:12">
      <c r="L7497" s="2"/>
    </row>
    <row r="7498" spans="12:12">
      <c r="L7498" s="2"/>
    </row>
    <row r="7499" spans="12:12">
      <c r="L7499" s="2"/>
    </row>
    <row r="7500" spans="12:12">
      <c r="L7500" s="2"/>
    </row>
    <row r="7501" spans="12:12">
      <c r="L7501" s="2"/>
    </row>
    <row r="7502" spans="12:12">
      <c r="L7502" s="2"/>
    </row>
    <row r="7503" spans="12:12">
      <c r="L7503" s="2"/>
    </row>
    <row r="7504" spans="12:12">
      <c r="L7504" s="2"/>
    </row>
    <row r="7505" spans="12:12">
      <c r="L7505" s="2"/>
    </row>
    <row r="7506" spans="12:12">
      <c r="L7506" s="2"/>
    </row>
    <row r="7507" spans="12:12">
      <c r="L7507" s="2"/>
    </row>
    <row r="7508" spans="12:12">
      <c r="L7508" s="2"/>
    </row>
    <row r="7509" spans="12:12">
      <c r="L7509" s="2"/>
    </row>
    <row r="7510" spans="12:12">
      <c r="L7510" s="2"/>
    </row>
    <row r="7511" spans="12:12">
      <c r="L7511" s="2"/>
    </row>
    <row r="7512" spans="12:12">
      <c r="L7512" s="2"/>
    </row>
    <row r="7513" spans="12:12">
      <c r="L7513" s="2"/>
    </row>
    <row r="7514" spans="12:12">
      <c r="L7514" s="2"/>
    </row>
    <row r="7515" spans="12:12">
      <c r="L7515" s="2"/>
    </row>
    <row r="7516" spans="12:12">
      <c r="L7516" s="2"/>
    </row>
    <row r="7517" spans="12:12">
      <c r="L7517" s="2"/>
    </row>
    <row r="7518" spans="12:12">
      <c r="L7518" s="2"/>
    </row>
    <row r="7519" spans="12:12">
      <c r="L7519" s="2"/>
    </row>
    <row r="7520" spans="12:12">
      <c r="L7520" s="2"/>
    </row>
    <row r="7521" spans="12:12">
      <c r="L7521" s="2"/>
    </row>
    <row r="7522" spans="12:12">
      <c r="L7522" s="2"/>
    </row>
    <row r="7523" spans="12:12">
      <c r="L7523" s="2"/>
    </row>
    <row r="7524" spans="12:12">
      <c r="L7524" s="2"/>
    </row>
    <row r="7525" spans="12:12">
      <c r="L7525" s="2"/>
    </row>
    <row r="7526" spans="12:12">
      <c r="L7526" s="2"/>
    </row>
    <row r="7527" spans="12:12">
      <c r="L7527" s="2"/>
    </row>
    <row r="7528" spans="12:12">
      <c r="L7528" s="2"/>
    </row>
    <row r="7529" spans="12:12">
      <c r="L7529" s="2"/>
    </row>
    <row r="7530" spans="12:12">
      <c r="L7530" s="2"/>
    </row>
    <row r="7531" spans="12:12">
      <c r="L7531" s="2"/>
    </row>
    <row r="7532" spans="12:12">
      <c r="L7532" s="2"/>
    </row>
    <row r="7533" spans="12:12">
      <c r="L7533" s="2"/>
    </row>
    <row r="7534" spans="12:12">
      <c r="L7534" s="2"/>
    </row>
    <row r="7535" spans="12:12">
      <c r="L7535" s="2"/>
    </row>
    <row r="7536" spans="12:12">
      <c r="L7536" s="2"/>
    </row>
    <row r="7537" spans="12:12">
      <c r="L7537" s="2"/>
    </row>
    <row r="7538" spans="12:12">
      <c r="L7538" s="2"/>
    </row>
    <row r="7539" spans="12:12">
      <c r="L7539" s="2"/>
    </row>
    <row r="7540" spans="12:12">
      <c r="L7540" s="2"/>
    </row>
    <row r="7541" spans="12:12">
      <c r="L7541" s="2"/>
    </row>
    <row r="7542" spans="12:12">
      <c r="L7542" s="2"/>
    </row>
    <row r="7543" spans="12:12">
      <c r="L7543" s="2"/>
    </row>
    <row r="7544" spans="12:12">
      <c r="L7544" s="2"/>
    </row>
    <row r="7545" spans="12:12">
      <c r="L7545" s="2"/>
    </row>
    <row r="7546" spans="12:12">
      <c r="L7546" s="2"/>
    </row>
    <row r="7547" spans="12:12">
      <c r="L7547" s="2"/>
    </row>
    <row r="7548" spans="12:12">
      <c r="L7548" s="2"/>
    </row>
    <row r="7549" spans="12:12">
      <c r="L7549" s="2"/>
    </row>
    <row r="7550" spans="12:12">
      <c r="L7550" s="2"/>
    </row>
    <row r="7551" spans="12:12">
      <c r="L7551" s="2"/>
    </row>
    <row r="7552" spans="12:12">
      <c r="L7552" s="2"/>
    </row>
    <row r="7553" spans="12:12">
      <c r="L7553" s="2"/>
    </row>
    <row r="7554" spans="12:12">
      <c r="L7554" s="2"/>
    </row>
    <row r="7555" spans="12:12">
      <c r="L7555" s="2"/>
    </row>
    <row r="7556" spans="12:12">
      <c r="L7556" s="2"/>
    </row>
    <row r="7557" spans="12:12">
      <c r="L7557" s="2"/>
    </row>
    <row r="7558" spans="12:12">
      <c r="L7558" s="2"/>
    </row>
    <row r="7559" spans="12:12">
      <c r="L7559" s="2"/>
    </row>
    <row r="7560" spans="12:12">
      <c r="L7560" s="2"/>
    </row>
    <row r="7561" spans="12:12">
      <c r="L7561" s="2"/>
    </row>
    <row r="7562" spans="12:12">
      <c r="L7562" s="2"/>
    </row>
    <row r="7563" spans="12:12">
      <c r="L7563" s="2"/>
    </row>
    <row r="7564" spans="12:12">
      <c r="L7564" s="2"/>
    </row>
    <row r="7565" spans="12:12">
      <c r="L7565" s="2"/>
    </row>
    <row r="7566" spans="12:12">
      <c r="L7566" s="2"/>
    </row>
    <row r="7567" spans="12:12">
      <c r="L7567" s="2"/>
    </row>
    <row r="7568" spans="12:12">
      <c r="L7568" s="2"/>
    </row>
    <row r="7569" spans="12:12">
      <c r="L7569" s="2"/>
    </row>
    <row r="7570" spans="12:12">
      <c r="L7570" s="2"/>
    </row>
    <row r="7571" spans="12:12">
      <c r="L7571" s="2"/>
    </row>
    <row r="7572" spans="12:12">
      <c r="L7572" s="2"/>
    </row>
    <row r="7573" spans="12:12">
      <c r="L7573" s="2"/>
    </row>
    <row r="7574" spans="12:12">
      <c r="L7574" s="2"/>
    </row>
    <row r="7575" spans="12:12">
      <c r="L7575" s="2"/>
    </row>
    <row r="7576" spans="12:12">
      <c r="L7576" s="2"/>
    </row>
    <row r="7577" spans="12:12">
      <c r="L7577" s="2"/>
    </row>
    <row r="7578" spans="12:12">
      <c r="L7578" s="2"/>
    </row>
    <row r="7579" spans="12:12">
      <c r="L7579" s="2"/>
    </row>
    <row r="7580" spans="12:12">
      <c r="L7580" s="2"/>
    </row>
    <row r="7581" spans="12:12">
      <c r="L7581" s="2"/>
    </row>
    <row r="7582" spans="12:12">
      <c r="L7582" s="2"/>
    </row>
    <row r="7583" spans="12:12">
      <c r="L7583" s="2"/>
    </row>
    <row r="7584" spans="12:12">
      <c r="L7584" s="2"/>
    </row>
    <row r="7585" spans="12:12">
      <c r="L7585" s="2"/>
    </row>
    <row r="7586" spans="12:12">
      <c r="L7586" s="2"/>
    </row>
    <row r="7587" spans="12:12">
      <c r="L7587" s="2"/>
    </row>
    <row r="7588" spans="12:12">
      <c r="L7588" s="2"/>
    </row>
    <row r="7589" spans="12:12">
      <c r="L7589" s="2"/>
    </row>
    <row r="7590" spans="12:12">
      <c r="L7590" s="2"/>
    </row>
    <row r="7591" spans="12:12">
      <c r="L7591" s="2"/>
    </row>
    <row r="7592" spans="12:12">
      <c r="L7592" s="2"/>
    </row>
    <row r="7593" spans="12:12">
      <c r="L7593" s="2"/>
    </row>
    <row r="7594" spans="12:12">
      <c r="L7594" s="2"/>
    </row>
    <row r="7595" spans="12:12">
      <c r="L7595" s="2"/>
    </row>
    <row r="7596" spans="12:12">
      <c r="L7596" s="2"/>
    </row>
    <row r="7597" spans="12:12">
      <c r="L7597" s="2"/>
    </row>
    <row r="7598" spans="12:12">
      <c r="L7598" s="2"/>
    </row>
    <row r="7599" spans="12:12">
      <c r="L7599" s="2"/>
    </row>
    <row r="7600" spans="12:12">
      <c r="L7600" s="2"/>
    </row>
    <row r="7601" spans="12:12">
      <c r="L7601" s="2"/>
    </row>
    <row r="7602" spans="12:12">
      <c r="L7602" s="2"/>
    </row>
    <row r="7603" spans="12:12">
      <c r="L7603" s="2"/>
    </row>
    <row r="7604" spans="12:12">
      <c r="L7604" s="2"/>
    </row>
    <row r="7605" spans="12:12">
      <c r="L7605" s="2"/>
    </row>
    <row r="7606" spans="12:12">
      <c r="L7606" s="2"/>
    </row>
    <row r="7607" spans="12:12">
      <c r="L7607" s="2"/>
    </row>
    <row r="7608" spans="12:12">
      <c r="L7608" s="2"/>
    </row>
    <row r="7609" spans="12:12">
      <c r="L7609" s="2"/>
    </row>
    <row r="7610" spans="12:12">
      <c r="L7610" s="2"/>
    </row>
    <row r="7611" spans="12:12">
      <c r="L7611" s="2"/>
    </row>
    <row r="7612" spans="12:12">
      <c r="L7612" s="2"/>
    </row>
    <row r="7613" spans="12:12">
      <c r="L7613" s="2"/>
    </row>
    <row r="7614" spans="12:12">
      <c r="L7614" s="2"/>
    </row>
    <row r="7615" spans="12:12">
      <c r="L7615" s="2"/>
    </row>
    <row r="7616" spans="12:12">
      <c r="L7616" s="2"/>
    </row>
    <row r="7617" spans="12:12">
      <c r="L7617" s="2"/>
    </row>
    <row r="7618" spans="12:12">
      <c r="L7618" s="2"/>
    </row>
    <row r="7619" spans="12:12">
      <c r="L7619" s="2"/>
    </row>
    <row r="7620" spans="12:12">
      <c r="L7620" s="2"/>
    </row>
    <row r="7621" spans="12:12">
      <c r="L7621" s="2"/>
    </row>
    <row r="7622" spans="12:12">
      <c r="L7622" s="2"/>
    </row>
    <row r="7623" spans="12:12">
      <c r="L7623" s="2"/>
    </row>
    <row r="7624" spans="12:12">
      <c r="L7624" s="2"/>
    </row>
    <row r="7625" spans="12:12">
      <c r="L7625" s="2"/>
    </row>
    <row r="7626" spans="12:12">
      <c r="L7626" s="2"/>
    </row>
    <row r="7627" spans="12:12">
      <c r="L7627" s="2"/>
    </row>
    <row r="7628" spans="12:12">
      <c r="L7628" s="2"/>
    </row>
    <row r="7629" spans="12:12">
      <c r="L7629" s="2"/>
    </row>
    <row r="7630" spans="12:12">
      <c r="L7630" s="2"/>
    </row>
    <row r="7631" spans="12:12">
      <c r="L7631" s="2"/>
    </row>
    <row r="7632" spans="12:12">
      <c r="L7632" s="2"/>
    </row>
    <row r="7633" spans="12:12">
      <c r="L7633" s="2"/>
    </row>
    <row r="7634" spans="12:12">
      <c r="L7634" s="2"/>
    </row>
    <row r="7635" spans="12:12">
      <c r="L7635" s="2"/>
    </row>
    <row r="7636" spans="12:12">
      <c r="L7636" s="2"/>
    </row>
    <row r="7637" spans="12:12">
      <c r="L7637" s="2"/>
    </row>
    <row r="7638" spans="12:12">
      <c r="L7638" s="2"/>
    </row>
    <row r="7639" spans="12:12">
      <c r="L7639" s="2"/>
    </row>
    <row r="7640" spans="12:12">
      <c r="L7640" s="2"/>
    </row>
    <row r="7641" spans="12:12">
      <c r="L7641" s="2"/>
    </row>
    <row r="7642" spans="12:12">
      <c r="L7642" s="2"/>
    </row>
    <row r="7643" spans="12:12">
      <c r="L7643" s="2"/>
    </row>
    <row r="7644" spans="12:12">
      <c r="L7644" s="2"/>
    </row>
    <row r="7645" spans="12:12">
      <c r="L7645" s="2"/>
    </row>
    <row r="7646" spans="12:12">
      <c r="L7646" s="2"/>
    </row>
    <row r="7647" spans="12:12">
      <c r="L7647" s="2"/>
    </row>
    <row r="7648" spans="12:12">
      <c r="L7648" s="2"/>
    </row>
    <row r="7649" spans="12:12">
      <c r="L7649" s="2"/>
    </row>
    <row r="7650" spans="12:12">
      <c r="L7650" s="2"/>
    </row>
    <row r="7651" spans="12:12">
      <c r="L7651" s="2"/>
    </row>
    <row r="7652" spans="12:12">
      <c r="L7652" s="2"/>
    </row>
    <row r="7653" spans="12:12">
      <c r="L7653" s="2"/>
    </row>
    <row r="7654" spans="12:12">
      <c r="L7654" s="2"/>
    </row>
    <row r="7655" spans="12:12">
      <c r="L7655" s="2"/>
    </row>
    <row r="7656" spans="12:12">
      <c r="L7656" s="2"/>
    </row>
    <row r="7657" spans="12:12">
      <c r="L7657" s="2"/>
    </row>
    <row r="7658" spans="12:12">
      <c r="L7658" s="2"/>
    </row>
    <row r="7659" spans="12:12">
      <c r="L7659" s="2"/>
    </row>
    <row r="7660" spans="12:12">
      <c r="L7660" s="2"/>
    </row>
    <row r="7661" spans="12:12">
      <c r="L7661" s="2"/>
    </row>
    <row r="7662" spans="12:12">
      <c r="L7662" s="2"/>
    </row>
    <row r="7663" spans="12:12">
      <c r="L7663" s="2"/>
    </row>
    <row r="7664" spans="12:12">
      <c r="L7664" s="2"/>
    </row>
    <row r="7665" spans="12:12">
      <c r="L7665" s="2"/>
    </row>
    <row r="7666" spans="12:12">
      <c r="L7666" s="2"/>
    </row>
    <row r="7667" spans="12:12">
      <c r="L7667" s="2"/>
    </row>
    <row r="7668" spans="12:12">
      <c r="L7668" s="2"/>
    </row>
    <row r="7669" spans="12:12">
      <c r="L7669" s="2"/>
    </row>
    <row r="7670" spans="12:12">
      <c r="L7670" s="2"/>
    </row>
    <row r="7671" spans="12:12">
      <c r="L7671" s="2"/>
    </row>
    <row r="7672" spans="12:12">
      <c r="L7672" s="2"/>
    </row>
    <row r="7673" spans="12:12">
      <c r="L7673" s="2"/>
    </row>
    <row r="7674" spans="12:12">
      <c r="L7674" s="2"/>
    </row>
    <row r="7675" spans="12:12">
      <c r="L7675" s="2"/>
    </row>
    <row r="7676" spans="12:12">
      <c r="L7676" s="2"/>
    </row>
    <row r="7677" spans="12:12">
      <c r="L7677" s="2"/>
    </row>
    <row r="7678" spans="12:12">
      <c r="L7678" s="2"/>
    </row>
    <row r="7679" spans="12:12">
      <c r="L7679" s="2"/>
    </row>
    <row r="7680" spans="12:12">
      <c r="L7680" s="2"/>
    </row>
    <row r="7681" spans="12:12">
      <c r="L7681" s="2"/>
    </row>
    <row r="7682" spans="12:12">
      <c r="L7682" s="2"/>
    </row>
    <row r="7683" spans="12:12">
      <c r="L7683" s="2"/>
    </row>
    <row r="7684" spans="12:12">
      <c r="L7684" s="2"/>
    </row>
    <row r="7685" spans="12:12">
      <c r="L7685" s="2"/>
    </row>
    <row r="7686" spans="12:12">
      <c r="L7686" s="2"/>
    </row>
    <row r="7687" spans="12:12">
      <c r="L7687" s="2"/>
    </row>
    <row r="7688" spans="12:12">
      <c r="L7688" s="2"/>
    </row>
    <row r="7689" spans="12:12">
      <c r="L7689" s="2"/>
    </row>
    <row r="7690" spans="12:12">
      <c r="L7690" s="2"/>
    </row>
    <row r="7691" spans="12:12">
      <c r="L7691" s="2"/>
    </row>
    <row r="7692" spans="12:12">
      <c r="L7692" s="2"/>
    </row>
    <row r="7693" spans="12:12">
      <c r="L7693" s="2"/>
    </row>
    <row r="7694" spans="12:12">
      <c r="L7694" s="2"/>
    </row>
    <row r="7695" spans="12:12">
      <c r="L7695" s="2"/>
    </row>
    <row r="7696" spans="12:12">
      <c r="L7696" s="2"/>
    </row>
    <row r="7697" spans="12:12">
      <c r="L7697" s="2"/>
    </row>
    <row r="7698" spans="12:12">
      <c r="L7698" s="2"/>
    </row>
    <row r="7699" spans="12:12">
      <c r="L7699" s="2"/>
    </row>
    <row r="7700" spans="12:12">
      <c r="L7700" s="2"/>
    </row>
    <row r="7701" spans="12:12">
      <c r="L7701" s="2"/>
    </row>
    <row r="7702" spans="12:12">
      <c r="L7702" s="2"/>
    </row>
    <row r="7703" spans="12:12">
      <c r="L7703" s="2"/>
    </row>
    <row r="7704" spans="12:12">
      <c r="L7704" s="2"/>
    </row>
    <row r="7705" spans="12:12">
      <c r="L7705" s="2"/>
    </row>
    <row r="7706" spans="12:12">
      <c r="L7706" s="2"/>
    </row>
    <row r="7707" spans="12:12">
      <c r="L7707" s="2"/>
    </row>
    <row r="7708" spans="12:12">
      <c r="L7708" s="2"/>
    </row>
    <row r="7709" spans="12:12">
      <c r="L7709" s="2"/>
    </row>
    <row r="7710" spans="12:12">
      <c r="L7710" s="2"/>
    </row>
    <row r="7711" spans="12:12">
      <c r="L7711" s="2"/>
    </row>
    <row r="7712" spans="12:12">
      <c r="L7712" s="2"/>
    </row>
    <row r="7713" spans="12:12">
      <c r="L7713" s="2"/>
    </row>
    <row r="7714" spans="12:12">
      <c r="L7714" s="2"/>
    </row>
    <row r="7715" spans="12:12">
      <c r="L7715" s="2"/>
    </row>
    <row r="7716" spans="12:12">
      <c r="L7716" s="2"/>
    </row>
    <row r="7717" spans="12:12">
      <c r="L7717" s="2"/>
    </row>
    <row r="7718" spans="12:12">
      <c r="L7718" s="2"/>
    </row>
    <row r="7719" spans="12:12">
      <c r="L7719" s="2"/>
    </row>
    <row r="7720" spans="12:12">
      <c r="L7720" s="2"/>
    </row>
    <row r="7721" spans="12:12">
      <c r="L7721" s="2"/>
    </row>
    <row r="7722" spans="12:12">
      <c r="L7722" s="2"/>
    </row>
    <row r="7723" spans="12:12">
      <c r="L7723" s="2"/>
    </row>
    <row r="7724" spans="12:12">
      <c r="L7724" s="2"/>
    </row>
    <row r="7725" spans="12:12">
      <c r="L7725" s="2"/>
    </row>
    <row r="7726" spans="12:12">
      <c r="L7726" s="2"/>
    </row>
    <row r="7727" spans="12:12">
      <c r="L7727" s="2"/>
    </row>
    <row r="7728" spans="12:12">
      <c r="L7728" s="2"/>
    </row>
    <row r="7729" spans="12:12">
      <c r="L7729" s="2"/>
    </row>
    <row r="7730" spans="12:12">
      <c r="L7730" s="2"/>
    </row>
    <row r="7731" spans="12:12">
      <c r="L7731" s="2"/>
    </row>
    <row r="7732" spans="12:12">
      <c r="L7732" s="2"/>
    </row>
    <row r="7733" spans="12:12">
      <c r="L7733" s="2"/>
    </row>
    <row r="7734" spans="12:12">
      <c r="L7734" s="2"/>
    </row>
    <row r="7735" spans="12:12">
      <c r="L7735" s="2"/>
    </row>
    <row r="7736" spans="12:12">
      <c r="L7736" s="2"/>
    </row>
    <row r="7737" spans="12:12">
      <c r="L7737" s="2"/>
    </row>
    <row r="7738" spans="12:12">
      <c r="L7738" s="2"/>
    </row>
    <row r="7739" spans="12:12">
      <c r="L7739" s="2"/>
    </row>
    <row r="7740" spans="12:12">
      <c r="L7740" s="2"/>
    </row>
    <row r="7741" spans="12:12">
      <c r="L7741" s="2"/>
    </row>
    <row r="7742" spans="12:12">
      <c r="L7742" s="2"/>
    </row>
    <row r="7743" spans="12:12">
      <c r="L7743" s="2"/>
    </row>
    <row r="7744" spans="12:12">
      <c r="L7744" s="2"/>
    </row>
    <row r="7745" spans="12:12">
      <c r="L7745" s="2"/>
    </row>
    <row r="7746" spans="12:12">
      <c r="L7746" s="2"/>
    </row>
    <row r="7747" spans="12:12">
      <c r="L7747" s="2"/>
    </row>
    <row r="7748" spans="12:12">
      <c r="L7748" s="2"/>
    </row>
    <row r="7749" spans="12:12">
      <c r="L7749" s="2"/>
    </row>
    <row r="7750" spans="12:12">
      <c r="L7750" s="2"/>
    </row>
    <row r="7751" spans="12:12">
      <c r="L7751" s="2"/>
    </row>
    <row r="7752" spans="12:12">
      <c r="L7752" s="2"/>
    </row>
    <row r="7753" spans="12:12">
      <c r="L7753" s="2"/>
    </row>
    <row r="7754" spans="12:12">
      <c r="L7754" s="2"/>
    </row>
    <row r="7755" spans="12:12">
      <c r="L7755" s="2"/>
    </row>
    <row r="7756" spans="12:12">
      <c r="L7756" s="2"/>
    </row>
    <row r="7757" spans="12:12">
      <c r="L7757" s="2"/>
    </row>
    <row r="7758" spans="12:12">
      <c r="L7758" s="2"/>
    </row>
    <row r="7759" spans="12:12">
      <c r="L7759" s="2"/>
    </row>
    <row r="7760" spans="12:12">
      <c r="L7760" s="2"/>
    </row>
    <row r="7761" spans="12:12">
      <c r="L7761" s="2"/>
    </row>
    <row r="7762" spans="12:12">
      <c r="L7762" s="2"/>
    </row>
    <row r="7763" spans="12:12">
      <c r="L7763" s="2"/>
    </row>
    <row r="7764" spans="12:12">
      <c r="L7764" s="2"/>
    </row>
    <row r="7765" spans="12:12">
      <c r="L7765" s="2"/>
    </row>
    <row r="7766" spans="12:12">
      <c r="L7766" s="2"/>
    </row>
    <row r="7767" spans="12:12">
      <c r="L7767" s="2"/>
    </row>
    <row r="7768" spans="12:12">
      <c r="L7768" s="2"/>
    </row>
    <row r="7769" spans="12:12">
      <c r="L7769" s="2"/>
    </row>
    <row r="7770" spans="12:12">
      <c r="L7770" s="2"/>
    </row>
    <row r="7771" spans="12:12">
      <c r="L7771" s="2"/>
    </row>
    <row r="7772" spans="12:12">
      <c r="L7772" s="2"/>
    </row>
    <row r="7773" spans="12:12">
      <c r="L7773" s="2"/>
    </row>
    <row r="7774" spans="12:12">
      <c r="L7774" s="2"/>
    </row>
    <row r="7775" spans="12:12">
      <c r="L7775" s="2"/>
    </row>
    <row r="7776" spans="12:12">
      <c r="L7776" s="2"/>
    </row>
    <row r="7777" spans="12:12">
      <c r="L7777" s="2"/>
    </row>
    <row r="7778" spans="12:12">
      <c r="L7778" s="2"/>
    </row>
    <row r="7779" spans="12:12">
      <c r="L7779" s="2"/>
    </row>
    <row r="7780" spans="12:12">
      <c r="L7780" s="2"/>
    </row>
    <row r="7781" spans="12:12">
      <c r="L7781" s="2"/>
    </row>
    <row r="7782" spans="12:12">
      <c r="L7782" s="2"/>
    </row>
    <row r="7783" spans="12:12">
      <c r="L7783" s="2"/>
    </row>
    <row r="7784" spans="12:12">
      <c r="L7784" s="2"/>
    </row>
    <row r="7785" spans="12:12">
      <c r="L7785" s="2"/>
    </row>
    <row r="7786" spans="12:12">
      <c r="L7786" s="2"/>
    </row>
    <row r="7787" spans="12:12">
      <c r="L7787" s="2"/>
    </row>
    <row r="7788" spans="12:12">
      <c r="L7788" s="2"/>
    </row>
    <row r="7789" spans="12:12">
      <c r="L7789" s="2"/>
    </row>
    <row r="7790" spans="12:12">
      <c r="L7790" s="2"/>
    </row>
    <row r="7791" spans="12:12">
      <c r="L7791" s="2"/>
    </row>
    <row r="7792" spans="12:12">
      <c r="L7792" s="2"/>
    </row>
    <row r="7793" spans="12:12">
      <c r="L7793" s="2"/>
    </row>
    <row r="7794" spans="12:12">
      <c r="L7794" s="2"/>
    </row>
    <row r="7795" spans="12:12">
      <c r="L7795" s="2"/>
    </row>
    <row r="7796" spans="12:12">
      <c r="L7796" s="2"/>
    </row>
    <row r="7797" spans="12:12">
      <c r="L7797" s="2"/>
    </row>
    <row r="7798" spans="12:12">
      <c r="L7798" s="2"/>
    </row>
    <row r="7799" spans="12:12">
      <c r="L7799" s="2"/>
    </row>
    <row r="7800" spans="12:12">
      <c r="L7800" s="2"/>
    </row>
    <row r="7801" spans="12:12">
      <c r="L7801" s="2"/>
    </row>
    <row r="7802" spans="12:12">
      <c r="L7802" s="2"/>
    </row>
    <row r="7803" spans="12:12">
      <c r="L7803" s="2"/>
    </row>
    <row r="7804" spans="12:12">
      <c r="L7804" s="2"/>
    </row>
    <row r="7805" spans="12:12">
      <c r="L7805" s="2"/>
    </row>
    <row r="7806" spans="12:12">
      <c r="L7806" s="2"/>
    </row>
    <row r="7807" spans="12:12">
      <c r="L7807" s="2"/>
    </row>
    <row r="7808" spans="12:12">
      <c r="L7808" s="2"/>
    </row>
    <row r="7809" spans="12:12">
      <c r="L7809" s="2"/>
    </row>
    <row r="7810" spans="12:12">
      <c r="L7810" s="2"/>
    </row>
    <row r="7811" spans="12:12">
      <c r="L7811" s="2"/>
    </row>
    <row r="7812" spans="12:12">
      <c r="L7812" s="2"/>
    </row>
    <row r="7813" spans="12:12">
      <c r="L7813" s="2"/>
    </row>
    <row r="7814" spans="12:12">
      <c r="L7814" s="2"/>
    </row>
    <row r="7815" spans="12:12">
      <c r="L7815" s="2"/>
    </row>
    <row r="7816" spans="12:12">
      <c r="L7816" s="2"/>
    </row>
    <row r="7817" spans="12:12">
      <c r="L7817" s="2"/>
    </row>
    <row r="7818" spans="12:12">
      <c r="L7818" s="2"/>
    </row>
    <row r="7819" spans="12:12">
      <c r="L7819" s="2"/>
    </row>
    <row r="7820" spans="12:12">
      <c r="L7820" s="2"/>
    </row>
    <row r="7821" spans="12:12">
      <c r="L7821" s="2"/>
    </row>
    <row r="7822" spans="12:12">
      <c r="L7822" s="2"/>
    </row>
    <row r="7823" spans="12:12">
      <c r="L7823" s="2"/>
    </row>
    <row r="7824" spans="12:12">
      <c r="L7824" s="2"/>
    </row>
    <row r="7825" spans="12:12">
      <c r="L7825" s="2"/>
    </row>
    <row r="7826" spans="12:12">
      <c r="L7826" s="2"/>
    </row>
    <row r="7827" spans="12:12">
      <c r="L7827" s="2"/>
    </row>
    <row r="7828" spans="12:12">
      <c r="L7828" s="2"/>
    </row>
    <row r="7829" spans="12:12">
      <c r="L7829" s="2"/>
    </row>
    <row r="7830" spans="12:12">
      <c r="L7830" s="2"/>
    </row>
    <row r="7831" spans="12:12">
      <c r="L7831" s="2"/>
    </row>
    <row r="7832" spans="12:12">
      <c r="L7832" s="2"/>
    </row>
    <row r="7833" spans="12:12">
      <c r="L7833" s="2"/>
    </row>
    <row r="7834" spans="12:12">
      <c r="L7834" s="2"/>
    </row>
    <row r="7835" spans="12:12">
      <c r="L7835" s="2"/>
    </row>
    <row r="7836" spans="12:12">
      <c r="L7836" s="2"/>
    </row>
    <row r="7837" spans="12:12">
      <c r="L7837" s="2"/>
    </row>
    <row r="7838" spans="12:12">
      <c r="L7838" s="2"/>
    </row>
    <row r="7839" spans="12:12">
      <c r="L7839" s="2"/>
    </row>
    <row r="7840" spans="12:12">
      <c r="L7840" s="2"/>
    </row>
    <row r="7841" spans="12:12">
      <c r="L7841" s="2"/>
    </row>
    <row r="7842" spans="12:12">
      <c r="L7842" s="2"/>
    </row>
    <row r="7843" spans="12:12">
      <c r="L7843" s="2"/>
    </row>
    <row r="7844" spans="12:12">
      <c r="L7844" s="2"/>
    </row>
    <row r="7845" spans="12:12">
      <c r="L7845" s="2"/>
    </row>
    <row r="7846" spans="12:12">
      <c r="L7846" s="2"/>
    </row>
    <row r="7847" spans="12:12">
      <c r="L7847" s="2"/>
    </row>
    <row r="7848" spans="12:12">
      <c r="L7848" s="2"/>
    </row>
    <row r="7849" spans="12:12">
      <c r="L7849" s="2"/>
    </row>
    <row r="7850" spans="12:12">
      <c r="L7850" s="2"/>
    </row>
    <row r="7851" spans="12:12">
      <c r="L7851" s="2"/>
    </row>
    <row r="7852" spans="12:12">
      <c r="L7852" s="2"/>
    </row>
    <row r="7853" spans="12:12">
      <c r="L7853" s="2"/>
    </row>
    <row r="7854" spans="12:12">
      <c r="L7854" s="2"/>
    </row>
    <row r="7855" spans="12:12">
      <c r="L7855" s="2"/>
    </row>
    <row r="7856" spans="12:12">
      <c r="L7856" s="2"/>
    </row>
    <row r="7857" spans="12:12">
      <c r="L7857" s="2"/>
    </row>
    <row r="7858" spans="12:12">
      <c r="L7858" s="2"/>
    </row>
    <row r="7859" spans="12:12">
      <c r="L7859" s="2"/>
    </row>
    <row r="7860" spans="12:12">
      <c r="L7860" s="2"/>
    </row>
    <row r="7861" spans="12:12">
      <c r="L7861" s="2"/>
    </row>
    <row r="7862" spans="12:12">
      <c r="L7862" s="2"/>
    </row>
    <row r="7863" spans="12:12">
      <c r="L7863" s="2"/>
    </row>
    <row r="7864" spans="12:12">
      <c r="L7864" s="2"/>
    </row>
    <row r="7865" spans="12:12">
      <c r="L7865" s="2"/>
    </row>
    <row r="7866" spans="12:12">
      <c r="L7866" s="2"/>
    </row>
    <row r="7867" spans="12:12">
      <c r="L7867" s="2"/>
    </row>
    <row r="7868" spans="12:12">
      <c r="L7868" s="2"/>
    </row>
    <row r="7869" spans="12:12">
      <c r="L7869" s="2"/>
    </row>
    <row r="7870" spans="12:12">
      <c r="L7870" s="2"/>
    </row>
    <row r="7871" spans="12:12">
      <c r="L7871" s="2"/>
    </row>
    <row r="7872" spans="12:12">
      <c r="L7872" s="2"/>
    </row>
    <row r="7873" spans="12:12">
      <c r="L7873" s="2"/>
    </row>
    <row r="7874" spans="12:12">
      <c r="L7874" s="2"/>
    </row>
    <row r="7875" spans="12:12">
      <c r="L7875" s="2"/>
    </row>
    <row r="7876" spans="12:12">
      <c r="L7876" s="2"/>
    </row>
    <row r="7877" spans="12:12">
      <c r="L7877" s="2"/>
    </row>
    <row r="7878" spans="12:12">
      <c r="L7878" s="2"/>
    </row>
    <row r="7879" spans="12:12">
      <c r="L7879" s="2"/>
    </row>
    <row r="7880" spans="12:12">
      <c r="L7880" s="2"/>
    </row>
    <row r="7881" spans="12:12">
      <c r="L7881" s="2"/>
    </row>
    <row r="7882" spans="12:12">
      <c r="L7882" s="2"/>
    </row>
    <row r="7883" spans="12:12">
      <c r="L7883" s="2"/>
    </row>
    <row r="7884" spans="12:12">
      <c r="L7884" s="2"/>
    </row>
    <row r="7885" spans="12:12">
      <c r="L7885" s="2"/>
    </row>
    <row r="7886" spans="12:12">
      <c r="L7886" s="2"/>
    </row>
    <row r="7887" spans="12:12">
      <c r="L7887" s="2"/>
    </row>
    <row r="7888" spans="12:12">
      <c r="L7888" s="2"/>
    </row>
    <row r="7889" spans="12:12">
      <c r="L7889" s="2"/>
    </row>
    <row r="7890" spans="12:12">
      <c r="L7890" s="2"/>
    </row>
    <row r="7891" spans="12:12">
      <c r="L7891" s="2"/>
    </row>
    <row r="7892" spans="12:12">
      <c r="L7892" s="2"/>
    </row>
    <row r="7893" spans="12:12">
      <c r="L7893" s="2"/>
    </row>
    <row r="7894" spans="12:12">
      <c r="L7894" s="2"/>
    </row>
    <row r="7895" spans="12:12">
      <c r="L7895" s="2"/>
    </row>
    <row r="7896" spans="12:12">
      <c r="L7896" s="2"/>
    </row>
    <row r="7897" spans="12:12">
      <c r="L7897" s="2"/>
    </row>
    <row r="7898" spans="12:12">
      <c r="L7898" s="2"/>
    </row>
    <row r="7899" spans="12:12">
      <c r="L7899" s="2"/>
    </row>
    <row r="7900" spans="12:12">
      <c r="L7900" s="2"/>
    </row>
    <row r="7901" spans="12:12">
      <c r="L7901" s="2"/>
    </row>
    <row r="7902" spans="12:12">
      <c r="L7902" s="2"/>
    </row>
    <row r="7903" spans="12:12">
      <c r="L7903" s="2"/>
    </row>
    <row r="7904" spans="12:12">
      <c r="L7904" s="2"/>
    </row>
    <row r="7905" spans="12:12">
      <c r="L7905" s="2"/>
    </row>
    <row r="7906" spans="12:12">
      <c r="L7906" s="2"/>
    </row>
    <row r="7907" spans="12:12">
      <c r="L7907" s="2"/>
    </row>
    <row r="7908" spans="12:12">
      <c r="L7908" s="2"/>
    </row>
    <row r="7909" spans="12:12">
      <c r="L7909" s="2"/>
    </row>
    <row r="7910" spans="12:12">
      <c r="L7910" s="2"/>
    </row>
    <row r="7911" spans="12:12">
      <c r="L7911" s="2"/>
    </row>
    <row r="7912" spans="12:12">
      <c r="L7912" s="2"/>
    </row>
    <row r="7913" spans="12:12">
      <c r="L7913" s="2"/>
    </row>
    <row r="7914" spans="12:12">
      <c r="L7914" s="2"/>
    </row>
    <row r="7915" spans="12:12">
      <c r="L7915" s="2"/>
    </row>
    <row r="7916" spans="12:12">
      <c r="L7916" s="2"/>
    </row>
    <row r="7917" spans="12:12">
      <c r="L7917" s="2"/>
    </row>
    <row r="7918" spans="12:12">
      <c r="L7918" s="2"/>
    </row>
    <row r="7919" spans="12:12">
      <c r="L7919" s="2"/>
    </row>
    <row r="7920" spans="12:12">
      <c r="L7920" s="2"/>
    </row>
    <row r="7921" spans="12:12">
      <c r="L7921" s="2"/>
    </row>
    <row r="7922" spans="12:12">
      <c r="L7922" s="2"/>
    </row>
    <row r="7923" spans="12:12">
      <c r="L7923" s="2"/>
    </row>
    <row r="7924" spans="12:12">
      <c r="L7924" s="2"/>
    </row>
    <row r="7925" spans="12:12">
      <c r="L7925" s="2"/>
    </row>
    <row r="7926" spans="12:12">
      <c r="L7926" s="2"/>
    </row>
    <row r="7927" spans="12:12">
      <c r="L7927" s="2"/>
    </row>
    <row r="7928" spans="12:12">
      <c r="L7928" s="2"/>
    </row>
    <row r="7929" spans="12:12">
      <c r="L7929" s="2"/>
    </row>
    <row r="7930" spans="12:12">
      <c r="L7930" s="2"/>
    </row>
    <row r="7931" spans="12:12">
      <c r="L7931" s="2"/>
    </row>
    <row r="7932" spans="12:12">
      <c r="L7932" s="2"/>
    </row>
    <row r="7933" spans="12:12">
      <c r="L7933" s="2"/>
    </row>
    <row r="7934" spans="12:12">
      <c r="L7934" s="2"/>
    </row>
    <row r="7935" spans="12:12">
      <c r="L7935" s="2"/>
    </row>
    <row r="7936" spans="12:12">
      <c r="L7936" s="2"/>
    </row>
    <row r="7937" spans="12:12">
      <c r="L7937" s="2"/>
    </row>
    <row r="7938" spans="12:12">
      <c r="L7938" s="2"/>
    </row>
    <row r="7939" spans="12:12">
      <c r="L7939" s="2"/>
    </row>
    <row r="7940" spans="12:12">
      <c r="L7940" s="2"/>
    </row>
    <row r="7941" spans="12:12">
      <c r="L7941" s="2"/>
    </row>
    <row r="7942" spans="12:12">
      <c r="L7942" s="2"/>
    </row>
    <row r="7943" spans="12:12">
      <c r="L7943" s="2"/>
    </row>
    <row r="7944" spans="12:12">
      <c r="L7944" s="2"/>
    </row>
    <row r="7945" spans="12:12">
      <c r="L7945" s="2"/>
    </row>
    <row r="7946" spans="12:12">
      <c r="L7946" s="2"/>
    </row>
    <row r="7947" spans="12:12">
      <c r="L7947" s="2"/>
    </row>
    <row r="7948" spans="12:12">
      <c r="L7948" s="2"/>
    </row>
    <row r="7949" spans="12:12">
      <c r="L7949" s="2"/>
    </row>
    <row r="7950" spans="12:12">
      <c r="L7950" s="2"/>
    </row>
    <row r="7951" spans="12:12">
      <c r="L7951" s="2"/>
    </row>
    <row r="7952" spans="12:12">
      <c r="L7952" s="2"/>
    </row>
    <row r="7953" spans="12:12">
      <c r="L7953" s="2"/>
    </row>
    <row r="7954" spans="12:12">
      <c r="L7954" s="2"/>
    </row>
    <row r="7955" spans="12:12">
      <c r="L7955" s="2"/>
    </row>
    <row r="7956" spans="12:12">
      <c r="L7956" s="2"/>
    </row>
    <row r="7957" spans="12:12">
      <c r="L7957" s="2"/>
    </row>
    <row r="7958" spans="12:12">
      <c r="L7958" s="2"/>
    </row>
    <row r="7959" spans="12:12">
      <c r="L7959" s="2"/>
    </row>
    <row r="7960" spans="12:12">
      <c r="L7960" s="2"/>
    </row>
    <row r="7961" spans="12:12">
      <c r="L7961" s="2"/>
    </row>
    <row r="7962" spans="12:12">
      <c r="L7962" s="2"/>
    </row>
    <row r="7963" spans="12:12">
      <c r="L7963" s="2"/>
    </row>
    <row r="7964" spans="12:12">
      <c r="L7964" s="2"/>
    </row>
    <row r="7965" spans="12:12">
      <c r="L7965" s="2"/>
    </row>
    <row r="7966" spans="12:12">
      <c r="L7966" s="2"/>
    </row>
    <row r="7967" spans="12:12">
      <c r="L7967" s="2"/>
    </row>
    <row r="7968" spans="12:12">
      <c r="L7968" s="2"/>
    </row>
    <row r="7969" spans="12:12">
      <c r="L7969" s="2"/>
    </row>
    <row r="7970" spans="12:12">
      <c r="L7970" s="2"/>
    </row>
    <row r="7971" spans="12:12">
      <c r="L7971" s="2"/>
    </row>
    <row r="7972" spans="12:12">
      <c r="L7972" s="2"/>
    </row>
    <row r="7973" spans="12:12">
      <c r="L7973" s="2"/>
    </row>
    <row r="7974" spans="12:12">
      <c r="L7974" s="2"/>
    </row>
    <row r="7975" spans="12:12">
      <c r="L7975" s="2"/>
    </row>
    <row r="7976" spans="12:12">
      <c r="L7976" s="2"/>
    </row>
    <row r="7977" spans="12:12">
      <c r="L7977" s="2"/>
    </row>
    <row r="7978" spans="12:12">
      <c r="L7978" s="2"/>
    </row>
    <row r="7979" spans="12:12">
      <c r="L7979" s="2"/>
    </row>
    <row r="7980" spans="12:12">
      <c r="L7980" s="2"/>
    </row>
    <row r="7981" spans="12:12">
      <c r="L7981" s="2"/>
    </row>
    <row r="7982" spans="12:12">
      <c r="L7982" s="2"/>
    </row>
    <row r="7983" spans="12:12">
      <c r="L7983" s="2"/>
    </row>
    <row r="7984" spans="12:12">
      <c r="L7984" s="2"/>
    </row>
    <row r="7985" spans="12:12">
      <c r="L7985" s="2"/>
    </row>
    <row r="7986" spans="12:12">
      <c r="L7986" s="2"/>
    </row>
    <row r="7987" spans="12:12">
      <c r="L7987" s="2"/>
    </row>
    <row r="7988" spans="12:12">
      <c r="L7988" s="2"/>
    </row>
    <row r="7989" spans="12:12">
      <c r="L7989" s="2"/>
    </row>
    <row r="7990" spans="12:12">
      <c r="L7990" s="2"/>
    </row>
    <row r="7991" spans="12:12">
      <c r="L7991" s="2"/>
    </row>
    <row r="7992" spans="12:12">
      <c r="L7992" s="2"/>
    </row>
    <row r="7993" spans="12:12">
      <c r="L7993" s="2"/>
    </row>
    <row r="7994" spans="12:12">
      <c r="L7994" s="2"/>
    </row>
    <row r="7995" spans="12:12">
      <c r="L7995" s="2"/>
    </row>
    <row r="7996" spans="12:12">
      <c r="L7996" s="2"/>
    </row>
    <row r="7997" spans="12:12">
      <c r="L7997" s="2"/>
    </row>
    <row r="7998" spans="12:12">
      <c r="L7998" s="2"/>
    </row>
    <row r="7999" spans="12:12">
      <c r="L7999" s="2"/>
    </row>
    <row r="8000" spans="12:12">
      <c r="L8000" s="2"/>
    </row>
    <row r="8001" spans="12:12">
      <c r="L8001" s="2"/>
    </row>
    <row r="8002" spans="12:12">
      <c r="L8002" s="2"/>
    </row>
    <row r="8003" spans="12:12">
      <c r="L8003" s="2"/>
    </row>
    <row r="8004" spans="12:12">
      <c r="L8004" s="2"/>
    </row>
    <row r="8005" spans="12:12">
      <c r="L8005" s="2"/>
    </row>
    <row r="8006" spans="12:12">
      <c r="L8006" s="2"/>
    </row>
    <row r="8007" spans="12:12">
      <c r="L8007" s="2"/>
    </row>
    <row r="8008" spans="12:12">
      <c r="L8008" s="2"/>
    </row>
    <row r="8009" spans="12:12">
      <c r="L8009" s="2"/>
    </row>
    <row r="8010" spans="12:12">
      <c r="L8010" s="2"/>
    </row>
    <row r="8011" spans="12:12">
      <c r="L8011" s="2"/>
    </row>
    <row r="8012" spans="12:12">
      <c r="L8012" s="2"/>
    </row>
    <row r="8013" spans="12:12">
      <c r="L8013" s="2"/>
    </row>
    <row r="8014" spans="12:12">
      <c r="L8014" s="2"/>
    </row>
    <row r="8015" spans="12:12">
      <c r="L8015" s="2"/>
    </row>
    <row r="8016" spans="12:12">
      <c r="L8016" s="2"/>
    </row>
    <row r="8017" spans="12:12">
      <c r="L8017" s="2"/>
    </row>
    <row r="8018" spans="12:12">
      <c r="L8018" s="2"/>
    </row>
    <row r="8019" spans="12:12">
      <c r="L8019" s="2"/>
    </row>
    <row r="8020" spans="12:12">
      <c r="L8020" s="2"/>
    </row>
    <row r="8021" spans="12:12">
      <c r="L8021" s="2"/>
    </row>
    <row r="8022" spans="12:12">
      <c r="L8022" s="2"/>
    </row>
    <row r="8023" spans="12:12">
      <c r="L8023" s="2"/>
    </row>
    <row r="8024" spans="12:12">
      <c r="L8024" s="2"/>
    </row>
    <row r="8025" spans="12:12">
      <c r="L8025" s="2"/>
    </row>
    <row r="8026" spans="12:12">
      <c r="L8026" s="2"/>
    </row>
    <row r="8027" spans="12:12">
      <c r="L8027" s="2"/>
    </row>
    <row r="8028" spans="12:12">
      <c r="L8028" s="2"/>
    </row>
    <row r="8029" spans="12:12">
      <c r="L8029" s="2"/>
    </row>
    <row r="8030" spans="12:12">
      <c r="L8030" s="2"/>
    </row>
    <row r="8031" spans="12:12">
      <c r="L8031" s="2"/>
    </row>
    <row r="8032" spans="12:12">
      <c r="L8032" s="2"/>
    </row>
    <row r="8033" spans="12:12">
      <c r="L8033" s="2"/>
    </row>
    <row r="8034" spans="12:12">
      <c r="L8034" s="2"/>
    </row>
    <row r="8035" spans="12:12">
      <c r="L8035" s="2"/>
    </row>
    <row r="8036" spans="12:12">
      <c r="L8036" s="2"/>
    </row>
    <row r="8037" spans="12:12">
      <c r="L8037" s="2"/>
    </row>
    <row r="8038" spans="12:12">
      <c r="L8038" s="2"/>
    </row>
    <row r="8039" spans="12:12">
      <c r="L8039" s="2"/>
    </row>
    <row r="8040" spans="12:12">
      <c r="L8040" s="2"/>
    </row>
    <row r="8041" spans="12:12">
      <c r="L8041" s="2"/>
    </row>
    <row r="8042" spans="12:12">
      <c r="L8042" s="2"/>
    </row>
    <row r="8043" spans="12:12">
      <c r="L8043" s="2"/>
    </row>
    <row r="8044" spans="12:12">
      <c r="L8044" s="2"/>
    </row>
    <row r="8045" spans="12:12">
      <c r="L8045" s="2"/>
    </row>
    <row r="8046" spans="12:12">
      <c r="L8046" s="2"/>
    </row>
    <row r="8047" spans="12:12">
      <c r="L8047" s="2"/>
    </row>
    <row r="8048" spans="12:12">
      <c r="L8048" s="2"/>
    </row>
    <row r="8049" spans="12:12">
      <c r="L8049" s="2"/>
    </row>
    <row r="8050" spans="12:12">
      <c r="L8050" s="2"/>
    </row>
    <row r="8051" spans="12:12">
      <c r="L8051" s="2"/>
    </row>
    <row r="8052" spans="12:12">
      <c r="L8052" s="2"/>
    </row>
    <row r="8053" spans="12:12">
      <c r="L8053" s="2"/>
    </row>
    <row r="8054" spans="12:12">
      <c r="L8054" s="2"/>
    </row>
    <row r="8055" spans="12:12">
      <c r="L8055" s="2"/>
    </row>
    <row r="8056" spans="12:12">
      <c r="L8056" s="2"/>
    </row>
    <row r="8057" spans="12:12">
      <c r="L8057" s="2"/>
    </row>
    <row r="8058" spans="12:12">
      <c r="L8058" s="2"/>
    </row>
    <row r="8059" spans="12:12">
      <c r="L8059" s="2"/>
    </row>
    <row r="8060" spans="12:12">
      <c r="L8060" s="2"/>
    </row>
    <row r="8061" spans="12:12">
      <c r="L8061" s="2"/>
    </row>
    <row r="8062" spans="12:12">
      <c r="L8062" s="2"/>
    </row>
    <row r="8063" spans="12:12">
      <c r="L8063" s="2"/>
    </row>
    <row r="8064" spans="12:12">
      <c r="L8064" s="2"/>
    </row>
    <row r="8065" spans="12:12">
      <c r="L8065" s="2"/>
    </row>
    <row r="8066" spans="12:12">
      <c r="L8066" s="2"/>
    </row>
    <row r="8067" spans="12:12">
      <c r="L8067" s="2"/>
    </row>
    <row r="8068" spans="12:12">
      <c r="L8068" s="2"/>
    </row>
    <row r="8069" spans="12:12">
      <c r="L8069" s="2"/>
    </row>
    <row r="8070" spans="12:12">
      <c r="L8070" s="2"/>
    </row>
    <row r="8071" spans="12:12">
      <c r="L8071" s="2"/>
    </row>
    <row r="8072" spans="12:12">
      <c r="L8072" s="2"/>
    </row>
    <row r="8073" spans="12:12">
      <c r="L8073" s="2"/>
    </row>
    <row r="8074" spans="12:12">
      <c r="L8074" s="2"/>
    </row>
    <row r="8075" spans="12:12">
      <c r="L8075" s="2"/>
    </row>
    <row r="8076" spans="12:12">
      <c r="L8076" s="2"/>
    </row>
    <row r="8077" spans="12:12">
      <c r="L8077" s="2"/>
    </row>
    <row r="8078" spans="12:12">
      <c r="L8078" s="2"/>
    </row>
    <row r="8079" spans="12:12">
      <c r="L8079" s="2"/>
    </row>
    <row r="8080" spans="12:12">
      <c r="L8080" s="2"/>
    </row>
    <row r="8081" spans="12:12">
      <c r="L8081" s="2"/>
    </row>
    <row r="8082" spans="12:12">
      <c r="L8082" s="2"/>
    </row>
    <row r="8083" spans="12:12">
      <c r="L8083" s="2"/>
    </row>
    <row r="8084" spans="12:12">
      <c r="L8084" s="2"/>
    </row>
    <row r="8085" spans="12:12">
      <c r="L8085" s="2"/>
    </row>
    <row r="8086" spans="12:12">
      <c r="L8086" s="2"/>
    </row>
    <row r="8087" spans="12:12">
      <c r="L8087" s="2"/>
    </row>
    <row r="8088" spans="12:12">
      <c r="L8088" s="2"/>
    </row>
    <row r="8089" spans="12:12">
      <c r="L8089" s="2"/>
    </row>
    <row r="8090" spans="12:12">
      <c r="L8090" s="2"/>
    </row>
    <row r="8091" spans="12:12">
      <c r="L8091" s="2"/>
    </row>
    <row r="8092" spans="12:12">
      <c r="L8092" s="2"/>
    </row>
    <row r="8093" spans="12:12">
      <c r="L8093" s="2"/>
    </row>
    <row r="8094" spans="12:12">
      <c r="L8094" s="2"/>
    </row>
    <row r="8095" spans="12:12">
      <c r="L8095" s="2"/>
    </row>
    <row r="8096" spans="12:12">
      <c r="L8096" s="2"/>
    </row>
    <row r="8097" spans="12:12">
      <c r="L8097" s="2"/>
    </row>
    <row r="8098" spans="12:12">
      <c r="L8098" s="2"/>
    </row>
    <row r="8099" spans="12:12">
      <c r="L8099" s="2"/>
    </row>
    <row r="8100" spans="12:12">
      <c r="L8100" s="2"/>
    </row>
    <row r="8101" spans="12:12">
      <c r="L8101" s="2"/>
    </row>
    <row r="8102" spans="12:12">
      <c r="L8102" s="2"/>
    </row>
    <row r="8103" spans="12:12">
      <c r="L8103" s="2"/>
    </row>
    <row r="8104" spans="12:12">
      <c r="L8104" s="2"/>
    </row>
    <row r="8105" spans="12:12">
      <c r="L8105" s="2"/>
    </row>
    <row r="8106" spans="12:12">
      <c r="L8106" s="2"/>
    </row>
    <row r="8107" spans="12:12">
      <c r="L8107" s="2"/>
    </row>
    <row r="8108" spans="12:12">
      <c r="L8108" s="2"/>
    </row>
    <row r="8109" spans="12:12">
      <c r="L8109" s="2"/>
    </row>
    <row r="8110" spans="12:12">
      <c r="L8110" s="2"/>
    </row>
    <row r="8111" spans="12:12">
      <c r="L8111" s="2"/>
    </row>
    <row r="8112" spans="12:12">
      <c r="L8112" s="2"/>
    </row>
    <row r="8113" spans="12:12">
      <c r="L8113" s="2"/>
    </row>
    <row r="8114" spans="12:12">
      <c r="L8114" s="2"/>
    </row>
    <row r="8115" spans="12:12">
      <c r="L8115" s="2"/>
    </row>
    <row r="8116" spans="12:12">
      <c r="L8116" s="2"/>
    </row>
    <row r="8117" spans="12:12">
      <c r="L8117" s="2"/>
    </row>
    <row r="8118" spans="12:12">
      <c r="L8118" s="2"/>
    </row>
    <row r="8119" spans="12:12">
      <c r="L8119" s="2"/>
    </row>
    <row r="8120" spans="12:12">
      <c r="L8120" s="2"/>
    </row>
    <row r="8121" spans="12:12">
      <c r="L8121" s="2"/>
    </row>
    <row r="8122" spans="12:12">
      <c r="L8122" s="2"/>
    </row>
    <row r="8123" spans="12:12">
      <c r="L8123" s="2"/>
    </row>
    <row r="8124" spans="12:12">
      <c r="L8124" s="2"/>
    </row>
    <row r="8125" spans="12:12">
      <c r="L8125" s="2"/>
    </row>
    <row r="8126" spans="12:12">
      <c r="L8126" s="2"/>
    </row>
    <row r="8127" spans="12:12">
      <c r="L8127" s="2"/>
    </row>
    <row r="8128" spans="12:12">
      <c r="L8128" s="2"/>
    </row>
    <row r="8129" spans="12:12">
      <c r="L8129" s="2"/>
    </row>
    <row r="8130" spans="12:12">
      <c r="L8130" s="2"/>
    </row>
    <row r="8131" spans="12:12">
      <c r="L8131" s="2"/>
    </row>
    <row r="8132" spans="12:12">
      <c r="L8132" s="2"/>
    </row>
    <row r="8133" spans="12:12">
      <c r="L8133" s="2"/>
    </row>
    <row r="8134" spans="12:12">
      <c r="L8134" s="2"/>
    </row>
    <row r="8135" spans="12:12">
      <c r="L8135" s="2"/>
    </row>
    <row r="8136" spans="12:12">
      <c r="L8136" s="2"/>
    </row>
    <row r="8137" spans="12:12">
      <c r="L8137" s="2"/>
    </row>
    <row r="8138" spans="12:12">
      <c r="L8138" s="2"/>
    </row>
    <row r="8139" spans="12:12">
      <c r="L8139" s="2"/>
    </row>
    <row r="8140" spans="12:12">
      <c r="L8140" s="2"/>
    </row>
    <row r="8141" spans="12:12">
      <c r="L8141" s="2"/>
    </row>
    <row r="8142" spans="12:12">
      <c r="L8142" s="2"/>
    </row>
    <row r="8143" spans="12:12">
      <c r="L8143" s="2"/>
    </row>
    <row r="8144" spans="12:12">
      <c r="L8144" s="2"/>
    </row>
    <row r="8145" spans="12:12">
      <c r="L8145" s="2"/>
    </row>
    <row r="8146" spans="12:12">
      <c r="L8146" s="2"/>
    </row>
    <row r="8147" spans="12:12">
      <c r="L8147" s="2"/>
    </row>
    <row r="8148" spans="12:12">
      <c r="L8148" s="2"/>
    </row>
    <row r="8149" spans="12:12">
      <c r="L8149" s="2"/>
    </row>
    <row r="8150" spans="12:12">
      <c r="L8150" s="2"/>
    </row>
    <row r="8151" spans="12:12">
      <c r="L8151" s="2"/>
    </row>
    <row r="8152" spans="12:12">
      <c r="L8152" s="2"/>
    </row>
    <row r="8153" spans="12:12">
      <c r="L8153" s="2"/>
    </row>
    <row r="8154" spans="12:12">
      <c r="L8154" s="2"/>
    </row>
    <row r="8155" spans="12:12">
      <c r="L8155" s="2"/>
    </row>
    <row r="8156" spans="12:12">
      <c r="L8156" s="2"/>
    </row>
    <row r="8157" spans="12:12">
      <c r="L8157" s="2"/>
    </row>
    <row r="8158" spans="12:12">
      <c r="L8158" s="2"/>
    </row>
    <row r="8159" spans="12:12">
      <c r="L8159" s="2"/>
    </row>
    <row r="8160" spans="12:12">
      <c r="L8160" s="2"/>
    </row>
    <row r="8161" spans="12:12">
      <c r="L8161" s="2"/>
    </row>
    <row r="8162" spans="12:12">
      <c r="L8162" s="2"/>
    </row>
    <row r="8163" spans="12:12">
      <c r="L8163" s="2"/>
    </row>
    <row r="8164" spans="12:12">
      <c r="L8164" s="2"/>
    </row>
    <row r="8165" spans="12:12">
      <c r="L8165" s="2"/>
    </row>
    <row r="8166" spans="12:12">
      <c r="L8166" s="2"/>
    </row>
    <row r="8167" spans="12:12">
      <c r="L8167" s="2"/>
    </row>
    <row r="8168" spans="12:12">
      <c r="L8168" s="2"/>
    </row>
    <row r="8169" spans="12:12">
      <c r="L8169" s="2"/>
    </row>
    <row r="8170" spans="12:12">
      <c r="L8170" s="2"/>
    </row>
    <row r="8171" spans="12:12">
      <c r="L8171" s="2"/>
    </row>
    <row r="8172" spans="12:12">
      <c r="L8172" s="2"/>
    </row>
    <row r="8173" spans="12:12">
      <c r="L8173" s="2"/>
    </row>
    <row r="8174" spans="12:12">
      <c r="L8174" s="2"/>
    </row>
    <row r="8175" spans="12:12">
      <c r="L8175" s="2"/>
    </row>
    <row r="8176" spans="12:12">
      <c r="L8176" s="2"/>
    </row>
    <row r="8177" spans="12:12">
      <c r="L8177" s="2"/>
    </row>
    <row r="8178" spans="12:12">
      <c r="L8178" s="2"/>
    </row>
    <row r="8179" spans="12:12">
      <c r="L8179" s="2"/>
    </row>
    <row r="8180" spans="12:12">
      <c r="L8180" s="2"/>
    </row>
    <row r="8181" spans="12:12">
      <c r="L8181" s="2"/>
    </row>
    <row r="8182" spans="12:12">
      <c r="L8182" s="2"/>
    </row>
    <row r="8183" spans="12:12">
      <c r="L8183" s="2"/>
    </row>
    <row r="8184" spans="12:12">
      <c r="L8184" s="2"/>
    </row>
    <row r="8185" spans="12:12">
      <c r="L8185" s="2"/>
    </row>
    <row r="8186" spans="12:12">
      <c r="L8186" s="2"/>
    </row>
    <row r="8187" spans="12:12">
      <c r="L8187" s="2"/>
    </row>
    <row r="8188" spans="12:12">
      <c r="L8188" s="2"/>
    </row>
    <row r="8189" spans="12:12">
      <c r="L8189" s="2"/>
    </row>
    <row r="8190" spans="12:12">
      <c r="L8190" s="2"/>
    </row>
    <row r="8191" spans="12:12">
      <c r="L8191" s="2"/>
    </row>
    <row r="8192" spans="12:12">
      <c r="L8192" s="2"/>
    </row>
    <row r="8193" spans="12:12">
      <c r="L8193" s="2"/>
    </row>
    <row r="8194" spans="12:12">
      <c r="L8194" s="2"/>
    </row>
    <row r="8195" spans="12:12">
      <c r="L8195" s="2"/>
    </row>
    <row r="8196" spans="12:12">
      <c r="L8196" s="2"/>
    </row>
    <row r="8197" spans="12:12">
      <c r="L8197" s="2"/>
    </row>
    <row r="8198" spans="12:12">
      <c r="L8198" s="2"/>
    </row>
    <row r="8199" spans="12:12">
      <c r="L8199" s="2"/>
    </row>
    <row r="8200" spans="12:12">
      <c r="L8200" s="2"/>
    </row>
    <row r="8201" spans="12:12">
      <c r="L8201" s="2"/>
    </row>
    <row r="8202" spans="12:12">
      <c r="L8202" s="2"/>
    </row>
    <row r="8203" spans="12:12">
      <c r="L8203" s="2"/>
    </row>
    <row r="8204" spans="12:12">
      <c r="L8204" s="2"/>
    </row>
    <row r="8205" spans="12:12">
      <c r="L8205" s="2"/>
    </row>
    <row r="8206" spans="12:12">
      <c r="L8206" s="2"/>
    </row>
    <row r="8207" spans="12:12">
      <c r="L8207" s="2"/>
    </row>
    <row r="8208" spans="12:12">
      <c r="L8208" s="2"/>
    </row>
    <row r="8209" spans="12:12">
      <c r="L8209" s="2"/>
    </row>
    <row r="8210" spans="12:12">
      <c r="L8210" s="2"/>
    </row>
    <row r="8211" spans="12:12">
      <c r="L8211" s="2"/>
    </row>
    <row r="8212" spans="12:12">
      <c r="L8212" s="2"/>
    </row>
    <row r="8213" spans="12:12">
      <c r="L8213" s="2"/>
    </row>
    <row r="8214" spans="12:12">
      <c r="L8214" s="2"/>
    </row>
    <row r="8215" spans="12:12">
      <c r="L8215" s="2"/>
    </row>
    <row r="8216" spans="12:12">
      <c r="L8216" s="2"/>
    </row>
    <row r="8217" spans="12:12">
      <c r="L8217" s="2"/>
    </row>
    <row r="8218" spans="12:12">
      <c r="L8218" s="2"/>
    </row>
    <row r="8219" spans="12:12">
      <c r="L8219" s="2"/>
    </row>
    <row r="8220" spans="12:12">
      <c r="L8220" s="2"/>
    </row>
    <row r="8221" spans="12:12">
      <c r="L8221" s="2"/>
    </row>
    <row r="8222" spans="12:12">
      <c r="L8222" s="2"/>
    </row>
    <row r="8223" spans="12:12">
      <c r="L8223" s="2"/>
    </row>
    <row r="8224" spans="12:12">
      <c r="L8224" s="2"/>
    </row>
    <row r="8225" spans="12:12">
      <c r="L8225" s="2"/>
    </row>
    <row r="8226" spans="12:12">
      <c r="L8226" s="2"/>
    </row>
    <row r="8227" spans="12:12">
      <c r="L8227" s="2"/>
    </row>
    <row r="8228" spans="12:12">
      <c r="L8228" s="2"/>
    </row>
    <row r="8229" spans="12:12">
      <c r="L8229" s="2"/>
    </row>
    <row r="8230" spans="12:12">
      <c r="L8230" s="2"/>
    </row>
    <row r="8231" spans="12:12">
      <c r="L8231" s="2"/>
    </row>
    <row r="8232" spans="12:12">
      <c r="L8232" s="2"/>
    </row>
    <row r="8233" spans="12:12">
      <c r="L8233" s="2"/>
    </row>
    <row r="8234" spans="12:12">
      <c r="L8234" s="2"/>
    </row>
    <row r="8235" spans="12:12">
      <c r="L8235" s="2"/>
    </row>
    <row r="8236" spans="12:12">
      <c r="L8236" s="2"/>
    </row>
    <row r="8237" spans="12:12">
      <c r="L8237" s="2"/>
    </row>
    <row r="8238" spans="12:12">
      <c r="L8238" s="2"/>
    </row>
    <row r="8239" spans="12:12">
      <c r="L8239" s="2"/>
    </row>
    <row r="8240" spans="12:12">
      <c r="L8240" s="2"/>
    </row>
    <row r="8241" spans="12:12">
      <c r="L8241" s="2"/>
    </row>
    <row r="8242" spans="12:12">
      <c r="L8242" s="2"/>
    </row>
    <row r="8243" spans="12:12">
      <c r="L8243" s="2"/>
    </row>
    <row r="8244" spans="12:12">
      <c r="L8244" s="2"/>
    </row>
    <row r="8245" spans="12:12">
      <c r="L8245" s="2"/>
    </row>
    <row r="8246" spans="12:12">
      <c r="L8246" s="2"/>
    </row>
    <row r="8247" spans="12:12">
      <c r="L8247" s="2"/>
    </row>
    <row r="8248" spans="12:12">
      <c r="L8248" s="2"/>
    </row>
    <row r="8249" spans="12:12">
      <c r="L8249" s="2"/>
    </row>
    <row r="8250" spans="12:12">
      <c r="L8250" s="2"/>
    </row>
    <row r="8251" spans="12:12">
      <c r="L8251" s="2"/>
    </row>
    <row r="8252" spans="12:12">
      <c r="L8252" s="2"/>
    </row>
    <row r="8253" spans="12:12">
      <c r="L8253" s="2"/>
    </row>
    <row r="8254" spans="12:12">
      <c r="L8254" s="2"/>
    </row>
    <row r="8255" spans="12:12">
      <c r="L8255" s="2"/>
    </row>
    <row r="8256" spans="12:12">
      <c r="L8256" s="2"/>
    </row>
    <row r="8257" spans="12:12">
      <c r="L8257" s="2"/>
    </row>
    <row r="8258" spans="12:12">
      <c r="L8258" s="2"/>
    </row>
    <row r="8259" spans="12:12">
      <c r="L8259" s="2"/>
    </row>
    <row r="8260" spans="12:12">
      <c r="L8260" s="2"/>
    </row>
    <row r="8261" spans="12:12">
      <c r="L8261" s="2"/>
    </row>
    <row r="8262" spans="12:12">
      <c r="L8262" s="2"/>
    </row>
    <row r="8263" spans="12:12">
      <c r="L8263" s="2"/>
    </row>
    <row r="8264" spans="12:12">
      <c r="L8264" s="2"/>
    </row>
    <row r="8265" spans="12:12">
      <c r="L8265" s="2"/>
    </row>
    <row r="8266" spans="12:12">
      <c r="L8266" s="2"/>
    </row>
    <row r="8267" spans="12:12">
      <c r="L8267" s="2"/>
    </row>
    <row r="8268" spans="12:12">
      <c r="L8268" s="2"/>
    </row>
    <row r="8269" spans="12:12">
      <c r="L8269" s="2"/>
    </row>
    <row r="8270" spans="12:12">
      <c r="L8270" s="2"/>
    </row>
    <row r="8271" spans="12:12">
      <c r="L8271" s="2"/>
    </row>
    <row r="8272" spans="12:12">
      <c r="L8272" s="2"/>
    </row>
    <row r="8273" spans="12:12">
      <c r="L8273" s="2"/>
    </row>
    <row r="8274" spans="12:12">
      <c r="L8274" s="2"/>
    </row>
    <row r="8275" spans="12:12">
      <c r="L8275" s="2"/>
    </row>
    <row r="8276" spans="12:12">
      <c r="L8276" s="2"/>
    </row>
    <row r="8277" spans="12:12">
      <c r="L8277" s="2"/>
    </row>
    <row r="8278" spans="12:12">
      <c r="L8278" s="2"/>
    </row>
    <row r="8279" spans="12:12">
      <c r="L8279" s="2"/>
    </row>
    <row r="8280" spans="12:12">
      <c r="L8280" s="2"/>
    </row>
    <row r="8281" spans="12:12">
      <c r="L8281" s="2"/>
    </row>
    <row r="8282" spans="12:12">
      <c r="L8282" s="2"/>
    </row>
    <row r="8283" spans="12:12">
      <c r="L8283" s="2"/>
    </row>
    <row r="8284" spans="12:12">
      <c r="L8284" s="2"/>
    </row>
    <row r="8285" spans="12:12">
      <c r="L8285" s="2"/>
    </row>
    <row r="8286" spans="12:12">
      <c r="L8286" s="2"/>
    </row>
    <row r="8287" spans="12:12">
      <c r="L8287" s="2"/>
    </row>
    <row r="8288" spans="12:12">
      <c r="L8288" s="2"/>
    </row>
    <row r="8289" spans="12:12">
      <c r="L8289" s="2"/>
    </row>
    <row r="8290" spans="12:12">
      <c r="L8290" s="2"/>
    </row>
    <row r="8291" spans="12:12">
      <c r="L8291" s="2"/>
    </row>
    <row r="8292" spans="12:12">
      <c r="L8292" s="2"/>
    </row>
    <row r="8293" spans="12:12">
      <c r="L8293" s="2"/>
    </row>
    <row r="8294" spans="12:12">
      <c r="L8294" s="2"/>
    </row>
    <row r="8295" spans="12:12">
      <c r="L8295" s="2"/>
    </row>
    <row r="8296" spans="12:12">
      <c r="L8296" s="2"/>
    </row>
    <row r="8297" spans="12:12">
      <c r="L8297" s="2"/>
    </row>
    <row r="8298" spans="12:12">
      <c r="L8298" s="2"/>
    </row>
    <row r="8299" spans="12:12">
      <c r="L8299" s="2"/>
    </row>
    <row r="8300" spans="12:12">
      <c r="L8300" s="2"/>
    </row>
    <row r="8301" spans="12:12">
      <c r="L8301" s="2"/>
    </row>
    <row r="8302" spans="12:12">
      <c r="L8302" s="2"/>
    </row>
    <row r="8303" spans="12:12">
      <c r="L8303" s="2"/>
    </row>
    <row r="8304" spans="12:12">
      <c r="L8304" s="2"/>
    </row>
    <row r="8305" spans="12:12">
      <c r="L8305" s="2"/>
    </row>
    <row r="8306" spans="12:12">
      <c r="L8306" s="2"/>
    </row>
    <row r="8307" spans="12:12">
      <c r="L8307" s="2"/>
    </row>
    <row r="8308" spans="12:12">
      <c r="L8308" s="2"/>
    </row>
    <row r="8309" spans="12:12">
      <c r="L8309" s="2"/>
    </row>
    <row r="8310" spans="12:12">
      <c r="L8310" s="2"/>
    </row>
    <row r="8311" spans="12:12">
      <c r="L8311" s="2"/>
    </row>
    <row r="8312" spans="12:12">
      <c r="L8312" s="2"/>
    </row>
    <row r="8313" spans="12:12">
      <c r="L8313" s="2"/>
    </row>
    <row r="8314" spans="12:12">
      <c r="L8314" s="2"/>
    </row>
    <row r="8315" spans="12:12">
      <c r="L8315" s="2"/>
    </row>
    <row r="8316" spans="12:12">
      <c r="L8316" s="2"/>
    </row>
    <row r="8317" spans="12:12">
      <c r="L8317" s="2"/>
    </row>
    <row r="8318" spans="12:12">
      <c r="L8318" s="2"/>
    </row>
    <row r="8319" spans="12:12">
      <c r="L8319" s="2"/>
    </row>
    <row r="8320" spans="12:12">
      <c r="L8320" s="2"/>
    </row>
    <row r="8321" spans="12:12">
      <c r="L8321" s="2"/>
    </row>
    <row r="8322" spans="12:12">
      <c r="L8322" s="2"/>
    </row>
    <row r="8323" spans="12:12">
      <c r="L8323" s="2"/>
    </row>
    <row r="8324" spans="12:12">
      <c r="L8324" s="2"/>
    </row>
    <row r="8325" spans="12:12">
      <c r="L8325" s="2"/>
    </row>
    <row r="8326" spans="12:12">
      <c r="L8326" s="2"/>
    </row>
    <row r="8327" spans="12:12">
      <c r="L8327" s="2"/>
    </row>
    <row r="8328" spans="12:12">
      <c r="L8328" s="2"/>
    </row>
    <row r="8329" spans="12:12">
      <c r="L8329" s="2"/>
    </row>
    <row r="8330" spans="12:12">
      <c r="L8330" s="2"/>
    </row>
    <row r="8331" spans="12:12">
      <c r="L8331" s="2"/>
    </row>
    <row r="8332" spans="12:12">
      <c r="L8332" s="2"/>
    </row>
    <row r="8333" spans="12:12">
      <c r="L8333" s="2"/>
    </row>
    <row r="8334" spans="12:12">
      <c r="L8334" s="2"/>
    </row>
    <row r="8335" spans="12:12">
      <c r="L8335" s="2"/>
    </row>
    <row r="8336" spans="12:12">
      <c r="L8336" s="2"/>
    </row>
    <row r="8337" spans="12:12">
      <c r="L8337" s="2"/>
    </row>
    <row r="8338" spans="12:12">
      <c r="L8338" s="2"/>
    </row>
    <row r="8339" spans="12:12">
      <c r="L8339" s="2"/>
    </row>
    <row r="8340" spans="12:12">
      <c r="L8340" s="2"/>
    </row>
    <row r="8341" spans="12:12">
      <c r="L8341" s="2"/>
    </row>
    <row r="8342" spans="12:12">
      <c r="L8342" s="2"/>
    </row>
    <row r="8343" spans="12:12">
      <c r="L8343" s="2"/>
    </row>
    <row r="8344" spans="12:12">
      <c r="L8344" s="2"/>
    </row>
    <row r="8345" spans="12:12">
      <c r="L8345" s="2"/>
    </row>
    <row r="8346" spans="12:12">
      <c r="L8346" s="2"/>
    </row>
    <row r="8347" spans="12:12">
      <c r="L8347" s="2"/>
    </row>
    <row r="8348" spans="12:12">
      <c r="L8348" s="2"/>
    </row>
    <row r="8349" spans="12:12">
      <c r="L8349" s="2"/>
    </row>
    <row r="8350" spans="12:12">
      <c r="L8350" s="2"/>
    </row>
    <row r="8351" spans="12:12">
      <c r="L8351" s="2"/>
    </row>
    <row r="8352" spans="12:12">
      <c r="L8352" s="2"/>
    </row>
    <row r="8353" spans="12:12">
      <c r="L8353" s="2"/>
    </row>
    <row r="8354" spans="12:12">
      <c r="L8354" s="2"/>
    </row>
    <row r="8355" spans="12:12">
      <c r="L8355" s="2"/>
    </row>
    <row r="8356" spans="12:12">
      <c r="L8356" s="2"/>
    </row>
    <row r="8357" spans="12:12">
      <c r="L8357" s="2"/>
    </row>
    <row r="8358" spans="12:12">
      <c r="L8358" s="2"/>
    </row>
    <row r="8359" spans="12:12">
      <c r="L8359" s="2"/>
    </row>
    <row r="8360" spans="12:12">
      <c r="L8360" s="2"/>
    </row>
    <row r="8361" spans="12:12">
      <c r="L8361" s="2"/>
    </row>
    <row r="8362" spans="12:12">
      <c r="L8362" s="2"/>
    </row>
    <row r="8363" spans="12:12">
      <c r="L8363" s="2"/>
    </row>
    <row r="8364" spans="12:12">
      <c r="L8364" s="2"/>
    </row>
    <row r="8365" spans="12:12">
      <c r="L8365" s="2"/>
    </row>
    <row r="8366" spans="12:12">
      <c r="L8366" s="2"/>
    </row>
    <row r="8367" spans="12:12">
      <c r="L8367" s="2"/>
    </row>
    <row r="8368" spans="12:12">
      <c r="L8368" s="2"/>
    </row>
    <row r="8369" spans="12:12">
      <c r="L8369" s="2"/>
    </row>
    <row r="8370" spans="12:12">
      <c r="L8370" s="2"/>
    </row>
    <row r="8371" spans="12:12">
      <c r="L8371" s="2"/>
    </row>
    <row r="8372" spans="12:12">
      <c r="L8372" s="2"/>
    </row>
    <row r="8373" spans="12:12">
      <c r="L8373" s="2"/>
    </row>
    <row r="8374" spans="12:12">
      <c r="L8374" s="2"/>
    </row>
    <row r="8375" spans="12:12">
      <c r="L8375" s="2"/>
    </row>
    <row r="8376" spans="12:12">
      <c r="L8376" s="2"/>
    </row>
    <row r="8377" spans="12:12">
      <c r="L8377" s="2"/>
    </row>
    <row r="8378" spans="12:12">
      <c r="L8378" s="2"/>
    </row>
    <row r="8379" spans="12:12">
      <c r="L8379" s="2"/>
    </row>
    <row r="8380" spans="12:12">
      <c r="L8380" s="2"/>
    </row>
    <row r="8381" spans="12:12">
      <c r="L8381" s="2"/>
    </row>
    <row r="8382" spans="12:12">
      <c r="L8382" s="2"/>
    </row>
    <row r="8383" spans="12:12">
      <c r="L8383" s="2"/>
    </row>
    <row r="8384" spans="12:12">
      <c r="L8384" s="2"/>
    </row>
    <row r="8385" spans="12:12">
      <c r="L8385" s="2"/>
    </row>
    <row r="8386" spans="12:12">
      <c r="L8386" s="2"/>
    </row>
    <row r="8387" spans="12:12">
      <c r="L8387" s="2"/>
    </row>
    <row r="8388" spans="12:12">
      <c r="L8388" s="2"/>
    </row>
    <row r="8389" spans="12:12">
      <c r="L8389" s="2"/>
    </row>
    <row r="8390" spans="12:12">
      <c r="L8390" s="2"/>
    </row>
    <row r="8391" spans="12:12">
      <c r="L8391" s="2"/>
    </row>
    <row r="8392" spans="12:12">
      <c r="L8392" s="2"/>
    </row>
    <row r="8393" spans="12:12">
      <c r="L8393" s="2"/>
    </row>
    <row r="8394" spans="12:12">
      <c r="L8394" s="2"/>
    </row>
    <row r="8395" spans="12:12">
      <c r="L8395" s="2"/>
    </row>
    <row r="8396" spans="12:12">
      <c r="L8396" s="2"/>
    </row>
    <row r="8397" spans="12:12">
      <c r="L8397" s="2"/>
    </row>
    <row r="8398" spans="12:12">
      <c r="L8398" s="2"/>
    </row>
    <row r="8399" spans="12:12">
      <c r="L8399" s="2"/>
    </row>
    <row r="8400" spans="12:12">
      <c r="L8400" s="2"/>
    </row>
    <row r="8401" spans="12:12">
      <c r="L8401" s="2"/>
    </row>
    <row r="8402" spans="12:12">
      <c r="L8402" s="2"/>
    </row>
    <row r="8403" spans="12:12">
      <c r="L8403" s="2"/>
    </row>
    <row r="8404" spans="12:12">
      <c r="L8404" s="2"/>
    </row>
    <row r="8405" spans="12:12">
      <c r="L8405" s="2"/>
    </row>
    <row r="8406" spans="12:12">
      <c r="L8406" s="2"/>
    </row>
    <row r="8407" spans="12:12">
      <c r="L8407" s="2"/>
    </row>
    <row r="8408" spans="12:12">
      <c r="L8408" s="2"/>
    </row>
    <row r="8409" spans="12:12">
      <c r="L8409" s="2"/>
    </row>
    <row r="8410" spans="12:12">
      <c r="L8410" s="2"/>
    </row>
    <row r="8411" spans="12:12">
      <c r="L8411" s="2"/>
    </row>
    <row r="8412" spans="12:12">
      <c r="L8412" s="2"/>
    </row>
    <row r="8413" spans="12:12">
      <c r="L8413" s="2"/>
    </row>
    <row r="8414" spans="12:12">
      <c r="L8414" s="2"/>
    </row>
    <row r="8415" spans="12:12">
      <c r="L8415" s="2"/>
    </row>
    <row r="8416" spans="12:12">
      <c r="L8416" s="2"/>
    </row>
    <row r="8417" spans="12:12">
      <c r="L8417" s="2"/>
    </row>
    <row r="8418" spans="12:12">
      <c r="L8418" s="2"/>
    </row>
    <row r="8419" spans="12:12">
      <c r="L8419" s="2"/>
    </row>
    <row r="8420" spans="12:12">
      <c r="L8420" s="2"/>
    </row>
    <row r="8421" spans="12:12">
      <c r="L8421" s="2"/>
    </row>
    <row r="8422" spans="12:12">
      <c r="L8422" s="2"/>
    </row>
    <row r="8423" spans="12:12">
      <c r="L8423" s="2"/>
    </row>
    <row r="8424" spans="12:12">
      <c r="L8424" s="2"/>
    </row>
    <row r="8425" spans="12:12">
      <c r="L8425" s="2"/>
    </row>
    <row r="8426" spans="12:12">
      <c r="L8426" s="2"/>
    </row>
    <row r="8427" spans="12:12">
      <c r="L8427" s="2"/>
    </row>
    <row r="8428" spans="12:12">
      <c r="L8428" s="2"/>
    </row>
    <row r="8429" spans="12:12">
      <c r="L8429" s="2"/>
    </row>
    <row r="8430" spans="12:12">
      <c r="L8430" s="2"/>
    </row>
    <row r="8431" spans="12:12">
      <c r="L8431" s="2"/>
    </row>
    <row r="8432" spans="12:12">
      <c r="L8432" s="2"/>
    </row>
    <row r="8433" spans="12:12">
      <c r="L8433" s="2"/>
    </row>
    <row r="8434" spans="12:12">
      <c r="L8434" s="2"/>
    </row>
    <row r="8435" spans="12:12">
      <c r="L8435" s="2"/>
    </row>
    <row r="8436" spans="12:12">
      <c r="L8436" s="2"/>
    </row>
    <row r="8437" spans="12:12">
      <c r="L8437" s="2"/>
    </row>
    <row r="8438" spans="12:12">
      <c r="L8438" s="2"/>
    </row>
    <row r="8439" spans="12:12">
      <c r="L8439" s="2"/>
    </row>
    <row r="8440" spans="12:12">
      <c r="L8440" s="2"/>
    </row>
    <row r="8441" spans="12:12">
      <c r="L8441" s="2"/>
    </row>
    <row r="8442" spans="12:12">
      <c r="L8442" s="2"/>
    </row>
    <row r="8443" spans="12:12">
      <c r="L8443" s="2"/>
    </row>
    <row r="8444" spans="12:12">
      <c r="L8444" s="2"/>
    </row>
    <row r="8445" spans="12:12">
      <c r="L8445" s="2"/>
    </row>
    <row r="8446" spans="12:12">
      <c r="L8446" s="2"/>
    </row>
    <row r="8447" spans="12:12">
      <c r="L8447" s="2"/>
    </row>
    <row r="8448" spans="12:12">
      <c r="L8448" s="2"/>
    </row>
    <row r="8449" spans="12:12">
      <c r="L8449" s="2"/>
    </row>
    <row r="8450" spans="12:12">
      <c r="L8450" s="2"/>
    </row>
    <row r="8451" spans="12:12">
      <c r="L8451" s="2"/>
    </row>
    <row r="8452" spans="12:12">
      <c r="L8452" s="2"/>
    </row>
    <row r="8453" spans="12:12">
      <c r="L8453" s="2"/>
    </row>
    <row r="8454" spans="12:12">
      <c r="L8454" s="2"/>
    </row>
    <row r="8455" spans="12:12">
      <c r="L8455" s="2"/>
    </row>
    <row r="8456" spans="12:12">
      <c r="L8456" s="2"/>
    </row>
    <row r="8457" spans="12:12">
      <c r="L8457" s="2"/>
    </row>
    <row r="8458" spans="12:12">
      <c r="L8458" s="2"/>
    </row>
    <row r="8459" spans="12:12">
      <c r="L8459" s="2"/>
    </row>
    <row r="8460" spans="12:12">
      <c r="L8460" s="2"/>
    </row>
    <row r="8461" spans="12:12">
      <c r="L8461" s="2"/>
    </row>
    <row r="8462" spans="12:12">
      <c r="L8462" s="2"/>
    </row>
    <row r="8463" spans="12:12">
      <c r="L8463" s="2"/>
    </row>
    <row r="8464" spans="12:12">
      <c r="L8464" s="2"/>
    </row>
    <row r="8465" spans="12:12">
      <c r="L8465" s="2"/>
    </row>
    <row r="8466" spans="12:12">
      <c r="L8466" s="2"/>
    </row>
    <row r="8467" spans="12:12">
      <c r="L8467" s="2"/>
    </row>
    <row r="8468" spans="12:12">
      <c r="L8468" s="2"/>
    </row>
    <row r="8469" spans="12:12">
      <c r="L8469" s="2"/>
    </row>
    <row r="8470" spans="12:12">
      <c r="L8470" s="2"/>
    </row>
    <row r="8471" spans="12:12">
      <c r="L8471" s="2"/>
    </row>
    <row r="8472" spans="12:12">
      <c r="L8472" s="2"/>
    </row>
    <row r="8473" spans="12:12">
      <c r="L8473" s="2"/>
    </row>
    <row r="8474" spans="12:12">
      <c r="L8474" s="2"/>
    </row>
    <row r="8475" spans="12:12">
      <c r="L8475" s="2"/>
    </row>
    <row r="8476" spans="12:12">
      <c r="L8476" s="2"/>
    </row>
    <row r="8477" spans="12:12">
      <c r="L8477" s="2"/>
    </row>
    <row r="8478" spans="12:12">
      <c r="L8478" s="2"/>
    </row>
    <row r="8479" spans="12:12">
      <c r="L8479" s="2"/>
    </row>
    <row r="8480" spans="12:12">
      <c r="L8480" s="2"/>
    </row>
    <row r="8481" spans="12:12">
      <c r="L8481" s="2"/>
    </row>
    <row r="8482" spans="12:12">
      <c r="L8482" s="2"/>
    </row>
    <row r="8483" spans="12:12">
      <c r="L8483" s="2"/>
    </row>
    <row r="8484" spans="12:12">
      <c r="L8484" s="2"/>
    </row>
    <row r="8485" spans="12:12">
      <c r="L8485" s="2"/>
    </row>
    <row r="8486" spans="12:12">
      <c r="L8486" s="2"/>
    </row>
    <row r="8487" spans="12:12">
      <c r="L8487" s="2"/>
    </row>
    <row r="8488" spans="12:12">
      <c r="L8488" s="2"/>
    </row>
    <row r="8489" spans="12:12">
      <c r="L8489" s="2"/>
    </row>
    <row r="8490" spans="12:12">
      <c r="L8490" s="2"/>
    </row>
    <row r="8491" spans="12:12">
      <c r="L8491" s="2"/>
    </row>
    <row r="8492" spans="12:12">
      <c r="L8492" s="2"/>
    </row>
    <row r="8493" spans="12:12">
      <c r="L8493" s="2"/>
    </row>
    <row r="8494" spans="12:12">
      <c r="L8494" s="2"/>
    </row>
    <row r="8495" spans="12:12">
      <c r="L8495" s="2"/>
    </row>
    <row r="8496" spans="12:12">
      <c r="L8496" s="2"/>
    </row>
    <row r="8497" spans="12:12">
      <c r="L8497" s="2"/>
    </row>
    <row r="8498" spans="12:12">
      <c r="L8498" s="2"/>
    </row>
    <row r="8499" spans="12:12">
      <c r="L8499" s="2"/>
    </row>
    <row r="8500" spans="12:12">
      <c r="L8500" s="2"/>
    </row>
    <row r="8501" spans="12:12">
      <c r="L8501" s="2"/>
    </row>
    <row r="8502" spans="12:12">
      <c r="L8502" s="2"/>
    </row>
    <row r="8503" spans="12:12">
      <c r="L8503" s="2"/>
    </row>
    <row r="8504" spans="12:12">
      <c r="L8504" s="2"/>
    </row>
    <row r="8505" spans="12:12">
      <c r="L8505" s="2"/>
    </row>
    <row r="8506" spans="12:12">
      <c r="L8506" s="2"/>
    </row>
    <row r="8507" spans="12:12">
      <c r="L8507" s="2"/>
    </row>
    <row r="8508" spans="12:12">
      <c r="L8508" s="2"/>
    </row>
    <row r="8509" spans="12:12">
      <c r="L8509" s="2"/>
    </row>
    <row r="8510" spans="12:12">
      <c r="L8510" s="2"/>
    </row>
    <row r="8511" spans="12:12">
      <c r="L8511" s="2"/>
    </row>
    <row r="8512" spans="12:12">
      <c r="L8512" s="2"/>
    </row>
    <row r="8513" spans="12:12">
      <c r="L8513" s="2"/>
    </row>
    <row r="8514" spans="12:12">
      <c r="L8514" s="2"/>
    </row>
    <row r="8515" spans="12:12">
      <c r="L8515" s="2"/>
    </row>
    <row r="8516" spans="12:12">
      <c r="L8516" s="2"/>
    </row>
    <row r="8517" spans="12:12">
      <c r="L8517" s="2"/>
    </row>
    <row r="8518" spans="12:12">
      <c r="L8518" s="2"/>
    </row>
    <row r="8519" spans="12:12">
      <c r="L8519" s="2"/>
    </row>
    <row r="8520" spans="12:12">
      <c r="L8520" s="2"/>
    </row>
    <row r="8521" spans="12:12">
      <c r="L8521" s="2"/>
    </row>
    <row r="8522" spans="12:12">
      <c r="L8522" s="2"/>
    </row>
    <row r="8523" spans="12:12">
      <c r="L8523" s="2"/>
    </row>
    <row r="8524" spans="12:12">
      <c r="L8524" s="2"/>
    </row>
    <row r="8525" spans="12:12">
      <c r="L8525" s="2"/>
    </row>
    <row r="8526" spans="12:12">
      <c r="L8526" s="2"/>
    </row>
    <row r="8527" spans="12:12">
      <c r="L8527" s="2"/>
    </row>
    <row r="8528" spans="12:12">
      <c r="L8528" s="2"/>
    </row>
    <row r="8529" spans="12:12">
      <c r="L8529" s="2"/>
    </row>
    <row r="8530" spans="12:12">
      <c r="L8530" s="2"/>
    </row>
    <row r="8531" spans="12:12">
      <c r="L8531" s="2"/>
    </row>
    <row r="8532" spans="12:12">
      <c r="L8532" s="2"/>
    </row>
    <row r="8533" spans="12:12">
      <c r="L8533" s="2"/>
    </row>
    <row r="8534" spans="12:12">
      <c r="L8534" s="2"/>
    </row>
    <row r="8535" spans="12:12">
      <c r="L8535" s="2"/>
    </row>
    <row r="8536" spans="12:12">
      <c r="L8536" s="2"/>
    </row>
    <row r="8537" spans="12:12">
      <c r="L8537" s="2"/>
    </row>
    <row r="8538" spans="12:12">
      <c r="L8538" s="2"/>
    </row>
    <row r="8539" spans="12:12">
      <c r="L8539" s="2"/>
    </row>
    <row r="8540" spans="12:12">
      <c r="L8540" s="2"/>
    </row>
    <row r="8541" spans="12:12">
      <c r="L8541" s="2"/>
    </row>
    <row r="8542" spans="12:12">
      <c r="L8542" s="2"/>
    </row>
    <row r="8543" spans="12:12">
      <c r="L8543" s="2"/>
    </row>
    <row r="8544" spans="12:12">
      <c r="L8544" s="2"/>
    </row>
    <row r="8545" spans="12:12">
      <c r="L8545" s="2"/>
    </row>
    <row r="8546" spans="12:12">
      <c r="L8546" s="2"/>
    </row>
    <row r="8547" spans="12:12">
      <c r="L8547" s="2"/>
    </row>
    <row r="8548" spans="12:12">
      <c r="L8548" s="2"/>
    </row>
    <row r="8549" spans="12:12">
      <c r="L8549" s="2"/>
    </row>
    <row r="8550" spans="12:12">
      <c r="L8550" s="2"/>
    </row>
    <row r="8551" spans="12:12">
      <c r="L8551" s="2"/>
    </row>
    <row r="8552" spans="12:12">
      <c r="L8552" s="2"/>
    </row>
    <row r="8553" spans="12:12">
      <c r="L8553" s="2"/>
    </row>
    <row r="8554" spans="12:12">
      <c r="L8554" s="2"/>
    </row>
    <row r="8555" spans="12:12">
      <c r="L8555" s="2"/>
    </row>
    <row r="8556" spans="12:12">
      <c r="L8556" s="2"/>
    </row>
    <row r="8557" spans="12:12">
      <c r="L8557" s="2"/>
    </row>
    <row r="8558" spans="12:12">
      <c r="L8558" s="2"/>
    </row>
    <row r="8559" spans="12:12">
      <c r="L8559" s="2"/>
    </row>
    <row r="8560" spans="12:12">
      <c r="L8560" s="2"/>
    </row>
    <row r="8561" spans="12:12">
      <c r="L8561" s="2"/>
    </row>
    <row r="8562" spans="12:12">
      <c r="L8562" s="2"/>
    </row>
    <row r="8563" spans="12:12">
      <c r="L8563" s="2"/>
    </row>
    <row r="8564" spans="12:12">
      <c r="L8564" s="2"/>
    </row>
    <row r="8565" spans="12:12">
      <c r="L8565" s="2"/>
    </row>
    <row r="8566" spans="12:12">
      <c r="L8566" s="2"/>
    </row>
    <row r="8567" spans="12:12">
      <c r="L8567" s="2"/>
    </row>
    <row r="8568" spans="12:12">
      <c r="L8568" s="2"/>
    </row>
    <row r="8569" spans="12:12">
      <c r="L8569" s="2"/>
    </row>
    <row r="8570" spans="12:12">
      <c r="L8570" s="2"/>
    </row>
    <row r="8571" spans="12:12">
      <c r="L8571" s="2"/>
    </row>
    <row r="8572" spans="12:12">
      <c r="L8572" s="2"/>
    </row>
    <row r="8573" spans="12:12">
      <c r="L8573" s="2"/>
    </row>
    <row r="8574" spans="12:12">
      <c r="L8574" s="2"/>
    </row>
    <row r="8575" spans="12:12">
      <c r="L8575" s="2"/>
    </row>
    <row r="8576" spans="12:12">
      <c r="L8576" s="2"/>
    </row>
    <row r="8577" spans="12:12">
      <c r="L8577" s="2"/>
    </row>
    <row r="8578" spans="12:12">
      <c r="L8578" s="2"/>
    </row>
    <row r="8579" spans="12:12">
      <c r="L8579" s="2"/>
    </row>
    <row r="8580" spans="12:12">
      <c r="L8580" s="2"/>
    </row>
    <row r="8581" spans="12:12">
      <c r="L8581" s="2"/>
    </row>
    <row r="8582" spans="12:12">
      <c r="L8582" s="2"/>
    </row>
    <row r="8583" spans="12:12">
      <c r="L8583" s="2"/>
    </row>
    <row r="8584" spans="12:12">
      <c r="L8584" s="2"/>
    </row>
    <row r="8585" spans="12:12">
      <c r="L8585" s="2"/>
    </row>
    <row r="8586" spans="12:12">
      <c r="L8586" s="2"/>
    </row>
    <row r="8587" spans="12:12">
      <c r="L8587" s="2"/>
    </row>
    <row r="8588" spans="12:12">
      <c r="L8588" s="2"/>
    </row>
    <row r="8589" spans="12:12">
      <c r="L8589" s="2"/>
    </row>
    <row r="8590" spans="12:12">
      <c r="L8590" s="2"/>
    </row>
    <row r="8591" spans="12:12">
      <c r="L8591" s="2"/>
    </row>
    <row r="8592" spans="12:12">
      <c r="L8592" s="2"/>
    </row>
    <row r="8593" spans="12:12">
      <c r="L8593" s="2"/>
    </row>
    <row r="8594" spans="12:12">
      <c r="L8594" s="2"/>
    </row>
    <row r="8595" spans="12:12">
      <c r="L8595" s="2"/>
    </row>
    <row r="8596" spans="12:12">
      <c r="L8596" s="2"/>
    </row>
    <row r="8597" spans="12:12">
      <c r="L8597" s="2"/>
    </row>
    <row r="8598" spans="12:12">
      <c r="L8598" s="2"/>
    </row>
    <row r="8599" spans="12:12">
      <c r="L8599" s="2"/>
    </row>
    <row r="8600" spans="12:12">
      <c r="L8600" s="2"/>
    </row>
    <row r="8601" spans="12:12">
      <c r="L8601" s="2"/>
    </row>
    <row r="8602" spans="12:12">
      <c r="L8602" s="2"/>
    </row>
    <row r="8603" spans="12:12">
      <c r="L8603" s="2"/>
    </row>
    <row r="8604" spans="12:12">
      <c r="L8604" s="2"/>
    </row>
    <row r="8605" spans="12:12">
      <c r="L8605" s="2"/>
    </row>
    <row r="8606" spans="12:12">
      <c r="L8606" s="2"/>
    </row>
    <row r="8607" spans="12:12">
      <c r="L8607" s="2"/>
    </row>
    <row r="8608" spans="12:12">
      <c r="L8608" s="2"/>
    </row>
    <row r="8609" spans="12:12">
      <c r="L8609" s="2"/>
    </row>
    <row r="8610" spans="12:12">
      <c r="L8610" s="2"/>
    </row>
    <row r="8611" spans="12:12">
      <c r="L8611" s="2"/>
    </row>
    <row r="8612" spans="12:12">
      <c r="L8612" s="2"/>
    </row>
    <row r="8613" spans="12:12">
      <c r="L8613" s="2"/>
    </row>
    <row r="8614" spans="12:12">
      <c r="L8614" s="2"/>
    </row>
    <row r="8615" spans="12:12">
      <c r="L8615" s="2"/>
    </row>
    <row r="8616" spans="12:12">
      <c r="L8616" s="2"/>
    </row>
    <row r="8617" spans="12:12">
      <c r="L8617" s="2"/>
    </row>
    <row r="8618" spans="12:12">
      <c r="L8618" s="2"/>
    </row>
    <row r="8619" spans="12:12">
      <c r="L8619" s="2"/>
    </row>
    <row r="8620" spans="12:12">
      <c r="L8620" s="2"/>
    </row>
    <row r="8621" spans="12:12">
      <c r="L8621" s="2"/>
    </row>
    <row r="8622" spans="12:12">
      <c r="L8622" s="2"/>
    </row>
    <row r="8623" spans="12:12">
      <c r="L8623" s="2"/>
    </row>
    <row r="8624" spans="12:12">
      <c r="L8624" s="2"/>
    </row>
    <row r="8625" spans="12:12">
      <c r="L8625" s="2"/>
    </row>
    <row r="8626" spans="12:12">
      <c r="L8626" s="2"/>
    </row>
    <row r="8627" spans="12:12">
      <c r="L8627" s="2"/>
    </row>
    <row r="8628" spans="12:12">
      <c r="L8628" s="2"/>
    </row>
    <row r="8629" spans="12:12">
      <c r="L8629" s="2"/>
    </row>
    <row r="8630" spans="12:12">
      <c r="L8630" s="2"/>
    </row>
    <row r="8631" spans="12:12">
      <c r="L8631" s="2"/>
    </row>
    <row r="8632" spans="12:12">
      <c r="L8632" s="2"/>
    </row>
    <row r="8633" spans="12:12">
      <c r="L8633" s="2"/>
    </row>
    <row r="8634" spans="12:12">
      <c r="L8634" s="2"/>
    </row>
    <row r="8635" spans="12:12">
      <c r="L8635" s="2"/>
    </row>
    <row r="8636" spans="12:12">
      <c r="L8636" s="2"/>
    </row>
    <row r="8637" spans="12:12">
      <c r="L8637" s="2"/>
    </row>
    <row r="8638" spans="12:12">
      <c r="L8638" s="2"/>
    </row>
    <row r="8639" spans="12:12">
      <c r="L8639" s="2"/>
    </row>
    <row r="8640" spans="12:12">
      <c r="L8640" s="2"/>
    </row>
    <row r="8641" spans="12:12">
      <c r="L8641" s="2"/>
    </row>
    <row r="8642" spans="12:12">
      <c r="L8642" s="2"/>
    </row>
    <row r="8643" spans="12:12">
      <c r="L8643" s="2"/>
    </row>
    <row r="8644" spans="12:12">
      <c r="L8644" s="2"/>
    </row>
    <row r="8645" spans="12:12">
      <c r="L8645" s="2"/>
    </row>
    <row r="8646" spans="12:12">
      <c r="L8646" s="2"/>
    </row>
    <row r="8647" spans="12:12">
      <c r="L8647" s="2"/>
    </row>
    <row r="8648" spans="12:12">
      <c r="L8648" s="2"/>
    </row>
    <row r="8649" spans="12:12">
      <c r="L8649" s="2"/>
    </row>
    <row r="8650" spans="12:12">
      <c r="L8650" s="2"/>
    </row>
    <row r="8651" spans="12:12">
      <c r="L8651" s="2"/>
    </row>
    <row r="8652" spans="12:12">
      <c r="L8652" s="2"/>
    </row>
    <row r="8653" spans="12:12">
      <c r="L8653" s="2"/>
    </row>
    <row r="8654" spans="12:12">
      <c r="L8654" s="2"/>
    </row>
    <row r="8655" spans="12:12">
      <c r="L8655" s="2"/>
    </row>
    <row r="8656" spans="12:12">
      <c r="L8656" s="2"/>
    </row>
    <row r="8657" spans="12:12">
      <c r="L8657" s="2"/>
    </row>
    <row r="8658" spans="12:12">
      <c r="L8658" s="2"/>
    </row>
    <row r="8659" spans="12:12">
      <c r="L8659" s="2"/>
    </row>
    <row r="8660" spans="12:12">
      <c r="L8660" s="2"/>
    </row>
    <row r="8661" spans="12:12">
      <c r="L8661" s="2"/>
    </row>
    <row r="8662" spans="12:12">
      <c r="L8662" s="2"/>
    </row>
    <row r="8663" spans="12:12">
      <c r="L8663" s="2"/>
    </row>
    <row r="8664" spans="12:12">
      <c r="L8664" s="2"/>
    </row>
    <row r="8665" spans="12:12">
      <c r="L8665" s="2"/>
    </row>
    <row r="8666" spans="12:12">
      <c r="L8666" s="2"/>
    </row>
    <row r="8667" spans="12:12">
      <c r="L8667" s="2"/>
    </row>
    <row r="8668" spans="12:12">
      <c r="L8668" s="2"/>
    </row>
    <row r="8669" spans="12:12">
      <c r="L8669" s="2"/>
    </row>
    <row r="8670" spans="12:12">
      <c r="L8670" s="2"/>
    </row>
    <row r="8671" spans="12:12">
      <c r="L8671" s="2"/>
    </row>
    <row r="8672" spans="12:12">
      <c r="L8672" s="2"/>
    </row>
    <row r="8673" spans="12:12">
      <c r="L8673" s="2"/>
    </row>
    <row r="8674" spans="12:12">
      <c r="L8674" s="2"/>
    </row>
    <row r="8675" spans="12:12">
      <c r="L8675" s="2"/>
    </row>
    <row r="8676" spans="12:12">
      <c r="L8676" s="2"/>
    </row>
    <row r="8677" spans="12:12">
      <c r="L8677" s="2"/>
    </row>
    <row r="8678" spans="12:12">
      <c r="L8678" s="2"/>
    </row>
    <row r="8679" spans="12:12">
      <c r="L8679" s="2"/>
    </row>
    <row r="8680" spans="12:12">
      <c r="L8680" s="2"/>
    </row>
    <row r="8681" spans="12:12">
      <c r="L8681" s="2"/>
    </row>
    <row r="8682" spans="12:12">
      <c r="L8682" s="2"/>
    </row>
    <row r="8683" spans="12:12">
      <c r="L8683" s="2"/>
    </row>
    <row r="8684" spans="12:12">
      <c r="L8684" s="2"/>
    </row>
    <row r="8685" spans="12:12">
      <c r="L8685" s="2"/>
    </row>
    <row r="8686" spans="12:12">
      <c r="L8686" s="2"/>
    </row>
    <row r="8687" spans="12:12">
      <c r="L8687" s="2"/>
    </row>
    <row r="8688" spans="12:12">
      <c r="L8688" s="2"/>
    </row>
    <row r="8689" spans="12:12">
      <c r="L8689" s="2"/>
    </row>
    <row r="8690" spans="12:12">
      <c r="L8690" s="2"/>
    </row>
    <row r="8691" spans="12:12">
      <c r="L8691" s="2"/>
    </row>
    <row r="8692" spans="12:12">
      <c r="L8692" s="2"/>
    </row>
    <row r="8693" spans="12:12">
      <c r="L8693" s="2"/>
    </row>
    <row r="8694" spans="12:12">
      <c r="L8694" s="2"/>
    </row>
    <row r="8695" spans="12:12">
      <c r="L8695" s="2"/>
    </row>
    <row r="8696" spans="12:12">
      <c r="L8696" s="2"/>
    </row>
    <row r="8697" spans="12:12">
      <c r="L8697" s="2"/>
    </row>
    <row r="8698" spans="12:12">
      <c r="L8698" s="2"/>
    </row>
    <row r="8699" spans="12:12">
      <c r="L8699" s="2"/>
    </row>
    <row r="8700" spans="12:12">
      <c r="L8700" s="2"/>
    </row>
    <row r="8701" spans="12:12">
      <c r="L8701" s="2"/>
    </row>
    <row r="8702" spans="12:12">
      <c r="L8702" s="2"/>
    </row>
    <row r="8703" spans="12:12">
      <c r="L8703" s="2"/>
    </row>
    <row r="8704" spans="12:12">
      <c r="L8704" s="2"/>
    </row>
    <row r="8705" spans="12:12">
      <c r="L8705" s="2"/>
    </row>
    <row r="8706" spans="12:12">
      <c r="L8706" s="2"/>
    </row>
    <row r="8707" spans="12:12">
      <c r="L8707" s="2"/>
    </row>
    <row r="8708" spans="12:12">
      <c r="L8708" s="2"/>
    </row>
    <row r="8709" spans="12:12">
      <c r="L8709" s="2"/>
    </row>
    <row r="8710" spans="12:12">
      <c r="L8710" s="2"/>
    </row>
    <row r="8711" spans="12:12">
      <c r="L8711" s="2"/>
    </row>
    <row r="8712" spans="12:12">
      <c r="L8712" s="2"/>
    </row>
    <row r="8713" spans="12:12">
      <c r="L8713" s="2"/>
    </row>
    <row r="8714" spans="12:12">
      <c r="L8714" s="2"/>
    </row>
    <row r="8715" spans="12:12">
      <c r="L8715" s="2"/>
    </row>
    <row r="8716" spans="12:12">
      <c r="L8716" s="2"/>
    </row>
    <row r="8717" spans="12:12">
      <c r="L8717" s="2"/>
    </row>
    <row r="8718" spans="12:12">
      <c r="L8718" s="2"/>
    </row>
    <row r="8719" spans="12:12">
      <c r="L8719" s="2"/>
    </row>
    <row r="8720" spans="12:12">
      <c r="L8720" s="2"/>
    </row>
    <row r="8721" spans="12:12">
      <c r="L8721" s="2"/>
    </row>
    <row r="8722" spans="12:12">
      <c r="L8722" s="2"/>
    </row>
    <row r="8723" spans="12:12">
      <c r="L8723" s="2"/>
    </row>
    <row r="8724" spans="12:12">
      <c r="L8724" s="2"/>
    </row>
    <row r="8725" spans="12:12">
      <c r="L8725" s="2"/>
    </row>
    <row r="8726" spans="12:12">
      <c r="L8726" s="2"/>
    </row>
    <row r="8727" spans="12:12">
      <c r="L8727" s="2"/>
    </row>
    <row r="8728" spans="12:12">
      <c r="L8728" s="2"/>
    </row>
    <row r="8729" spans="12:12">
      <c r="L8729" s="2"/>
    </row>
    <row r="8730" spans="12:12">
      <c r="L8730" s="2"/>
    </row>
    <row r="8731" spans="12:12">
      <c r="L8731" s="2"/>
    </row>
    <row r="8732" spans="12:12">
      <c r="L8732" s="2"/>
    </row>
    <row r="8733" spans="12:12">
      <c r="L8733" s="2"/>
    </row>
    <row r="8734" spans="12:12">
      <c r="L8734" s="2"/>
    </row>
    <row r="8735" spans="12:12">
      <c r="L8735" s="2"/>
    </row>
    <row r="8736" spans="12:12">
      <c r="L8736" s="2"/>
    </row>
    <row r="8737" spans="12:12">
      <c r="L8737" s="2"/>
    </row>
    <row r="8738" spans="12:12">
      <c r="L8738" s="2"/>
    </row>
    <row r="8739" spans="12:12">
      <c r="L8739" s="2"/>
    </row>
    <row r="8740" spans="12:12">
      <c r="L8740" s="2"/>
    </row>
    <row r="8741" spans="12:12">
      <c r="L8741" s="2"/>
    </row>
    <row r="8742" spans="12:12">
      <c r="L8742" s="2"/>
    </row>
    <row r="8743" spans="12:12">
      <c r="L8743" s="2"/>
    </row>
    <row r="8744" spans="12:12">
      <c r="L8744" s="2"/>
    </row>
    <row r="8745" spans="12:12">
      <c r="L8745" s="2"/>
    </row>
    <row r="8746" spans="12:12">
      <c r="L8746" s="2"/>
    </row>
    <row r="8747" spans="12:12">
      <c r="L8747" s="2"/>
    </row>
    <row r="8748" spans="12:12">
      <c r="L8748" s="2"/>
    </row>
    <row r="8749" spans="12:12">
      <c r="L8749" s="2"/>
    </row>
    <row r="8750" spans="12:12">
      <c r="L8750" s="2"/>
    </row>
    <row r="8751" spans="12:12">
      <c r="L8751" s="2"/>
    </row>
    <row r="8752" spans="12:12">
      <c r="L8752" s="2"/>
    </row>
    <row r="8753" spans="12:12">
      <c r="L8753" s="2"/>
    </row>
    <row r="8754" spans="12:12">
      <c r="L8754" s="2"/>
    </row>
    <row r="8755" spans="12:12">
      <c r="L8755" s="2"/>
    </row>
    <row r="8756" spans="12:12">
      <c r="L8756" s="2"/>
    </row>
    <row r="8757" spans="12:12">
      <c r="L8757" s="2"/>
    </row>
    <row r="8758" spans="12:12">
      <c r="L8758" s="2"/>
    </row>
    <row r="8759" spans="12:12">
      <c r="L8759" s="2"/>
    </row>
    <row r="8760" spans="12:12">
      <c r="L8760" s="2"/>
    </row>
    <row r="8761" spans="12:12">
      <c r="L8761" s="2"/>
    </row>
    <row r="8762" spans="12:12">
      <c r="L8762" s="2"/>
    </row>
    <row r="8763" spans="12:12">
      <c r="L8763" s="2"/>
    </row>
    <row r="8764" spans="12:12">
      <c r="L8764" s="2"/>
    </row>
    <row r="8765" spans="12:12">
      <c r="L8765" s="2"/>
    </row>
    <row r="8766" spans="12:12">
      <c r="L8766" s="2"/>
    </row>
    <row r="8767" spans="12:12">
      <c r="L8767" s="2"/>
    </row>
    <row r="8768" spans="12:12">
      <c r="L8768" s="2"/>
    </row>
    <row r="8769" spans="12:12">
      <c r="L8769" s="2"/>
    </row>
    <row r="8770" spans="12:12">
      <c r="L8770" s="2"/>
    </row>
    <row r="8771" spans="12:12">
      <c r="L8771" s="2"/>
    </row>
    <row r="8772" spans="12:12">
      <c r="L8772" s="2"/>
    </row>
    <row r="8773" spans="12:12">
      <c r="L8773" s="2"/>
    </row>
    <row r="8774" spans="12:12">
      <c r="L8774" s="2"/>
    </row>
    <row r="8775" spans="12:12">
      <c r="L8775" s="2"/>
    </row>
    <row r="8776" spans="12:12">
      <c r="L8776" s="2"/>
    </row>
    <row r="8777" spans="12:12">
      <c r="L8777" s="2"/>
    </row>
    <row r="8778" spans="12:12">
      <c r="L8778" s="2"/>
    </row>
    <row r="8779" spans="12:12">
      <c r="L8779" s="2"/>
    </row>
    <row r="8780" spans="12:12">
      <c r="L8780" s="2"/>
    </row>
    <row r="8781" spans="12:12">
      <c r="L8781" s="2"/>
    </row>
    <row r="8782" spans="12:12">
      <c r="L8782" s="2"/>
    </row>
    <row r="8783" spans="12:12">
      <c r="L8783" s="2"/>
    </row>
    <row r="8784" spans="12:12">
      <c r="L8784" s="2"/>
    </row>
    <row r="8785" spans="12:12">
      <c r="L8785" s="2"/>
    </row>
    <row r="8786" spans="12:12">
      <c r="L8786" s="2"/>
    </row>
    <row r="8787" spans="12:12">
      <c r="L8787" s="2"/>
    </row>
    <row r="8788" spans="12:12">
      <c r="L8788" s="2"/>
    </row>
    <row r="8789" spans="12:12">
      <c r="L8789" s="2"/>
    </row>
    <row r="8790" spans="12:12">
      <c r="L8790" s="2"/>
    </row>
    <row r="8791" spans="12:12">
      <c r="L8791" s="2"/>
    </row>
    <row r="8792" spans="12:12">
      <c r="L8792" s="2"/>
    </row>
    <row r="8793" spans="12:12">
      <c r="L8793" s="2"/>
    </row>
    <row r="8794" spans="12:12">
      <c r="L8794" s="2"/>
    </row>
    <row r="8795" spans="12:12">
      <c r="L8795" s="2"/>
    </row>
    <row r="8796" spans="12:12">
      <c r="L8796" s="2"/>
    </row>
    <row r="8797" spans="12:12">
      <c r="L8797" s="2"/>
    </row>
    <row r="8798" spans="12:12">
      <c r="L8798" s="2"/>
    </row>
    <row r="8799" spans="12:12">
      <c r="L8799" s="2"/>
    </row>
    <row r="8800" spans="12:12">
      <c r="L8800" s="2"/>
    </row>
    <row r="8801" spans="12:12">
      <c r="L8801" s="2"/>
    </row>
    <row r="8802" spans="12:12">
      <c r="L8802" s="2"/>
    </row>
    <row r="8803" spans="12:12">
      <c r="L8803" s="2"/>
    </row>
    <row r="8804" spans="12:12">
      <c r="L8804" s="2"/>
    </row>
    <row r="8805" spans="12:12">
      <c r="L8805" s="2"/>
    </row>
    <row r="8806" spans="12:12">
      <c r="L8806" s="2"/>
    </row>
    <row r="8807" spans="12:12">
      <c r="L8807" s="2"/>
    </row>
    <row r="8808" spans="12:12">
      <c r="L8808" s="2"/>
    </row>
    <row r="8809" spans="12:12">
      <c r="L8809" s="2"/>
    </row>
    <row r="8810" spans="12:12">
      <c r="L8810" s="2"/>
    </row>
    <row r="8811" spans="12:12">
      <c r="L8811" s="2"/>
    </row>
    <row r="8812" spans="12:12">
      <c r="L8812" s="2"/>
    </row>
    <row r="8813" spans="12:12">
      <c r="L8813" s="2"/>
    </row>
    <row r="8814" spans="12:12">
      <c r="L8814" s="2"/>
    </row>
    <row r="8815" spans="12:12">
      <c r="L8815" s="2"/>
    </row>
    <row r="8816" spans="12:12">
      <c r="L8816" s="2"/>
    </row>
    <row r="8817" spans="12:12">
      <c r="L8817" s="2"/>
    </row>
    <row r="8818" spans="12:12">
      <c r="L8818" s="2"/>
    </row>
    <row r="8819" spans="12:12">
      <c r="L8819" s="2"/>
    </row>
    <row r="8820" spans="12:12">
      <c r="L8820" s="2"/>
    </row>
    <row r="8821" spans="12:12">
      <c r="L8821" s="2"/>
    </row>
    <row r="8822" spans="12:12">
      <c r="L8822" s="2"/>
    </row>
    <row r="8823" spans="12:12">
      <c r="L8823" s="2"/>
    </row>
    <row r="8824" spans="12:12">
      <c r="L8824" s="2"/>
    </row>
    <row r="8825" spans="12:12">
      <c r="L8825" s="2"/>
    </row>
    <row r="8826" spans="12:12">
      <c r="L8826" s="2"/>
    </row>
    <row r="8827" spans="12:12">
      <c r="L8827" s="2"/>
    </row>
    <row r="8828" spans="12:12">
      <c r="L8828" s="2"/>
    </row>
    <row r="8829" spans="12:12">
      <c r="L8829" s="2"/>
    </row>
    <row r="8830" spans="12:12">
      <c r="L8830" s="2"/>
    </row>
    <row r="8831" spans="12:12">
      <c r="L8831" s="2"/>
    </row>
    <row r="8832" spans="12:12">
      <c r="L8832" s="2"/>
    </row>
    <row r="8833" spans="12:12">
      <c r="L8833" s="2"/>
    </row>
    <row r="8834" spans="12:12">
      <c r="L8834" s="2"/>
    </row>
    <row r="8835" spans="12:12">
      <c r="L8835" s="2"/>
    </row>
    <row r="8836" spans="12:12">
      <c r="L8836" s="2"/>
    </row>
    <row r="8837" spans="12:12">
      <c r="L8837" s="2"/>
    </row>
    <row r="8838" spans="12:12">
      <c r="L8838" s="2"/>
    </row>
    <row r="8839" spans="12:12">
      <c r="L8839" s="2"/>
    </row>
    <row r="8840" spans="12:12">
      <c r="L8840" s="2"/>
    </row>
    <row r="8841" spans="12:12">
      <c r="L8841" s="2"/>
    </row>
    <row r="8842" spans="12:12">
      <c r="L8842" s="2"/>
    </row>
    <row r="8843" spans="12:12">
      <c r="L8843" s="2"/>
    </row>
    <row r="8844" spans="12:12">
      <c r="L8844" s="2"/>
    </row>
    <row r="8845" spans="12:12">
      <c r="L8845" s="2"/>
    </row>
    <row r="8846" spans="12:12">
      <c r="L8846" s="2"/>
    </row>
    <row r="8847" spans="12:12">
      <c r="L8847" s="2"/>
    </row>
    <row r="8848" spans="12:12">
      <c r="L8848" s="2"/>
    </row>
    <row r="8849" spans="12:12">
      <c r="L8849" s="2"/>
    </row>
    <row r="8850" spans="12:12">
      <c r="L8850" s="2"/>
    </row>
    <row r="8851" spans="12:12">
      <c r="L8851" s="2"/>
    </row>
    <row r="8852" spans="12:12">
      <c r="L8852" s="2"/>
    </row>
    <row r="8853" spans="12:12">
      <c r="L8853" s="2"/>
    </row>
    <row r="8854" spans="12:12">
      <c r="L8854" s="2"/>
    </row>
    <row r="8855" spans="12:12">
      <c r="L8855" s="2"/>
    </row>
    <row r="8856" spans="12:12">
      <c r="L8856" s="2"/>
    </row>
    <row r="8857" spans="12:12">
      <c r="L8857" s="2"/>
    </row>
    <row r="8858" spans="12:12">
      <c r="L8858" s="2"/>
    </row>
    <row r="8859" spans="12:12">
      <c r="L8859" s="2"/>
    </row>
    <row r="8860" spans="12:12">
      <c r="L8860" s="2"/>
    </row>
    <row r="8861" spans="12:12">
      <c r="L8861" s="2"/>
    </row>
    <row r="8862" spans="12:12">
      <c r="L8862" s="2"/>
    </row>
    <row r="8863" spans="12:12">
      <c r="L8863" s="2"/>
    </row>
    <row r="8864" spans="12:12">
      <c r="L8864" s="2"/>
    </row>
    <row r="8865" spans="12:12">
      <c r="L8865" s="2"/>
    </row>
    <row r="8866" spans="12:12">
      <c r="L8866" s="2"/>
    </row>
    <row r="8867" spans="12:12">
      <c r="L8867" s="2"/>
    </row>
    <row r="8868" spans="12:12">
      <c r="L8868" s="2"/>
    </row>
    <row r="8869" spans="12:12">
      <c r="L8869" s="2"/>
    </row>
    <row r="8870" spans="12:12">
      <c r="L8870" s="2"/>
    </row>
    <row r="8871" spans="12:12">
      <c r="L8871" s="2"/>
    </row>
    <row r="8872" spans="12:12">
      <c r="L8872" s="2"/>
    </row>
    <row r="8873" spans="12:12">
      <c r="L8873" s="2"/>
    </row>
    <row r="8874" spans="12:12">
      <c r="L8874" s="2"/>
    </row>
    <row r="8875" spans="12:12">
      <c r="L8875" s="2"/>
    </row>
    <row r="8876" spans="12:12">
      <c r="L8876" s="2"/>
    </row>
    <row r="8877" spans="12:12">
      <c r="L8877" s="2"/>
    </row>
    <row r="8878" spans="12:12">
      <c r="L8878" s="2"/>
    </row>
    <row r="8879" spans="12:12">
      <c r="L8879" s="2"/>
    </row>
    <row r="8880" spans="12:12">
      <c r="L8880" s="2"/>
    </row>
    <row r="8881" spans="12:12">
      <c r="L8881" s="2"/>
    </row>
    <row r="8882" spans="12:12">
      <c r="L8882" s="2"/>
    </row>
    <row r="8883" spans="12:12">
      <c r="L8883" s="2"/>
    </row>
    <row r="8884" spans="12:12">
      <c r="L8884" s="2"/>
    </row>
    <row r="8885" spans="12:12">
      <c r="L8885" s="2"/>
    </row>
    <row r="8886" spans="12:12">
      <c r="L8886" s="2"/>
    </row>
    <row r="8887" spans="12:12">
      <c r="L8887" s="2"/>
    </row>
    <row r="8888" spans="12:12">
      <c r="L8888" s="2"/>
    </row>
    <row r="8889" spans="12:12">
      <c r="L8889" s="2"/>
    </row>
    <row r="8890" spans="12:12">
      <c r="L8890" s="2"/>
    </row>
    <row r="8891" spans="12:12">
      <c r="L8891" s="2"/>
    </row>
    <row r="8892" spans="12:12">
      <c r="L8892" s="2"/>
    </row>
    <row r="8893" spans="12:12">
      <c r="L8893" s="2"/>
    </row>
    <row r="8894" spans="12:12">
      <c r="L8894" s="2"/>
    </row>
    <row r="8895" spans="12:12">
      <c r="L8895" s="2"/>
    </row>
    <row r="8896" spans="12:12">
      <c r="L8896" s="2"/>
    </row>
    <row r="8897" spans="12:12">
      <c r="L8897" s="2"/>
    </row>
    <row r="8898" spans="12:12">
      <c r="L8898" s="2"/>
    </row>
    <row r="8899" spans="12:12">
      <c r="L8899" s="2"/>
    </row>
    <row r="8900" spans="12:12">
      <c r="L8900" s="2"/>
    </row>
    <row r="8901" spans="12:12">
      <c r="L8901" s="2"/>
    </row>
    <row r="8902" spans="12:12">
      <c r="L8902" s="2"/>
    </row>
    <row r="8903" spans="12:12">
      <c r="L8903" s="2"/>
    </row>
    <row r="8904" spans="12:12">
      <c r="L8904" s="2"/>
    </row>
    <row r="8905" spans="12:12">
      <c r="L8905" s="2"/>
    </row>
    <row r="8906" spans="12:12">
      <c r="L8906" s="2"/>
    </row>
    <row r="8907" spans="12:12">
      <c r="L8907" s="2"/>
    </row>
    <row r="8908" spans="12:12">
      <c r="L8908" s="2"/>
    </row>
    <row r="8909" spans="12:12">
      <c r="L8909" s="2"/>
    </row>
    <row r="8910" spans="12:12">
      <c r="L8910" s="2"/>
    </row>
    <row r="8911" spans="12:12">
      <c r="L8911" s="2"/>
    </row>
    <row r="8912" spans="12:12">
      <c r="L8912" s="2"/>
    </row>
    <row r="8913" spans="12:12">
      <c r="L8913" s="2"/>
    </row>
    <row r="8914" spans="12:12">
      <c r="L8914" s="2"/>
    </row>
    <row r="8915" spans="12:12">
      <c r="L8915" s="2"/>
    </row>
    <row r="8916" spans="12:12">
      <c r="L8916" s="2"/>
    </row>
    <row r="8917" spans="12:12">
      <c r="L8917" s="2"/>
    </row>
    <row r="8918" spans="12:12">
      <c r="L8918" s="2"/>
    </row>
    <row r="8919" spans="12:12">
      <c r="L8919" s="2"/>
    </row>
    <row r="8920" spans="12:12">
      <c r="L8920" s="2"/>
    </row>
    <row r="8921" spans="12:12">
      <c r="L8921" s="2"/>
    </row>
    <row r="8922" spans="12:12">
      <c r="L8922" s="2"/>
    </row>
    <row r="8923" spans="12:12">
      <c r="L8923" s="2"/>
    </row>
    <row r="8924" spans="12:12">
      <c r="L8924" s="2"/>
    </row>
    <row r="8925" spans="12:12">
      <c r="L8925" s="2"/>
    </row>
    <row r="8926" spans="12:12">
      <c r="L8926" s="2"/>
    </row>
    <row r="8927" spans="12:12">
      <c r="L8927" s="2"/>
    </row>
    <row r="8928" spans="12:12">
      <c r="L8928" s="2"/>
    </row>
    <row r="8929" spans="12:12">
      <c r="L8929" s="2"/>
    </row>
    <row r="8930" spans="12:12">
      <c r="L8930" s="2"/>
    </row>
    <row r="8931" spans="12:12">
      <c r="L8931" s="2"/>
    </row>
    <row r="8932" spans="12:12">
      <c r="L8932" s="2"/>
    </row>
    <row r="8933" spans="12:12">
      <c r="L8933" s="2"/>
    </row>
    <row r="8934" spans="12:12">
      <c r="L8934" s="2"/>
    </row>
    <row r="8935" spans="12:12">
      <c r="L8935" s="2"/>
    </row>
    <row r="8936" spans="12:12">
      <c r="L8936" s="2"/>
    </row>
    <row r="8937" spans="12:12">
      <c r="L8937" s="2"/>
    </row>
    <row r="8938" spans="12:12">
      <c r="L8938" s="2"/>
    </row>
    <row r="8939" spans="12:12">
      <c r="L8939" s="2"/>
    </row>
    <row r="8940" spans="12:12">
      <c r="L8940" s="2"/>
    </row>
    <row r="8941" spans="12:12">
      <c r="L8941" s="2"/>
    </row>
    <row r="8942" spans="12:12">
      <c r="L8942" s="2"/>
    </row>
    <row r="8943" spans="12:12">
      <c r="L8943" s="2"/>
    </row>
    <row r="8944" spans="12:12">
      <c r="L8944" s="2"/>
    </row>
    <row r="8945" spans="12:12">
      <c r="L8945" s="2"/>
    </row>
    <row r="8946" spans="12:12">
      <c r="L8946" s="2"/>
    </row>
    <row r="8947" spans="12:12">
      <c r="L8947" s="2"/>
    </row>
    <row r="8948" spans="12:12">
      <c r="L8948" s="2"/>
    </row>
    <row r="8949" spans="12:12">
      <c r="L8949" s="2"/>
    </row>
    <row r="8950" spans="12:12">
      <c r="L8950" s="2"/>
    </row>
    <row r="8951" spans="12:12">
      <c r="L8951" s="2"/>
    </row>
    <row r="8952" spans="12:12">
      <c r="L8952" s="2"/>
    </row>
    <row r="8953" spans="12:12">
      <c r="L8953" s="2"/>
    </row>
    <row r="8954" spans="12:12">
      <c r="L8954" s="2"/>
    </row>
    <row r="8955" spans="12:12">
      <c r="L8955" s="2"/>
    </row>
    <row r="8956" spans="12:12">
      <c r="L8956" s="2"/>
    </row>
    <row r="8957" spans="12:12">
      <c r="L8957" s="2"/>
    </row>
    <row r="8958" spans="12:12">
      <c r="L8958" s="2"/>
    </row>
    <row r="8959" spans="12:12">
      <c r="L8959" s="2"/>
    </row>
    <row r="8960" spans="12:12">
      <c r="L8960" s="2"/>
    </row>
    <row r="8961" spans="12:12">
      <c r="L8961" s="2"/>
    </row>
    <row r="8962" spans="12:12">
      <c r="L8962" s="2"/>
    </row>
    <row r="8963" spans="12:12">
      <c r="L8963" s="2"/>
    </row>
    <row r="8964" spans="12:12">
      <c r="L8964" s="2"/>
    </row>
    <row r="8965" spans="12:12">
      <c r="L8965" s="2"/>
    </row>
    <row r="8966" spans="12:12">
      <c r="L8966" s="2"/>
    </row>
    <row r="8967" spans="12:12">
      <c r="L8967" s="2"/>
    </row>
    <row r="8968" spans="12:12">
      <c r="L8968" s="2"/>
    </row>
    <row r="8969" spans="12:12">
      <c r="L8969" s="2"/>
    </row>
    <row r="8970" spans="12:12">
      <c r="L8970" s="2"/>
    </row>
    <row r="8971" spans="12:12">
      <c r="L8971" s="2"/>
    </row>
    <row r="8972" spans="12:12">
      <c r="L8972" s="2"/>
    </row>
    <row r="8973" spans="12:12">
      <c r="L8973" s="2"/>
    </row>
    <row r="8974" spans="12:12">
      <c r="L8974" s="2"/>
    </row>
    <row r="8975" spans="12:12">
      <c r="L8975" s="2"/>
    </row>
    <row r="8976" spans="12:12">
      <c r="L8976" s="2"/>
    </row>
    <row r="8977" spans="12:12">
      <c r="L8977" s="2"/>
    </row>
    <row r="8978" spans="12:12">
      <c r="L8978" s="2"/>
    </row>
    <row r="8979" spans="12:12">
      <c r="L8979" s="2"/>
    </row>
    <row r="8980" spans="12:12">
      <c r="L8980" s="2"/>
    </row>
    <row r="8981" spans="12:12">
      <c r="L8981" s="2"/>
    </row>
    <row r="8982" spans="12:12">
      <c r="L8982" s="2"/>
    </row>
    <row r="8983" spans="12:12">
      <c r="L8983" s="2"/>
    </row>
    <row r="8984" spans="12:12">
      <c r="L8984" s="2"/>
    </row>
    <row r="8985" spans="12:12">
      <c r="L8985" s="2"/>
    </row>
    <row r="8986" spans="12:12">
      <c r="L8986" s="2"/>
    </row>
    <row r="8987" spans="12:12">
      <c r="L8987" s="2"/>
    </row>
    <row r="8988" spans="12:12">
      <c r="L8988" s="2"/>
    </row>
    <row r="8989" spans="12:12">
      <c r="L8989" s="2"/>
    </row>
    <row r="8990" spans="12:12">
      <c r="L8990" s="2"/>
    </row>
    <row r="8991" spans="12:12">
      <c r="L8991" s="2"/>
    </row>
    <row r="8992" spans="12:12">
      <c r="L8992" s="2"/>
    </row>
    <row r="8993" spans="12:12">
      <c r="L8993" s="2"/>
    </row>
    <row r="8994" spans="12:12">
      <c r="L8994" s="2"/>
    </row>
    <row r="8995" spans="12:12">
      <c r="L8995" s="2"/>
    </row>
    <row r="8996" spans="12:12">
      <c r="L8996" s="2"/>
    </row>
    <row r="8997" spans="12:12">
      <c r="L8997" s="2"/>
    </row>
    <row r="8998" spans="12:12">
      <c r="L8998" s="2"/>
    </row>
    <row r="8999" spans="12:12">
      <c r="L8999" s="2"/>
    </row>
    <row r="9000" spans="12:12">
      <c r="L9000" s="2"/>
    </row>
    <row r="9001" spans="12:12">
      <c r="L9001" s="2"/>
    </row>
    <row r="9002" spans="12:12">
      <c r="L9002" s="2"/>
    </row>
    <row r="9003" spans="12:12">
      <c r="L9003" s="2"/>
    </row>
    <row r="9004" spans="12:12">
      <c r="L9004" s="2"/>
    </row>
    <row r="9005" spans="12:12">
      <c r="L9005" s="2"/>
    </row>
    <row r="9006" spans="12:12">
      <c r="L9006" s="2"/>
    </row>
    <row r="9007" spans="12:12">
      <c r="L9007" s="2"/>
    </row>
    <row r="9008" spans="12:12">
      <c r="L9008" s="2"/>
    </row>
    <row r="9009" spans="12:12">
      <c r="L9009" s="2"/>
    </row>
    <row r="9010" spans="12:12">
      <c r="L9010" s="2"/>
    </row>
    <row r="9011" spans="12:12">
      <c r="L9011" s="2"/>
    </row>
    <row r="9012" spans="12:12">
      <c r="L9012" s="2"/>
    </row>
    <row r="9013" spans="12:12">
      <c r="L9013" s="2"/>
    </row>
    <row r="9014" spans="12:12">
      <c r="L9014" s="2"/>
    </row>
    <row r="9015" spans="12:12">
      <c r="L9015" s="2"/>
    </row>
    <row r="9016" spans="12:12">
      <c r="L9016" s="2"/>
    </row>
    <row r="9017" spans="12:12">
      <c r="L9017" s="2"/>
    </row>
    <row r="9018" spans="12:12">
      <c r="L9018" s="2"/>
    </row>
    <row r="9019" spans="12:12">
      <c r="L9019" s="2"/>
    </row>
    <row r="9020" spans="12:12">
      <c r="L9020" s="2"/>
    </row>
    <row r="9021" spans="12:12">
      <c r="L9021" s="2"/>
    </row>
    <row r="9022" spans="12:12">
      <c r="L9022" s="2"/>
    </row>
    <row r="9023" spans="12:12">
      <c r="L9023" s="2"/>
    </row>
    <row r="9024" spans="12:12">
      <c r="L9024" s="2"/>
    </row>
    <row r="9025" spans="12:12">
      <c r="L9025" s="2"/>
    </row>
    <row r="9026" spans="12:12">
      <c r="L9026" s="2"/>
    </row>
    <row r="9027" spans="12:12">
      <c r="L9027" s="2"/>
    </row>
    <row r="9028" spans="12:12">
      <c r="L9028" s="2"/>
    </row>
    <row r="9029" spans="12:12">
      <c r="L9029" s="2"/>
    </row>
    <row r="9030" spans="12:12">
      <c r="L9030" s="2"/>
    </row>
    <row r="9031" spans="12:12">
      <c r="L9031" s="2"/>
    </row>
    <row r="9032" spans="12:12">
      <c r="L9032" s="2"/>
    </row>
    <row r="9033" spans="12:12">
      <c r="L9033" s="2"/>
    </row>
    <row r="9034" spans="12:12">
      <c r="L9034" s="2"/>
    </row>
    <row r="9035" spans="12:12">
      <c r="L9035" s="2"/>
    </row>
    <row r="9036" spans="12:12">
      <c r="L9036" s="2"/>
    </row>
    <row r="9037" spans="12:12">
      <c r="L9037" s="2"/>
    </row>
    <row r="9038" spans="12:12">
      <c r="L9038" s="2"/>
    </row>
    <row r="9039" spans="12:12">
      <c r="L9039" s="2"/>
    </row>
    <row r="9040" spans="12:12">
      <c r="L9040" s="2"/>
    </row>
    <row r="9041" spans="12:12">
      <c r="L9041" s="2"/>
    </row>
    <row r="9042" spans="12:12">
      <c r="L9042" s="2"/>
    </row>
    <row r="9043" spans="12:12">
      <c r="L9043" s="2"/>
    </row>
    <row r="9044" spans="12:12">
      <c r="L9044" s="2"/>
    </row>
    <row r="9045" spans="12:12">
      <c r="L9045" s="2"/>
    </row>
    <row r="9046" spans="12:12">
      <c r="L9046" s="2"/>
    </row>
    <row r="9047" spans="12:12">
      <c r="L9047" s="2"/>
    </row>
    <row r="9048" spans="12:12">
      <c r="L9048" s="2"/>
    </row>
    <row r="9049" spans="12:12">
      <c r="L9049" s="2"/>
    </row>
    <row r="9050" spans="12:12">
      <c r="L9050" s="2"/>
    </row>
    <row r="9051" spans="12:12">
      <c r="L9051" s="2"/>
    </row>
    <row r="9052" spans="12:12">
      <c r="L9052" s="2"/>
    </row>
    <row r="9053" spans="12:12">
      <c r="L9053" s="2"/>
    </row>
    <row r="9054" spans="12:12">
      <c r="L9054" s="2"/>
    </row>
    <row r="9055" spans="12:12">
      <c r="L9055" s="2"/>
    </row>
    <row r="9056" spans="12:12">
      <c r="L9056" s="2"/>
    </row>
    <row r="9057" spans="12:12">
      <c r="L9057" s="2"/>
    </row>
    <row r="9058" spans="12:12">
      <c r="L9058" s="2"/>
    </row>
    <row r="9059" spans="12:12">
      <c r="L9059" s="2"/>
    </row>
    <row r="9060" spans="12:12">
      <c r="L9060" s="2"/>
    </row>
    <row r="9061" spans="12:12">
      <c r="L9061" s="2"/>
    </row>
    <row r="9062" spans="12:12">
      <c r="L9062" s="2"/>
    </row>
    <row r="9063" spans="12:12">
      <c r="L9063" s="2"/>
    </row>
    <row r="9064" spans="12:12">
      <c r="L9064" s="2"/>
    </row>
    <row r="9065" spans="12:12">
      <c r="L9065" s="2"/>
    </row>
    <row r="9066" spans="12:12">
      <c r="L9066" s="2"/>
    </row>
    <row r="9067" spans="12:12">
      <c r="L9067" s="2"/>
    </row>
    <row r="9068" spans="12:12">
      <c r="L9068" s="2"/>
    </row>
    <row r="9069" spans="12:12">
      <c r="L9069" s="2"/>
    </row>
    <row r="9070" spans="12:12">
      <c r="L9070" s="2"/>
    </row>
    <row r="9071" spans="12:12">
      <c r="L9071" s="2"/>
    </row>
    <row r="9072" spans="12:12">
      <c r="L9072" s="2"/>
    </row>
    <row r="9073" spans="12:12">
      <c r="L9073" s="2"/>
    </row>
    <row r="9074" spans="12:12">
      <c r="L9074" s="2"/>
    </row>
    <row r="9075" spans="12:12">
      <c r="L9075" s="2"/>
    </row>
    <row r="9076" spans="12:12">
      <c r="L9076" s="2"/>
    </row>
    <row r="9077" spans="12:12">
      <c r="L9077" s="2"/>
    </row>
    <row r="9078" spans="12:12">
      <c r="L9078" s="2"/>
    </row>
    <row r="9079" spans="12:12">
      <c r="L9079" s="2"/>
    </row>
    <row r="9080" spans="12:12">
      <c r="L9080" s="2"/>
    </row>
    <row r="9081" spans="12:12">
      <c r="L9081" s="2"/>
    </row>
    <row r="9082" spans="12:12">
      <c r="L9082" s="2"/>
    </row>
    <row r="9083" spans="12:12">
      <c r="L9083" s="2"/>
    </row>
    <row r="9084" spans="12:12">
      <c r="L9084" s="2"/>
    </row>
    <row r="9085" spans="12:12">
      <c r="L9085" s="2"/>
    </row>
    <row r="9086" spans="12:12">
      <c r="L9086" s="2"/>
    </row>
    <row r="9087" spans="12:12">
      <c r="L9087" s="2"/>
    </row>
    <row r="9088" spans="12:12">
      <c r="L9088" s="2"/>
    </row>
    <row r="9089" spans="12:12">
      <c r="L9089" s="2"/>
    </row>
    <row r="9090" spans="12:12">
      <c r="L9090" s="2"/>
    </row>
    <row r="9091" spans="12:12">
      <c r="L9091" s="2"/>
    </row>
    <row r="9092" spans="12:12">
      <c r="L9092" s="2"/>
    </row>
    <row r="9093" spans="12:12">
      <c r="L9093" s="2"/>
    </row>
    <row r="9094" spans="12:12">
      <c r="L9094" s="2"/>
    </row>
    <row r="9095" spans="12:12">
      <c r="L9095" s="2"/>
    </row>
    <row r="9096" spans="12:12">
      <c r="L9096" s="2"/>
    </row>
    <row r="9097" spans="12:12">
      <c r="L9097" s="2"/>
    </row>
    <row r="9098" spans="12:12">
      <c r="L9098" s="2"/>
    </row>
    <row r="9099" spans="12:12">
      <c r="L9099" s="2"/>
    </row>
    <row r="9100" spans="12:12">
      <c r="L9100" s="2"/>
    </row>
    <row r="9101" spans="12:12">
      <c r="L9101" s="2"/>
    </row>
    <row r="9102" spans="12:12">
      <c r="L9102" s="2"/>
    </row>
    <row r="9103" spans="12:12">
      <c r="L9103" s="2"/>
    </row>
    <row r="9104" spans="12:12">
      <c r="L9104" s="2"/>
    </row>
    <row r="9105" spans="12:12">
      <c r="L9105" s="2"/>
    </row>
    <row r="9106" spans="12:12">
      <c r="L9106" s="2"/>
    </row>
    <row r="9107" spans="12:12">
      <c r="L9107" s="2"/>
    </row>
    <row r="9108" spans="12:12">
      <c r="L9108" s="2"/>
    </row>
    <row r="9109" spans="12:12">
      <c r="L9109" s="2"/>
    </row>
    <row r="9110" spans="12:12">
      <c r="L9110" s="2"/>
    </row>
    <row r="9111" spans="12:12">
      <c r="L9111" s="2"/>
    </row>
    <row r="9112" spans="12:12">
      <c r="L9112" s="2"/>
    </row>
    <row r="9113" spans="12:12">
      <c r="L9113" s="2"/>
    </row>
    <row r="9114" spans="12:12">
      <c r="L9114" s="2"/>
    </row>
    <row r="9115" spans="12:12">
      <c r="L9115" s="2"/>
    </row>
    <row r="9116" spans="12:12">
      <c r="L9116" s="2"/>
    </row>
    <row r="9117" spans="12:12">
      <c r="L9117" s="2"/>
    </row>
    <row r="9118" spans="12:12">
      <c r="L9118" s="2"/>
    </row>
    <row r="9119" spans="12:12">
      <c r="L9119" s="2"/>
    </row>
    <row r="9120" spans="12:12">
      <c r="L9120" s="2"/>
    </row>
    <row r="9121" spans="12:12">
      <c r="L9121" s="2"/>
    </row>
    <row r="9122" spans="12:12">
      <c r="L9122" s="2"/>
    </row>
    <row r="9123" spans="12:12">
      <c r="L9123" s="2"/>
    </row>
    <row r="9124" spans="12:12">
      <c r="L9124" s="2"/>
    </row>
    <row r="9125" spans="12:12">
      <c r="L9125" s="2"/>
    </row>
    <row r="9126" spans="12:12">
      <c r="L9126" s="2"/>
    </row>
    <row r="9127" spans="12:12">
      <c r="L9127" s="2"/>
    </row>
    <row r="9128" spans="12:12">
      <c r="L9128" s="2"/>
    </row>
    <row r="9129" spans="12:12">
      <c r="L9129" s="2"/>
    </row>
    <row r="9130" spans="12:12">
      <c r="L9130" s="2"/>
    </row>
    <row r="9131" spans="12:12">
      <c r="L9131" s="2"/>
    </row>
    <row r="9132" spans="12:12">
      <c r="L9132" s="2"/>
    </row>
    <row r="9133" spans="12:12">
      <c r="L9133" s="2"/>
    </row>
    <row r="9134" spans="12:12">
      <c r="L9134" s="2"/>
    </row>
    <row r="9135" spans="12:12">
      <c r="L9135" s="2"/>
    </row>
    <row r="9136" spans="12:12">
      <c r="L9136" s="2"/>
    </row>
    <row r="9137" spans="12:12">
      <c r="L9137" s="2"/>
    </row>
    <row r="9138" spans="12:12">
      <c r="L9138" s="2"/>
    </row>
    <row r="9139" spans="12:12">
      <c r="L9139" s="2"/>
    </row>
    <row r="9140" spans="12:12">
      <c r="L9140" s="2"/>
    </row>
    <row r="9141" spans="12:12">
      <c r="L9141" s="2"/>
    </row>
    <row r="9142" spans="12:12">
      <c r="L9142" s="2"/>
    </row>
    <row r="9143" spans="12:12">
      <c r="L9143" s="2"/>
    </row>
    <row r="9144" spans="12:12">
      <c r="L9144" s="2"/>
    </row>
    <row r="9145" spans="12:12">
      <c r="L9145" s="2"/>
    </row>
    <row r="9146" spans="12:12">
      <c r="L9146" s="2"/>
    </row>
    <row r="9147" spans="12:12">
      <c r="L9147" s="2"/>
    </row>
    <row r="9148" spans="12:12">
      <c r="L9148" s="2"/>
    </row>
    <row r="9149" spans="12:12">
      <c r="L9149" s="2"/>
    </row>
    <row r="9150" spans="12:12">
      <c r="L9150" s="2"/>
    </row>
    <row r="9151" spans="12:12">
      <c r="L9151" s="2"/>
    </row>
    <row r="9152" spans="12:12">
      <c r="L9152" s="2"/>
    </row>
    <row r="9153" spans="12:12">
      <c r="L9153" s="2"/>
    </row>
    <row r="9154" spans="12:12">
      <c r="L9154" s="2"/>
    </row>
    <row r="9155" spans="12:12">
      <c r="L9155" s="2"/>
    </row>
    <row r="9156" spans="12:12">
      <c r="L9156" s="2"/>
    </row>
    <row r="9157" spans="12:12">
      <c r="L9157" s="2"/>
    </row>
    <row r="9158" spans="12:12">
      <c r="L9158" s="2"/>
    </row>
    <row r="9159" spans="12:12">
      <c r="L9159" s="2"/>
    </row>
    <row r="9160" spans="12:12">
      <c r="L9160" s="2"/>
    </row>
    <row r="9161" spans="12:12">
      <c r="L9161" s="2"/>
    </row>
    <row r="9162" spans="12:12">
      <c r="L9162" s="2"/>
    </row>
    <row r="9163" spans="12:12">
      <c r="L9163" s="2"/>
    </row>
    <row r="9164" spans="12:12">
      <c r="L9164" s="2"/>
    </row>
    <row r="9165" spans="12:12">
      <c r="L9165" s="2"/>
    </row>
    <row r="9166" spans="12:12">
      <c r="L9166" s="2"/>
    </row>
    <row r="9167" spans="12:12">
      <c r="L9167" s="2"/>
    </row>
    <row r="9168" spans="12:12">
      <c r="L9168" s="2"/>
    </row>
    <row r="9169" spans="12:12">
      <c r="L9169" s="2"/>
    </row>
    <row r="9170" spans="12:12">
      <c r="L9170" s="2"/>
    </row>
    <row r="9171" spans="12:12">
      <c r="L9171" s="2"/>
    </row>
    <row r="9172" spans="12:12">
      <c r="L9172" s="2"/>
    </row>
    <row r="9173" spans="12:12">
      <c r="L9173" s="2"/>
    </row>
    <row r="9174" spans="12:12">
      <c r="L9174" s="2"/>
    </row>
    <row r="9175" spans="12:12">
      <c r="L9175" s="2"/>
    </row>
    <row r="9176" spans="12:12">
      <c r="L9176" s="2"/>
    </row>
    <row r="9177" spans="12:12">
      <c r="L9177" s="2"/>
    </row>
    <row r="9178" spans="12:12">
      <c r="L9178" s="2"/>
    </row>
    <row r="9179" spans="12:12">
      <c r="L9179" s="2"/>
    </row>
    <row r="9180" spans="12:12">
      <c r="L9180" s="2"/>
    </row>
    <row r="9181" spans="12:12">
      <c r="L9181" s="2"/>
    </row>
    <row r="9182" spans="12:12">
      <c r="L9182" s="2"/>
    </row>
    <row r="9183" spans="12:12">
      <c r="L9183" s="2"/>
    </row>
    <row r="9184" spans="12:12">
      <c r="L9184" s="2"/>
    </row>
    <row r="9185" spans="12:12">
      <c r="L9185" s="2"/>
    </row>
    <row r="9186" spans="12:12">
      <c r="L9186" s="2"/>
    </row>
    <row r="9187" spans="12:12">
      <c r="L9187" s="2"/>
    </row>
    <row r="9188" spans="12:12">
      <c r="L9188" s="2"/>
    </row>
    <row r="9189" spans="12:12">
      <c r="L9189" s="2"/>
    </row>
    <row r="9190" spans="12:12">
      <c r="L9190" s="2"/>
    </row>
    <row r="9191" spans="12:12">
      <c r="L9191" s="2"/>
    </row>
    <row r="9192" spans="12:12">
      <c r="L9192" s="2"/>
    </row>
    <row r="9193" spans="12:12">
      <c r="L9193" s="2"/>
    </row>
    <row r="9194" spans="12:12">
      <c r="L9194" s="2"/>
    </row>
    <row r="9195" spans="12:12">
      <c r="L9195" s="2"/>
    </row>
    <row r="9196" spans="12:12">
      <c r="L9196" s="2"/>
    </row>
    <row r="9197" spans="12:12">
      <c r="L9197" s="2"/>
    </row>
    <row r="9198" spans="12:12">
      <c r="L9198" s="2"/>
    </row>
    <row r="9199" spans="12:12">
      <c r="L9199" s="2"/>
    </row>
    <row r="9200" spans="12:12">
      <c r="L9200" s="2"/>
    </row>
    <row r="9201" spans="12:12">
      <c r="L9201" s="2"/>
    </row>
    <row r="9202" spans="12:12">
      <c r="L9202" s="2"/>
    </row>
    <row r="9203" spans="12:12">
      <c r="L9203" s="2"/>
    </row>
    <row r="9204" spans="12:12">
      <c r="L9204" s="2"/>
    </row>
    <row r="9205" spans="12:12">
      <c r="L9205" s="2"/>
    </row>
    <row r="9206" spans="12:12">
      <c r="L9206" s="2"/>
    </row>
    <row r="9207" spans="12:12">
      <c r="L9207" s="2"/>
    </row>
    <row r="9208" spans="12:12">
      <c r="L9208" s="2"/>
    </row>
    <row r="9209" spans="12:12">
      <c r="L9209" s="2"/>
    </row>
    <row r="9210" spans="12:12">
      <c r="L9210" s="2"/>
    </row>
    <row r="9211" spans="12:12">
      <c r="L9211" s="2"/>
    </row>
    <row r="9212" spans="12:12">
      <c r="L9212" s="2"/>
    </row>
    <row r="9213" spans="12:12">
      <c r="L9213" s="2"/>
    </row>
    <row r="9214" spans="12:12">
      <c r="L9214" s="2"/>
    </row>
    <row r="9215" spans="12:12">
      <c r="L9215" s="2"/>
    </row>
    <row r="9216" spans="12:12">
      <c r="L9216" s="2"/>
    </row>
    <row r="9217" spans="12:12">
      <c r="L9217" s="2"/>
    </row>
    <row r="9218" spans="12:12">
      <c r="L9218" s="2"/>
    </row>
    <row r="9219" spans="12:12">
      <c r="L9219" s="2"/>
    </row>
    <row r="9220" spans="12:12">
      <c r="L9220" s="2"/>
    </row>
    <row r="9221" spans="12:12">
      <c r="L9221" s="2"/>
    </row>
    <row r="9222" spans="12:12">
      <c r="L9222" s="2"/>
    </row>
    <row r="9223" spans="12:12">
      <c r="L9223" s="2"/>
    </row>
    <row r="9224" spans="12:12">
      <c r="L9224" s="2"/>
    </row>
    <row r="9225" spans="12:12">
      <c r="L9225" s="2"/>
    </row>
    <row r="9226" spans="12:12">
      <c r="L9226" s="2"/>
    </row>
    <row r="9227" spans="12:12">
      <c r="L9227" s="2"/>
    </row>
    <row r="9228" spans="12:12">
      <c r="L9228" s="2"/>
    </row>
    <row r="9229" spans="12:12">
      <c r="L9229" s="2"/>
    </row>
    <row r="9230" spans="12:12">
      <c r="L9230" s="2"/>
    </row>
    <row r="9231" spans="12:12">
      <c r="L9231" s="2"/>
    </row>
    <row r="9232" spans="12:12">
      <c r="L9232" s="2"/>
    </row>
    <row r="9233" spans="12:12">
      <c r="L9233" s="2"/>
    </row>
    <row r="9234" spans="12:12">
      <c r="L9234" s="2"/>
    </row>
    <row r="9235" spans="12:12">
      <c r="L9235" s="2"/>
    </row>
    <row r="9236" spans="12:12">
      <c r="L9236" s="2"/>
    </row>
    <row r="9237" spans="12:12">
      <c r="L9237" s="2"/>
    </row>
    <row r="9238" spans="12:12">
      <c r="L9238" s="2"/>
    </row>
    <row r="9239" spans="12:12">
      <c r="L9239" s="2"/>
    </row>
    <row r="9240" spans="12:12">
      <c r="L9240" s="2"/>
    </row>
    <row r="9241" spans="12:12">
      <c r="L9241" s="2"/>
    </row>
    <row r="9242" spans="12:12">
      <c r="L9242" s="2"/>
    </row>
    <row r="9243" spans="12:12">
      <c r="L9243" s="2"/>
    </row>
    <row r="9244" spans="12:12">
      <c r="L9244" s="2"/>
    </row>
    <row r="9245" spans="12:12">
      <c r="L9245" s="2"/>
    </row>
    <row r="9246" spans="12:12">
      <c r="L9246" s="2"/>
    </row>
    <row r="9247" spans="12:12">
      <c r="L9247" s="2"/>
    </row>
    <row r="9248" spans="12:12">
      <c r="L9248" s="2"/>
    </row>
    <row r="9249" spans="12:12">
      <c r="L9249" s="2"/>
    </row>
    <row r="9250" spans="12:12">
      <c r="L9250" s="2"/>
    </row>
    <row r="9251" spans="12:12">
      <c r="L9251" s="2"/>
    </row>
    <row r="9252" spans="12:12">
      <c r="L9252" s="2"/>
    </row>
    <row r="9253" spans="12:12">
      <c r="L9253" s="2"/>
    </row>
    <row r="9254" spans="12:12">
      <c r="L9254" s="2"/>
    </row>
    <row r="9255" spans="12:12">
      <c r="L9255" s="2"/>
    </row>
    <row r="9256" spans="12:12">
      <c r="L9256" s="2"/>
    </row>
    <row r="9257" spans="12:12">
      <c r="L9257" s="2"/>
    </row>
    <row r="9258" spans="12:12">
      <c r="L9258" s="2"/>
    </row>
    <row r="9259" spans="12:12">
      <c r="L9259" s="2"/>
    </row>
    <row r="9260" spans="12:12">
      <c r="L9260" s="2"/>
    </row>
    <row r="9261" spans="12:12">
      <c r="L9261" s="2"/>
    </row>
    <row r="9262" spans="12:12">
      <c r="L9262" s="2"/>
    </row>
    <row r="9263" spans="12:12">
      <c r="L9263" s="2"/>
    </row>
    <row r="9264" spans="12:12">
      <c r="L9264" s="2"/>
    </row>
    <row r="9265" spans="12:12">
      <c r="L9265" s="2"/>
    </row>
    <row r="9266" spans="12:12">
      <c r="L9266" s="2"/>
    </row>
    <row r="9267" spans="12:12">
      <c r="L9267" s="2"/>
    </row>
    <row r="9268" spans="12:12">
      <c r="L9268" s="2"/>
    </row>
    <row r="9269" spans="12:12">
      <c r="L9269" s="2"/>
    </row>
    <row r="9270" spans="12:12">
      <c r="L9270" s="2"/>
    </row>
    <row r="9271" spans="12:12">
      <c r="L9271" s="2"/>
    </row>
    <row r="9272" spans="12:12">
      <c r="L9272" s="2"/>
    </row>
    <row r="9273" spans="12:12">
      <c r="L9273" s="2"/>
    </row>
    <row r="9274" spans="12:12">
      <c r="L9274" s="2"/>
    </row>
    <row r="9275" spans="12:12">
      <c r="L9275" s="2"/>
    </row>
    <row r="9276" spans="12:12">
      <c r="L9276" s="2"/>
    </row>
    <row r="9277" spans="12:12">
      <c r="L9277" s="2"/>
    </row>
    <row r="9278" spans="12:12">
      <c r="L9278" s="2"/>
    </row>
    <row r="9279" spans="12:12">
      <c r="L9279" s="2"/>
    </row>
    <row r="9280" spans="12:12">
      <c r="L9280" s="2"/>
    </row>
    <row r="9281" spans="12:12">
      <c r="L9281" s="2"/>
    </row>
    <row r="9282" spans="12:12">
      <c r="L9282" s="2"/>
    </row>
    <row r="9283" spans="12:12">
      <c r="L9283" s="2"/>
    </row>
    <row r="9284" spans="12:12">
      <c r="L9284" s="2"/>
    </row>
    <row r="9285" spans="12:12">
      <c r="L9285" s="2"/>
    </row>
    <row r="9286" spans="12:12">
      <c r="L9286" s="2"/>
    </row>
    <row r="9287" spans="12:12">
      <c r="L9287" s="2"/>
    </row>
    <row r="9288" spans="12:12">
      <c r="L9288" s="2"/>
    </row>
    <row r="9289" spans="12:12">
      <c r="L9289" s="2"/>
    </row>
    <row r="9290" spans="12:12">
      <c r="L9290" s="2"/>
    </row>
    <row r="9291" spans="12:12">
      <c r="L9291" s="2"/>
    </row>
    <row r="9292" spans="12:12">
      <c r="L9292" s="2"/>
    </row>
    <row r="9293" spans="12:12">
      <c r="L9293" s="2"/>
    </row>
    <row r="9294" spans="12:12">
      <c r="L9294" s="2"/>
    </row>
    <row r="9295" spans="12:12">
      <c r="L9295" s="2"/>
    </row>
    <row r="9296" spans="12:12">
      <c r="L9296" s="2"/>
    </row>
    <row r="9297" spans="12:12">
      <c r="L9297" s="2"/>
    </row>
    <row r="9298" spans="12:12">
      <c r="L9298" s="2"/>
    </row>
    <row r="9299" spans="12:12">
      <c r="L9299" s="2"/>
    </row>
    <row r="9300" spans="12:12">
      <c r="L9300" s="2"/>
    </row>
    <row r="9301" spans="12:12">
      <c r="L9301" s="2"/>
    </row>
    <row r="9302" spans="12:12">
      <c r="L9302" s="2"/>
    </row>
    <row r="9303" spans="12:12">
      <c r="L9303" s="2"/>
    </row>
    <row r="9304" spans="12:12">
      <c r="L9304" s="2"/>
    </row>
    <row r="9305" spans="12:12">
      <c r="L9305" s="2"/>
    </row>
    <row r="9306" spans="12:12">
      <c r="L9306" s="2"/>
    </row>
    <row r="9307" spans="12:12">
      <c r="L9307" s="2"/>
    </row>
    <row r="9308" spans="12:12">
      <c r="L9308" s="2"/>
    </row>
    <row r="9309" spans="12:12">
      <c r="L9309" s="2"/>
    </row>
    <row r="9310" spans="12:12">
      <c r="L9310" s="2"/>
    </row>
    <row r="9311" spans="12:12">
      <c r="L9311" s="2"/>
    </row>
    <row r="9312" spans="12:12">
      <c r="L9312" s="2"/>
    </row>
    <row r="9313" spans="12:12">
      <c r="L9313" s="2"/>
    </row>
    <row r="9314" spans="12:12">
      <c r="L9314" s="2"/>
    </row>
    <row r="9315" spans="12:12">
      <c r="L9315" s="2"/>
    </row>
    <row r="9316" spans="12:12">
      <c r="L9316" s="2"/>
    </row>
    <row r="9317" spans="12:12">
      <c r="L9317" s="2"/>
    </row>
    <row r="9318" spans="12:12">
      <c r="L9318" s="2"/>
    </row>
    <row r="9319" spans="12:12">
      <c r="L9319" s="2"/>
    </row>
    <row r="9320" spans="12:12">
      <c r="L9320" s="2"/>
    </row>
    <row r="9321" spans="12:12">
      <c r="L9321" s="2"/>
    </row>
    <row r="9322" spans="12:12">
      <c r="L9322" s="2"/>
    </row>
    <row r="9323" spans="12:12">
      <c r="L9323" s="2"/>
    </row>
    <row r="9324" spans="12:12">
      <c r="L9324" s="2"/>
    </row>
    <row r="9325" spans="12:12">
      <c r="L9325" s="2"/>
    </row>
    <row r="9326" spans="12:12">
      <c r="L9326" s="2"/>
    </row>
    <row r="9327" spans="12:12">
      <c r="L9327" s="2"/>
    </row>
    <row r="9328" spans="12:12">
      <c r="L9328" s="2"/>
    </row>
    <row r="9329" spans="12:12">
      <c r="L9329" s="2"/>
    </row>
    <row r="9330" spans="12:12">
      <c r="L9330" s="2"/>
    </row>
    <row r="9331" spans="12:12">
      <c r="L9331" s="2"/>
    </row>
    <row r="9332" spans="12:12">
      <c r="L9332" s="2"/>
    </row>
    <row r="9333" spans="12:12">
      <c r="L9333" s="2"/>
    </row>
    <row r="9334" spans="12:12">
      <c r="L9334" s="2"/>
    </row>
    <row r="9335" spans="12:12">
      <c r="L9335" s="2"/>
    </row>
    <row r="9336" spans="12:12">
      <c r="L9336" s="2"/>
    </row>
    <row r="9337" spans="12:12">
      <c r="L9337" s="2"/>
    </row>
    <row r="9338" spans="12:12">
      <c r="L9338" s="2"/>
    </row>
    <row r="9339" spans="12:12">
      <c r="L9339" s="2"/>
    </row>
    <row r="9340" spans="12:12">
      <c r="L9340" s="2"/>
    </row>
    <row r="9341" spans="12:12">
      <c r="L9341" s="2"/>
    </row>
    <row r="9342" spans="12:12">
      <c r="L9342" s="2"/>
    </row>
    <row r="9343" spans="12:12">
      <c r="L9343" s="2"/>
    </row>
    <row r="9344" spans="12:12">
      <c r="L9344" s="2"/>
    </row>
    <row r="9345" spans="12:12">
      <c r="L9345" s="2"/>
    </row>
    <row r="9346" spans="12:12">
      <c r="L9346" s="2"/>
    </row>
    <row r="9347" spans="12:12">
      <c r="L9347" s="2"/>
    </row>
    <row r="9348" spans="12:12">
      <c r="L9348" s="2"/>
    </row>
    <row r="9349" spans="12:12">
      <c r="L9349" s="2"/>
    </row>
    <row r="9350" spans="12:12">
      <c r="L9350" s="2"/>
    </row>
    <row r="9351" spans="12:12">
      <c r="L9351" s="2"/>
    </row>
    <row r="9352" spans="12:12">
      <c r="L9352" s="2"/>
    </row>
    <row r="9353" spans="12:12">
      <c r="L9353" s="2"/>
    </row>
    <row r="9354" spans="12:12">
      <c r="L9354" s="2"/>
    </row>
    <row r="9355" spans="12:12">
      <c r="L9355" s="2"/>
    </row>
    <row r="9356" spans="12:12">
      <c r="L9356" s="2"/>
    </row>
    <row r="9357" spans="12:12">
      <c r="L9357" s="2"/>
    </row>
    <row r="9358" spans="12:12">
      <c r="L9358" s="2"/>
    </row>
    <row r="9359" spans="12:12">
      <c r="L9359" s="2"/>
    </row>
    <row r="9360" spans="12:12">
      <c r="L9360" s="2"/>
    </row>
    <row r="9361" spans="12:12">
      <c r="L9361" s="2"/>
    </row>
    <row r="9362" spans="12:12">
      <c r="L9362" s="2"/>
    </row>
    <row r="9363" spans="12:12">
      <c r="L9363" s="2"/>
    </row>
    <row r="9364" spans="12:12">
      <c r="L9364" s="2"/>
    </row>
    <row r="9365" spans="12:12">
      <c r="L9365" s="2"/>
    </row>
    <row r="9366" spans="12:12">
      <c r="L9366" s="2"/>
    </row>
    <row r="9367" spans="12:12">
      <c r="L9367" s="2"/>
    </row>
    <row r="9368" spans="12:12">
      <c r="L9368" s="2"/>
    </row>
    <row r="9369" spans="12:12">
      <c r="L9369" s="2"/>
    </row>
    <row r="9370" spans="12:12">
      <c r="L9370" s="2"/>
    </row>
    <row r="9371" spans="12:12">
      <c r="L9371" s="2"/>
    </row>
    <row r="9372" spans="12:12">
      <c r="L9372" s="2"/>
    </row>
    <row r="9373" spans="12:12">
      <c r="L9373" s="2"/>
    </row>
    <row r="9374" spans="12:12">
      <c r="L9374" s="2"/>
    </row>
    <row r="9375" spans="12:12">
      <c r="L9375" s="2"/>
    </row>
    <row r="9376" spans="12:12">
      <c r="L9376" s="2"/>
    </row>
    <row r="9377" spans="12:12">
      <c r="L9377" s="2"/>
    </row>
    <row r="9378" spans="12:12">
      <c r="L9378" s="2"/>
    </row>
    <row r="9379" spans="12:12">
      <c r="L9379" s="2"/>
    </row>
    <row r="9380" spans="12:12">
      <c r="L9380" s="2"/>
    </row>
    <row r="9381" spans="12:12">
      <c r="L9381" s="2"/>
    </row>
    <row r="9382" spans="12:12">
      <c r="L9382" s="2"/>
    </row>
    <row r="9383" spans="12:12">
      <c r="L9383" s="2"/>
    </row>
    <row r="9384" spans="12:12">
      <c r="L9384" s="2"/>
    </row>
    <row r="9385" spans="12:12">
      <c r="L9385" s="2"/>
    </row>
    <row r="9386" spans="12:12">
      <c r="L9386" s="2"/>
    </row>
    <row r="9387" spans="12:12">
      <c r="L9387" s="2"/>
    </row>
    <row r="9388" spans="12:12">
      <c r="L9388" s="2"/>
    </row>
    <row r="9389" spans="12:12">
      <c r="L9389" s="2"/>
    </row>
    <row r="9390" spans="12:12">
      <c r="L9390" s="2"/>
    </row>
    <row r="9391" spans="12:12">
      <c r="L9391" s="2"/>
    </row>
    <row r="9392" spans="12:12">
      <c r="L9392" s="2"/>
    </row>
    <row r="9393" spans="12:12">
      <c r="L9393" s="2"/>
    </row>
    <row r="9394" spans="12:12">
      <c r="L9394" s="2"/>
    </row>
    <row r="9395" spans="12:12">
      <c r="L9395" s="2"/>
    </row>
    <row r="9396" spans="12:12">
      <c r="L9396" s="2"/>
    </row>
    <row r="9397" spans="12:12">
      <c r="L9397" s="2"/>
    </row>
    <row r="9398" spans="12:12">
      <c r="L9398" s="2"/>
    </row>
    <row r="9399" spans="12:12">
      <c r="L9399" s="2"/>
    </row>
    <row r="9400" spans="12:12">
      <c r="L9400" s="2"/>
    </row>
    <row r="9401" spans="12:12">
      <c r="L9401" s="2"/>
    </row>
    <row r="9402" spans="12:12">
      <c r="L9402" s="2"/>
    </row>
    <row r="9403" spans="12:12">
      <c r="L9403" s="2"/>
    </row>
    <row r="9404" spans="12:12">
      <c r="L9404" s="2"/>
    </row>
    <row r="9405" spans="12:12">
      <c r="L9405" s="2"/>
    </row>
    <row r="9406" spans="12:12">
      <c r="L9406" s="2"/>
    </row>
    <row r="9407" spans="12:12">
      <c r="L9407" s="2"/>
    </row>
    <row r="9408" spans="12:12">
      <c r="L9408" s="2"/>
    </row>
    <row r="9409" spans="12:12">
      <c r="L9409" s="2"/>
    </row>
    <row r="9410" spans="12:12">
      <c r="L9410" s="2"/>
    </row>
    <row r="9411" spans="12:12">
      <c r="L9411" s="2"/>
    </row>
    <row r="9412" spans="12:12">
      <c r="L9412" s="2"/>
    </row>
    <row r="9413" spans="12:12">
      <c r="L9413" s="2"/>
    </row>
    <row r="9414" spans="12:12">
      <c r="L9414" s="2"/>
    </row>
    <row r="9415" spans="12:12">
      <c r="L9415" s="2"/>
    </row>
    <row r="9416" spans="12:12">
      <c r="L9416" s="2"/>
    </row>
    <row r="9417" spans="12:12">
      <c r="L9417" s="2"/>
    </row>
    <row r="9418" spans="12:12">
      <c r="L9418" s="2"/>
    </row>
    <row r="9419" spans="12:12">
      <c r="L9419" s="2"/>
    </row>
    <row r="9420" spans="12:12">
      <c r="L9420" s="2"/>
    </row>
    <row r="9421" spans="12:12">
      <c r="L9421" s="2"/>
    </row>
    <row r="9422" spans="12:12">
      <c r="L9422" s="2"/>
    </row>
    <row r="9423" spans="12:12">
      <c r="L9423" s="2"/>
    </row>
    <row r="9424" spans="12:12">
      <c r="L9424" s="2"/>
    </row>
    <row r="9425" spans="12:12">
      <c r="L9425" s="2"/>
    </row>
    <row r="9426" spans="12:12">
      <c r="L9426" s="2"/>
    </row>
    <row r="9427" spans="12:12">
      <c r="L9427" s="2"/>
    </row>
    <row r="9428" spans="12:12">
      <c r="L9428" s="2"/>
    </row>
    <row r="9429" spans="12:12">
      <c r="L9429" s="2"/>
    </row>
    <row r="9430" spans="12:12">
      <c r="L9430" s="2"/>
    </row>
    <row r="9431" spans="12:12">
      <c r="L9431" s="2"/>
    </row>
    <row r="9432" spans="12:12">
      <c r="L9432" s="2"/>
    </row>
    <row r="9433" spans="12:12">
      <c r="L9433" s="2"/>
    </row>
    <row r="9434" spans="12:12">
      <c r="L9434" s="2"/>
    </row>
    <row r="9435" spans="12:12">
      <c r="L9435" s="2"/>
    </row>
    <row r="9436" spans="12:12">
      <c r="L9436" s="2"/>
    </row>
    <row r="9437" spans="12:12">
      <c r="L9437" s="2"/>
    </row>
    <row r="9438" spans="12:12">
      <c r="L9438" s="2"/>
    </row>
    <row r="9439" spans="12:12">
      <c r="L9439" s="2"/>
    </row>
    <row r="9440" spans="12:12">
      <c r="L9440" s="2"/>
    </row>
    <row r="9441" spans="12:12">
      <c r="L9441" s="2"/>
    </row>
    <row r="9442" spans="12:12">
      <c r="L9442" s="2"/>
    </row>
    <row r="9443" spans="12:12">
      <c r="L9443" s="2"/>
    </row>
    <row r="9444" spans="12:12">
      <c r="L9444" s="2"/>
    </row>
    <row r="9445" spans="12:12">
      <c r="L9445" s="2"/>
    </row>
    <row r="9446" spans="12:12">
      <c r="L9446" s="2"/>
    </row>
    <row r="9447" spans="12:12">
      <c r="L9447" s="2"/>
    </row>
    <row r="9448" spans="12:12">
      <c r="L9448" s="2"/>
    </row>
    <row r="9449" spans="12:12">
      <c r="L9449" s="2"/>
    </row>
    <row r="9450" spans="12:12">
      <c r="L9450" s="2"/>
    </row>
    <row r="9451" spans="12:12">
      <c r="L9451" s="2"/>
    </row>
    <row r="9452" spans="12:12">
      <c r="L9452" s="2"/>
    </row>
    <row r="9453" spans="12:12">
      <c r="L9453" s="2"/>
    </row>
    <row r="9454" spans="12:12">
      <c r="L9454" s="2"/>
    </row>
    <row r="9455" spans="12:12">
      <c r="L9455" s="2"/>
    </row>
    <row r="9456" spans="12:12">
      <c r="L9456" s="2"/>
    </row>
    <row r="9457" spans="12:12">
      <c r="L9457" s="2"/>
    </row>
    <row r="9458" spans="12:12">
      <c r="L9458" s="2"/>
    </row>
    <row r="9459" spans="12:12">
      <c r="L9459" s="2"/>
    </row>
    <row r="9460" spans="12:12">
      <c r="L9460" s="2"/>
    </row>
    <row r="9461" spans="12:12">
      <c r="L9461" s="2"/>
    </row>
    <row r="9462" spans="12:12">
      <c r="L9462" s="2"/>
    </row>
    <row r="9463" spans="12:12">
      <c r="L9463" s="2"/>
    </row>
    <row r="9464" spans="12:12">
      <c r="L9464" s="2"/>
    </row>
    <row r="9465" spans="12:12">
      <c r="L9465" s="2"/>
    </row>
    <row r="9466" spans="12:12">
      <c r="L9466" s="2"/>
    </row>
    <row r="9467" spans="12:12">
      <c r="L9467" s="2"/>
    </row>
    <row r="9468" spans="12:12">
      <c r="L9468" s="2"/>
    </row>
    <row r="9469" spans="12:12">
      <c r="L9469" s="2"/>
    </row>
    <row r="9470" spans="12:12">
      <c r="L9470" s="2"/>
    </row>
    <row r="9471" spans="12:12">
      <c r="L9471" s="2"/>
    </row>
    <row r="9472" spans="12:12">
      <c r="L9472" s="2"/>
    </row>
    <row r="9473" spans="12:12">
      <c r="L9473" s="2"/>
    </row>
    <row r="9474" spans="12:12">
      <c r="L9474" s="2"/>
    </row>
    <row r="9475" spans="12:12">
      <c r="L9475" s="2"/>
    </row>
    <row r="9476" spans="12:12">
      <c r="L9476" s="2"/>
    </row>
    <row r="9477" spans="12:12">
      <c r="L9477" s="2"/>
    </row>
    <row r="9478" spans="12:12">
      <c r="L9478" s="2"/>
    </row>
    <row r="9479" spans="12:12">
      <c r="L9479" s="2"/>
    </row>
    <row r="9480" spans="12:12">
      <c r="L9480" s="2"/>
    </row>
    <row r="9481" spans="12:12">
      <c r="L9481" s="2"/>
    </row>
    <row r="9482" spans="12:12">
      <c r="L9482" s="2"/>
    </row>
    <row r="9483" spans="12:12">
      <c r="L9483" s="2"/>
    </row>
    <row r="9484" spans="12:12">
      <c r="L9484" s="2"/>
    </row>
    <row r="9485" spans="12:12">
      <c r="L9485" s="2"/>
    </row>
    <row r="9486" spans="12:12">
      <c r="L9486" s="2"/>
    </row>
    <row r="9487" spans="12:12">
      <c r="L9487" s="2"/>
    </row>
    <row r="9488" spans="12:12">
      <c r="L9488" s="2"/>
    </row>
    <row r="9489" spans="12:12">
      <c r="L9489" s="2"/>
    </row>
    <row r="9490" spans="12:12">
      <c r="L9490" s="2"/>
    </row>
    <row r="9491" spans="12:12">
      <c r="L9491" s="2"/>
    </row>
    <row r="9492" spans="12:12">
      <c r="L9492" s="2"/>
    </row>
    <row r="9493" spans="12:12">
      <c r="L9493" s="2"/>
    </row>
    <row r="9494" spans="12:12">
      <c r="L9494" s="2"/>
    </row>
    <row r="9495" spans="12:12">
      <c r="L9495" s="2"/>
    </row>
    <row r="9496" spans="12:12">
      <c r="L9496" s="2"/>
    </row>
    <row r="9497" spans="12:12">
      <c r="L9497" s="2"/>
    </row>
    <row r="9498" spans="12:12">
      <c r="L9498" s="2"/>
    </row>
    <row r="9499" spans="12:12">
      <c r="L9499" s="2"/>
    </row>
    <row r="9500" spans="12:12">
      <c r="L9500" s="2"/>
    </row>
    <row r="9501" spans="12:12">
      <c r="L9501" s="2"/>
    </row>
    <row r="9502" spans="12:12">
      <c r="L9502" s="2"/>
    </row>
    <row r="9503" spans="12:12">
      <c r="L9503" s="2"/>
    </row>
    <row r="9504" spans="12:12">
      <c r="L9504" s="2"/>
    </row>
    <row r="9505" spans="12:12">
      <c r="L9505" s="2"/>
    </row>
    <row r="9506" spans="12:12">
      <c r="L9506" s="2"/>
    </row>
    <row r="9507" spans="12:12">
      <c r="L9507" s="2"/>
    </row>
    <row r="9508" spans="12:12">
      <c r="L9508" s="2"/>
    </row>
    <row r="9509" spans="12:12">
      <c r="L9509" s="2"/>
    </row>
    <row r="9510" spans="12:12">
      <c r="L9510" s="2"/>
    </row>
    <row r="9511" spans="12:12">
      <c r="L9511" s="2"/>
    </row>
    <row r="9512" spans="12:12">
      <c r="L9512" s="2"/>
    </row>
    <row r="9513" spans="12:12">
      <c r="L9513" s="2"/>
    </row>
    <row r="9514" spans="12:12">
      <c r="L9514" s="2"/>
    </row>
    <row r="9515" spans="12:12">
      <c r="L9515" s="2"/>
    </row>
    <row r="9516" spans="12:12">
      <c r="L9516" s="2"/>
    </row>
    <row r="9517" spans="12:12">
      <c r="L9517" s="2"/>
    </row>
    <row r="9518" spans="12:12">
      <c r="L9518" s="2"/>
    </row>
    <row r="9519" spans="12:12">
      <c r="L9519" s="2"/>
    </row>
    <row r="9520" spans="12:12">
      <c r="L9520" s="2"/>
    </row>
    <row r="9521" spans="12:12">
      <c r="L9521" s="2"/>
    </row>
    <row r="9522" spans="12:12">
      <c r="L9522" s="2"/>
    </row>
    <row r="9523" spans="12:12">
      <c r="L9523" s="2"/>
    </row>
    <row r="9524" spans="12:12">
      <c r="L9524" s="2"/>
    </row>
    <row r="9525" spans="12:12">
      <c r="L9525" s="2"/>
    </row>
    <row r="9526" spans="12:12">
      <c r="L9526" s="2"/>
    </row>
    <row r="9527" spans="12:12">
      <c r="L9527" s="2"/>
    </row>
    <row r="9528" spans="12:12">
      <c r="L9528" s="2"/>
    </row>
    <row r="9529" spans="12:12">
      <c r="L9529" s="2"/>
    </row>
    <row r="9530" spans="12:12">
      <c r="L9530" s="2"/>
    </row>
    <row r="9531" spans="12:12">
      <c r="L9531" s="2"/>
    </row>
    <row r="9532" spans="12:12">
      <c r="L9532" s="2"/>
    </row>
    <row r="9533" spans="12:12">
      <c r="L9533" s="2"/>
    </row>
    <row r="9534" spans="12:12">
      <c r="L9534" s="2"/>
    </row>
    <row r="9535" spans="12:12">
      <c r="L9535" s="2"/>
    </row>
    <row r="9536" spans="12:12">
      <c r="L9536" s="2"/>
    </row>
    <row r="9537" spans="12:12">
      <c r="L9537" s="2"/>
    </row>
    <row r="9538" spans="12:12">
      <c r="L9538" s="2"/>
    </row>
    <row r="9539" spans="12:12">
      <c r="L9539" s="2"/>
    </row>
    <row r="9540" spans="12:12">
      <c r="L9540" s="2"/>
    </row>
    <row r="9541" spans="12:12">
      <c r="L9541" s="2"/>
    </row>
    <row r="9542" spans="12:12">
      <c r="L9542" s="2"/>
    </row>
    <row r="9543" spans="12:12">
      <c r="L9543" s="2"/>
    </row>
    <row r="9544" spans="12:12">
      <c r="L9544" s="2"/>
    </row>
    <row r="9545" spans="12:12">
      <c r="L9545" s="2"/>
    </row>
    <row r="9546" spans="12:12">
      <c r="L9546" s="2"/>
    </row>
    <row r="9547" spans="12:12">
      <c r="L9547" s="2"/>
    </row>
    <row r="9548" spans="12:12">
      <c r="L9548" s="2"/>
    </row>
    <row r="9549" spans="12:12">
      <c r="L9549" s="2"/>
    </row>
    <row r="9550" spans="12:12">
      <c r="L9550" s="2"/>
    </row>
    <row r="9551" spans="12:12">
      <c r="L9551" s="2"/>
    </row>
    <row r="9552" spans="12:12">
      <c r="L9552" s="2"/>
    </row>
    <row r="9553" spans="12:12">
      <c r="L9553" s="2"/>
    </row>
    <row r="9554" spans="12:12">
      <c r="L9554" s="2"/>
    </row>
    <row r="9555" spans="12:12">
      <c r="L9555" s="2"/>
    </row>
    <row r="9556" spans="12:12">
      <c r="L9556" s="2"/>
    </row>
    <row r="9557" spans="12:12">
      <c r="L9557" s="2"/>
    </row>
    <row r="9558" spans="12:12">
      <c r="L9558" s="2"/>
    </row>
    <row r="9559" spans="12:12">
      <c r="L9559" s="2"/>
    </row>
    <row r="9560" spans="12:12">
      <c r="L9560" s="2"/>
    </row>
    <row r="9561" spans="12:12">
      <c r="L9561" s="2"/>
    </row>
    <row r="9562" spans="12:12">
      <c r="L9562" s="2"/>
    </row>
    <row r="9563" spans="12:12">
      <c r="L9563" s="2"/>
    </row>
    <row r="9564" spans="12:12">
      <c r="L9564" s="2"/>
    </row>
    <row r="9565" spans="12:12">
      <c r="L9565" s="2"/>
    </row>
    <row r="9566" spans="12:12">
      <c r="L9566" s="2"/>
    </row>
    <row r="9567" spans="12:12">
      <c r="L9567" s="2"/>
    </row>
    <row r="9568" spans="12:12">
      <c r="L9568" s="2"/>
    </row>
    <row r="9569" spans="12:12">
      <c r="L9569" s="2"/>
    </row>
    <row r="9570" spans="12:12">
      <c r="L9570" s="2"/>
    </row>
    <row r="9571" spans="12:12">
      <c r="L9571" s="2"/>
    </row>
    <row r="9572" spans="12:12">
      <c r="L9572" s="2"/>
    </row>
    <row r="9573" spans="12:12">
      <c r="L9573" s="2"/>
    </row>
    <row r="9574" spans="12:12">
      <c r="L9574" s="2"/>
    </row>
    <row r="9575" spans="12:12">
      <c r="L9575" s="2"/>
    </row>
    <row r="9576" spans="12:12">
      <c r="L9576" s="2"/>
    </row>
    <row r="9577" spans="12:12">
      <c r="L9577" s="2"/>
    </row>
    <row r="9578" spans="12:12">
      <c r="L9578" s="2"/>
    </row>
    <row r="9579" spans="12:12">
      <c r="L9579" s="2"/>
    </row>
    <row r="9580" spans="12:12">
      <c r="L9580" s="2"/>
    </row>
    <row r="9581" spans="12:12">
      <c r="L9581" s="2"/>
    </row>
    <row r="9582" spans="12:12">
      <c r="L9582" s="2"/>
    </row>
    <row r="9583" spans="12:12">
      <c r="L9583" s="2"/>
    </row>
    <row r="9584" spans="12:12">
      <c r="L9584" s="2"/>
    </row>
    <row r="9585" spans="12:12">
      <c r="L9585" s="2"/>
    </row>
    <row r="9586" spans="12:12">
      <c r="L9586" s="2"/>
    </row>
    <row r="9587" spans="12:12">
      <c r="L9587" s="2"/>
    </row>
    <row r="9588" spans="12:12">
      <c r="L9588" s="2"/>
    </row>
    <row r="9589" spans="12:12">
      <c r="L9589" s="2"/>
    </row>
    <row r="9590" spans="12:12">
      <c r="L9590" s="2"/>
    </row>
    <row r="9591" spans="12:12">
      <c r="L9591" s="2"/>
    </row>
    <row r="9592" spans="12:12">
      <c r="L9592" s="2"/>
    </row>
    <row r="9593" spans="12:12">
      <c r="L9593" s="2"/>
    </row>
    <row r="9594" spans="12:12">
      <c r="L9594" s="2"/>
    </row>
    <row r="9595" spans="12:12">
      <c r="L9595" s="2"/>
    </row>
    <row r="9596" spans="12:12">
      <c r="L9596" s="2"/>
    </row>
    <row r="9597" spans="12:12">
      <c r="L9597" s="2"/>
    </row>
    <row r="9598" spans="12:12">
      <c r="L9598" s="2"/>
    </row>
    <row r="9599" spans="12:12">
      <c r="L9599" s="2"/>
    </row>
    <row r="9600" spans="12:12">
      <c r="L9600" s="2"/>
    </row>
    <row r="9601" spans="12:12">
      <c r="L9601" s="2"/>
    </row>
    <row r="9602" spans="12:12">
      <c r="L9602" s="2"/>
    </row>
    <row r="9603" spans="12:12">
      <c r="L9603" s="2"/>
    </row>
    <row r="9604" spans="12:12">
      <c r="L9604" s="2"/>
    </row>
    <row r="9605" spans="12:12">
      <c r="L9605" s="2"/>
    </row>
    <row r="9606" spans="12:12">
      <c r="L9606" s="2"/>
    </row>
    <row r="9607" spans="12:12">
      <c r="L9607" s="2"/>
    </row>
    <row r="9608" spans="12:12">
      <c r="L9608" s="2"/>
    </row>
    <row r="9609" spans="12:12">
      <c r="L9609" s="2"/>
    </row>
    <row r="9610" spans="12:12">
      <c r="L9610" s="2"/>
    </row>
    <row r="9611" spans="12:12">
      <c r="L9611" s="2"/>
    </row>
    <row r="9612" spans="12:12">
      <c r="L9612" s="2"/>
    </row>
    <row r="9613" spans="12:12">
      <c r="L9613" s="2"/>
    </row>
    <row r="9614" spans="12:12">
      <c r="L9614" s="2"/>
    </row>
    <row r="9615" spans="12:12">
      <c r="L9615" s="2"/>
    </row>
    <row r="9616" spans="12:12">
      <c r="L9616" s="2"/>
    </row>
    <row r="9617" spans="12:12">
      <c r="L9617" s="2"/>
    </row>
    <row r="9618" spans="12:12">
      <c r="L9618" s="2"/>
    </row>
    <row r="9619" spans="12:12">
      <c r="L9619" s="2"/>
    </row>
    <row r="9620" spans="12:12">
      <c r="L9620" s="2"/>
    </row>
    <row r="9621" spans="12:12">
      <c r="L9621" s="2"/>
    </row>
    <row r="9622" spans="12:12">
      <c r="L9622" s="2"/>
    </row>
    <row r="9623" spans="12:12">
      <c r="L9623" s="2"/>
    </row>
    <row r="9624" spans="12:12">
      <c r="L9624" s="2"/>
    </row>
    <row r="9625" spans="12:12">
      <c r="L9625" s="2"/>
    </row>
    <row r="9626" spans="12:12">
      <c r="L9626" s="2"/>
    </row>
    <row r="9627" spans="12:12">
      <c r="L9627" s="2"/>
    </row>
    <row r="9628" spans="12:12">
      <c r="L9628" s="2"/>
    </row>
    <row r="9629" spans="12:12">
      <c r="L9629" s="2"/>
    </row>
    <row r="9630" spans="12:12">
      <c r="L9630" s="2"/>
    </row>
    <row r="9631" spans="12:12">
      <c r="L9631" s="2"/>
    </row>
    <row r="9632" spans="12:12">
      <c r="L9632" s="2"/>
    </row>
    <row r="9633" spans="12:12">
      <c r="L9633" s="2"/>
    </row>
    <row r="9634" spans="12:12">
      <c r="L9634" s="2"/>
    </row>
    <row r="9635" spans="12:12">
      <c r="L9635" s="2"/>
    </row>
    <row r="9636" spans="12:12">
      <c r="L9636" s="2"/>
    </row>
    <row r="9637" spans="12:12">
      <c r="L9637" s="2"/>
    </row>
    <row r="9638" spans="12:12">
      <c r="L9638" s="2"/>
    </row>
    <row r="9639" spans="12:12">
      <c r="L9639" s="2"/>
    </row>
    <row r="9640" spans="12:12">
      <c r="L9640" s="2"/>
    </row>
    <row r="9641" spans="12:12">
      <c r="L9641" s="2"/>
    </row>
    <row r="9642" spans="12:12">
      <c r="L9642" s="2"/>
    </row>
    <row r="9643" spans="12:12">
      <c r="L9643" s="2"/>
    </row>
    <row r="9644" spans="12:12">
      <c r="L9644" s="2"/>
    </row>
    <row r="9645" spans="12:12">
      <c r="L9645" s="2"/>
    </row>
    <row r="9646" spans="12:12">
      <c r="L9646" s="2"/>
    </row>
    <row r="9647" spans="12:12">
      <c r="L9647" s="2"/>
    </row>
    <row r="9648" spans="12:12">
      <c r="L9648" s="2"/>
    </row>
    <row r="9649" spans="12:12">
      <c r="L9649" s="2"/>
    </row>
    <row r="9650" spans="12:12">
      <c r="L9650" s="2"/>
    </row>
    <row r="9651" spans="12:12">
      <c r="L9651" s="2"/>
    </row>
    <row r="9652" spans="12:12">
      <c r="L9652" s="2"/>
    </row>
    <row r="9653" spans="12:12">
      <c r="L9653" s="2"/>
    </row>
    <row r="9654" spans="12:12">
      <c r="L9654" s="2"/>
    </row>
    <row r="9655" spans="12:12">
      <c r="L9655" s="2"/>
    </row>
    <row r="9656" spans="12:12">
      <c r="L9656" s="2"/>
    </row>
    <row r="9657" spans="12:12">
      <c r="L9657" s="2"/>
    </row>
    <row r="9658" spans="12:12">
      <c r="L9658" s="2"/>
    </row>
    <row r="9659" spans="12:12">
      <c r="L9659" s="2"/>
    </row>
    <row r="9660" spans="12:12">
      <c r="L9660" s="2"/>
    </row>
    <row r="9661" spans="12:12">
      <c r="L9661" s="2"/>
    </row>
    <row r="9662" spans="12:12">
      <c r="L9662" s="2"/>
    </row>
    <row r="9663" spans="12:12">
      <c r="L9663" s="2"/>
    </row>
    <row r="9664" spans="12:12">
      <c r="L9664" s="2"/>
    </row>
    <row r="9665" spans="12:12">
      <c r="L9665" s="2"/>
    </row>
    <row r="9666" spans="12:12">
      <c r="L9666" s="2"/>
    </row>
    <row r="9667" spans="12:12">
      <c r="L9667" s="2"/>
    </row>
    <row r="9668" spans="12:12">
      <c r="L9668" s="2"/>
    </row>
    <row r="9669" spans="12:12">
      <c r="L9669" s="2"/>
    </row>
    <row r="9670" spans="12:12">
      <c r="L9670" s="2"/>
    </row>
    <row r="9671" spans="12:12">
      <c r="L9671" s="2"/>
    </row>
    <row r="9672" spans="12:12">
      <c r="L9672" s="2"/>
    </row>
    <row r="9673" spans="12:12">
      <c r="L9673" s="2"/>
    </row>
    <row r="9674" spans="12:12">
      <c r="L9674" s="2"/>
    </row>
    <row r="9675" spans="12:12">
      <c r="L9675" s="2"/>
    </row>
    <row r="9676" spans="12:12">
      <c r="L9676" s="2"/>
    </row>
    <row r="9677" spans="12:12">
      <c r="L9677" s="2"/>
    </row>
    <row r="9678" spans="12:12">
      <c r="L9678" s="2"/>
    </row>
    <row r="9679" spans="12:12">
      <c r="L9679" s="2"/>
    </row>
    <row r="9680" spans="12:12">
      <c r="L9680" s="2"/>
    </row>
    <row r="9681" spans="12:12">
      <c r="L9681" s="2"/>
    </row>
    <row r="9682" spans="12:12">
      <c r="L9682" s="2"/>
    </row>
    <row r="9683" spans="12:12">
      <c r="L9683" s="2"/>
    </row>
    <row r="9684" spans="12:12">
      <c r="L9684" s="2"/>
    </row>
    <row r="9685" spans="12:12">
      <c r="L9685" s="2"/>
    </row>
    <row r="9686" spans="12:12">
      <c r="L9686" s="2"/>
    </row>
    <row r="9687" spans="12:12">
      <c r="L9687" s="2"/>
    </row>
    <row r="9688" spans="12:12">
      <c r="L9688" s="2"/>
    </row>
    <row r="9689" spans="12:12">
      <c r="L9689" s="2"/>
    </row>
    <row r="9690" spans="12:12">
      <c r="L9690" s="2"/>
    </row>
    <row r="9691" spans="12:12">
      <c r="L9691" s="2"/>
    </row>
    <row r="9692" spans="12:12">
      <c r="L9692" s="2"/>
    </row>
    <row r="9693" spans="12:12">
      <c r="L9693" s="2"/>
    </row>
    <row r="9694" spans="12:12">
      <c r="L9694" s="2"/>
    </row>
    <row r="9695" spans="12:12">
      <c r="L9695" s="2"/>
    </row>
    <row r="9696" spans="12:12">
      <c r="L9696" s="2"/>
    </row>
    <row r="9697" spans="12:12">
      <c r="L9697" s="2"/>
    </row>
    <row r="9698" spans="12:12">
      <c r="L9698" s="2"/>
    </row>
    <row r="9699" spans="12:12">
      <c r="L9699" s="2"/>
    </row>
    <row r="9700" spans="12:12">
      <c r="L9700" s="2"/>
    </row>
    <row r="9701" spans="12:12">
      <c r="L9701" s="2"/>
    </row>
    <row r="9702" spans="12:12">
      <c r="L9702" s="2"/>
    </row>
    <row r="9703" spans="12:12">
      <c r="L9703" s="2"/>
    </row>
    <row r="9704" spans="12:12">
      <c r="L9704" s="2"/>
    </row>
    <row r="9705" spans="12:12">
      <c r="L9705" s="2"/>
    </row>
    <row r="9706" spans="12:12">
      <c r="L9706" s="2"/>
    </row>
    <row r="9707" spans="12:12">
      <c r="L9707" s="2"/>
    </row>
    <row r="9708" spans="12:12">
      <c r="L9708" s="2"/>
    </row>
    <row r="9709" spans="12:12">
      <c r="L9709" s="2"/>
    </row>
    <row r="9710" spans="12:12">
      <c r="L9710" s="2"/>
    </row>
    <row r="9711" spans="12:12">
      <c r="L9711" s="2"/>
    </row>
    <row r="9712" spans="12:12">
      <c r="L9712" s="2"/>
    </row>
    <row r="9713" spans="12:12">
      <c r="L9713" s="2"/>
    </row>
    <row r="9714" spans="12:12">
      <c r="L9714" s="2"/>
    </row>
    <row r="9715" spans="12:12">
      <c r="L9715" s="2"/>
    </row>
    <row r="9716" spans="12:12">
      <c r="L9716" s="2"/>
    </row>
    <row r="9717" spans="12:12">
      <c r="L9717" s="2"/>
    </row>
    <row r="9718" spans="12:12">
      <c r="L9718" s="2"/>
    </row>
    <row r="9719" spans="12:12">
      <c r="L9719" s="2"/>
    </row>
    <row r="9720" spans="12:12">
      <c r="L9720" s="2"/>
    </row>
    <row r="9721" spans="12:12">
      <c r="L9721" s="2"/>
    </row>
    <row r="9722" spans="12:12">
      <c r="L9722" s="2"/>
    </row>
    <row r="9723" spans="12:12">
      <c r="L9723" s="2"/>
    </row>
    <row r="9724" spans="12:12">
      <c r="L9724" s="2"/>
    </row>
    <row r="9725" spans="12:12">
      <c r="L9725" s="2"/>
    </row>
    <row r="9726" spans="12:12">
      <c r="L9726" s="2"/>
    </row>
    <row r="9727" spans="12:12">
      <c r="L9727" s="2"/>
    </row>
    <row r="9728" spans="12:12">
      <c r="L9728" s="2"/>
    </row>
    <row r="9729" spans="12:12">
      <c r="L9729" s="2"/>
    </row>
    <row r="9730" spans="12:12">
      <c r="L9730" s="2"/>
    </row>
    <row r="9731" spans="12:12">
      <c r="L9731" s="2"/>
    </row>
    <row r="9732" spans="12:12">
      <c r="L9732" s="2"/>
    </row>
    <row r="9733" spans="12:12">
      <c r="L9733" s="2"/>
    </row>
    <row r="9734" spans="12:12">
      <c r="L9734" s="2"/>
    </row>
    <row r="9735" spans="12:12">
      <c r="L9735" s="2"/>
    </row>
    <row r="9736" spans="12:12">
      <c r="L9736" s="2"/>
    </row>
    <row r="9737" spans="12:12">
      <c r="L9737" s="2"/>
    </row>
    <row r="9738" spans="12:12">
      <c r="L9738" s="2"/>
    </row>
    <row r="9739" spans="12:12">
      <c r="L9739" s="2"/>
    </row>
    <row r="9740" spans="12:12">
      <c r="L9740" s="2"/>
    </row>
    <row r="9741" spans="12:12">
      <c r="L9741" s="2"/>
    </row>
    <row r="9742" spans="12:12">
      <c r="L9742" s="2"/>
    </row>
    <row r="9743" spans="12:12">
      <c r="L9743" s="2"/>
    </row>
    <row r="9744" spans="12:12">
      <c r="L9744" s="2"/>
    </row>
    <row r="9745" spans="12:12">
      <c r="L9745" s="2"/>
    </row>
    <row r="9746" spans="12:12">
      <c r="L9746" s="2"/>
    </row>
    <row r="9747" spans="12:12">
      <c r="L9747" s="2"/>
    </row>
    <row r="9748" spans="12:12">
      <c r="L9748" s="2"/>
    </row>
    <row r="9749" spans="12:12">
      <c r="L9749" s="2"/>
    </row>
    <row r="9750" spans="12:12">
      <c r="L9750" s="2"/>
    </row>
    <row r="9751" spans="12:12">
      <c r="L9751" s="2"/>
    </row>
    <row r="9752" spans="12:12">
      <c r="L9752" s="2"/>
    </row>
    <row r="9753" spans="12:12">
      <c r="L9753" s="2"/>
    </row>
    <row r="9754" spans="12:12">
      <c r="L9754" s="2"/>
    </row>
    <row r="9755" spans="12:12">
      <c r="L9755" s="2"/>
    </row>
    <row r="9756" spans="12:12">
      <c r="L9756" s="2"/>
    </row>
    <row r="9757" spans="12:12">
      <c r="L9757" s="2"/>
    </row>
    <row r="9758" spans="12:12">
      <c r="L9758" s="2"/>
    </row>
    <row r="9759" spans="12:12">
      <c r="L9759" s="2"/>
    </row>
    <row r="9760" spans="12:12">
      <c r="L9760" s="2"/>
    </row>
    <row r="9761" spans="12:12">
      <c r="L9761" s="2"/>
    </row>
    <row r="9762" spans="12:12">
      <c r="L9762" s="2"/>
    </row>
    <row r="9763" spans="12:12">
      <c r="L9763" s="2"/>
    </row>
    <row r="9764" spans="12:12">
      <c r="L9764" s="2"/>
    </row>
    <row r="9765" spans="12:12">
      <c r="L9765" s="2"/>
    </row>
    <row r="9766" spans="12:12">
      <c r="L9766" s="2"/>
    </row>
    <row r="9767" spans="12:12">
      <c r="L9767" s="2"/>
    </row>
    <row r="9768" spans="12:12">
      <c r="L9768" s="2"/>
    </row>
    <row r="9769" spans="12:12">
      <c r="L9769" s="2"/>
    </row>
    <row r="9770" spans="12:12">
      <c r="L9770" s="2"/>
    </row>
    <row r="9771" spans="12:12">
      <c r="L9771" s="2"/>
    </row>
    <row r="9772" spans="12:12">
      <c r="L9772" s="2"/>
    </row>
    <row r="9773" spans="12:12">
      <c r="L9773" s="2"/>
    </row>
    <row r="9774" spans="12:12">
      <c r="L9774" s="2"/>
    </row>
    <row r="9775" spans="12:12">
      <c r="L9775" s="2"/>
    </row>
    <row r="9776" spans="12:12">
      <c r="L9776" s="2"/>
    </row>
    <row r="9777" spans="12:12">
      <c r="L9777" s="2"/>
    </row>
    <row r="9778" spans="12:12">
      <c r="L9778" s="2"/>
    </row>
    <row r="9779" spans="12:12">
      <c r="L9779" s="2"/>
    </row>
    <row r="9780" spans="12:12">
      <c r="L9780" s="2"/>
    </row>
    <row r="9781" spans="12:12">
      <c r="L9781" s="2"/>
    </row>
    <row r="9782" spans="12:12">
      <c r="L9782" s="2"/>
    </row>
    <row r="9783" spans="12:12">
      <c r="L9783" s="2"/>
    </row>
    <row r="9784" spans="12:12">
      <c r="L9784" s="2"/>
    </row>
    <row r="9785" spans="12:12">
      <c r="L9785" s="2"/>
    </row>
    <row r="9786" spans="12:12">
      <c r="L9786" s="2"/>
    </row>
    <row r="9787" spans="12:12">
      <c r="L9787" s="2"/>
    </row>
    <row r="9788" spans="12:12">
      <c r="L9788" s="2"/>
    </row>
    <row r="9789" spans="12:12">
      <c r="L9789" s="2"/>
    </row>
    <row r="9790" spans="12:12">
      <c r="L9790" s="2"/>
    </row>
    <row r="9791" spans="12:12">
      <c r="L9791" s="2"/>
    </row>
    <row r="9792" spans="12:12">
      <c r="L9792" s="2"/>
    </row>
    <row r="9793" spans="12:12">
      <c r="L9793" s="2"/>
    </row>
    <row r="9794" spans="12:12">
      <c r="L9794" s="2"/>
    </row>
    <row r="9795" spans="12:12">
      <c r="L9795" s="2"/>
    </row>
    <row r="9796" spans="12:12">
      <c r="L9796" s="2"/>
    </row>
    <row r="9797" spans="12:12">
      <c r="L9797" s="2"/>
    </row>
    <row r="9798" spans="12:12">
      <c r="L9798" s="2"/>
    </row>
    <row r="9799" spans="12:12">
      <c r="L9799" s="2"/>
    </row>
    <row r="9800" spans="12:12">
      <c r="L9800" s="2"/>
    </row>
    <row r="9801" spans="12:12">
      <c r="L9801" s="2"/>
    </row>
    <row r="9802" spans="12:12">
      <c r="L9802" s="2"/>
    </row>
    <row r="9803" spans="12:12">
      <c r="L9803" s="2"/>
    </row>
    <row r="9804" spans="12:12">
      <c r="L9804" s="2"/>
    </row>
    <row r="9805" spans="12:12">
      <c r="L9805" s="2"/>
    </row>
    <row r="9806" spans="12:12">
      <c r="L9806" s="2"/>
    </row>
    <row r="9807" spans="12:12">
      <c r="L9807" s="2"/>
    </row>
    <row r="9808" spans="12:12">
      <c r="L9808" s="2"/>
    </row>
    <row r="9809" spans="12:12">
      <c r="L9809" s="2"/>
    </row>
    <row r="9810" spans="12:12">
      <c r="L9810" s="2"/>
    </row>
    <row r="9811" spans="12:12">
      <c r="L9811" s="2"/>
    </row>
    <row r="9812" spans="12:12">
      <c r="L9812" s="2"/>
    </row>
    <row r="9813" spans="12:12">
      <c r="L9813" s="2"/>
    </row>
    <row r="9814" spans="12:12">
      <c r="L9814" s="2"/>
    </row>
    <row r="9815" spans="12:12">
      <c r="L9815" s="2"/>
    </row>
    <row r="9816" spans="12:12">
      <c r="L9816" s="2"/>
    </row>
    <row r="9817" spans="12:12">
      <c r="L9817" s="2"/>
    </row>
    <row r="9818" spans="12:12">
      <c r="L9818" s="2"/>
    </row>
    <row r="9819" spans="12:12">
      <c r="L9819" s="2"/>
    </row>
    <row r="9820" spans="12:12">
      <c r="L9820" s="2"/>
    </row>
    <row r="9821" spans="12:12">
      <c r="L9821" s="2"/>
    </row>
    <row r="9822" spans="12:12">
      <c r="L9822" s="2"/>
    </row>
    <row r="9823" spans="12:12">
      <c r="L9823" s="2"/>
    </row>
    <row r="9824" spans="12:12">
      <c r="L9824" s="2"/>
    </row>
    <row r="9825" spans="12:12">
      <c r="L9825" s="2"/>
    </row>
    <row r="9826" spans="12:12">
      <c r="L9826" s="2"/>
    </row>
    <row r="9827" spans="12:12">
      <c r="L9827" s="2"/>
    </row>
    <row r="9828" spans="12:12">
      <c r="L9828" s="2"/>
    </row>
    <row r="9829" spans="12:12">
      <c r="L9829" s="2"/>
    </row>
    <row r="9830" spans="12:12">
      <c r="L9830" s="2"/>
    </row>
    <row r="9831" spans="12:12">
      <c r="L9831" s="2"/>
    </row>
    <row r="9832" spans="12:12">
      <c r="L9832" s="2"/>
    </row>
    <row r="9833" spans="12:12">
      <c r="L9833" s="2"/>
    </row>
    <row r="9834" spans="12:12">
      <c r="L9834" s="2"/>
    </row>
    <row r="9835" spans="12:12">
      <c r="L9835" s="2"/>
    </row>
    <row r="9836" spans="12:12">
      <c r="L9836" s="2"/>
    </row>
    <row r="9837" spans="12:12">
      <c r="L9837" s="2"/>
    </row>
    <row r="9838" spans="12:12">
      <c r="L9838" s="2"/>
    </row>
    <row r="9839" spans="12:12">
      <c r="L9839" s="2"/>
    </row>
    <row r="9840" spans="12:12">
      <c r="L9840" s="2"/>
    </row>
    <row r="9841" spans="12:12">
      <c r="L9841" s="2"/>
    </row>
    <row r="9842" spans="12:12">
      <c r="L9842" s="2"/>
    </row>
    <row r="9843" spans="12:12">
      <c r="L9843" s="2"/>
    </row>
    <row r="9844" spans="12:12">
      <c r="L9844" s="2"/>
    </row>
    <row r="9845" spans="12:12">
      <c r="L9845" s="2"/>
    </row>
    <row r="9846" spans="12:12">
      <c r="L9846" s="2"/>
    </row>
    <row r="9847" spans="12:12">
      <c r="L9847" s="2"/>
    </row>
    <row r="9848" spans="12:12">
      <c r="L9848" s="2"/>
    </row>
    <row r="9849" spans="12:12">
      <c r="L9849" s="2"/>
    </row>
    <row r="9850" spans="12:12">
      <c r="L9850" s="2"/>
    </row>
    <row r="9851" spans="12:12">
      <c r="L9851" s="2"/>
    </row>
    <row r="9852" spans="12:12">
      <c r="L9852" s="2"/>
    </row>
    <row r="9853" spans="12:12">
      <c r="L9853" s="2"/>
    </row>
    <row r="9854" spans="12:12">
      <c r="L9854" s="2"/>
    </row>
    <row r="9855" spans="12:12">
      <c r="L9855" s="2"/>
    </row>
    <row r="9856" spans="12:12">
      <c r="L9856" s="2"/>
    </row>
    <row r="9857" spans="12:12">
      <c r="L9857" s="2"/>
    </row>
    <row r="9858" spans="12:12">
      <c r="L9858" s="2"/>
    </row>
    <row r="9859" spans="12:12">
      <c r="L9859" s="2"/>
    </row>
    <row r="9860" spans="12:12">
      <c r="L9860" s="2"/>
    </row>
    <row r="9861" spans="12:12">
      <c r="L9861" s="2"/>
    </row>
    <row r="9862" spans="12:12">
      <c r="L9862" s="2"/>
    </row>
    <row r="9863" spans="12:12">
      <c r="L9863" s="2"/>
    </row>
    <row r="9864" spans="12:12">
      <c r="L9864" s="2"/>
    </row>
    <row r="9865" spans="12:12">
      <c r="L9865" s="2"/>
    </row>
    <row r="9866" spans="12:12">
      <c r="L9866" s="2"/>
    </row>
    <row r="9867" spans="12:12">
      <c r="L9867" s="2"/>
    </row>
    <row r="9868" spans="12:12">
      <c r="L9868" s="2"/>
    </row>
    <row r="9869" spans="12:12">
      <c r="L9869" s="2"/>
    </row>
    <row r="9870" spans="12:12">
      <c r="L9870" s="2"/>
    </row>
    <row r="9871" spans="12:12">
      <c r="L9871" s="2"/>
    </row>
    <row r="9872" spans="12:12">
      <c r="L9872" s="2"/>
    </row>
    <row r="9873" spans="12:12">
      <c r="L9873" s="2"/>
    </row>
    <row r="9874" spans="12:12">
      <c r="L9874" s="2"/>
    </row>
    <row r="9875" spans="12:12">
      <c r="L9875" s="2"/>
    </row>
    <row r="9876" spans="12:12">
      <c r="L9876" s="2"/>
    </row>
    <row r="9877" spans="12:12">
      <c r="L9877" s="2"/>
    </row>
    <row r="9878" spans="12:12">
      <c r="L9878" s="2"/>
    </row>
    <row r="9879" spans="12:12">
      <c r="L9879" s="2"/>
    </row>
    <row r="9880" spans="12:12">
      <c r="L9880" s="2"/>
    </row>
    <row r="9881" spans="12:12">
      <c r="L9881" s="2"/>
    </row>
    <row r="9882" spans="12:12">
      <c r="L9882" s="2"/>
    </row>
    <row r="9883" spans="12:12">
      <c r="L9883" s="2"/>
    </row>
    <row r="9884" spans="12:12">
      <c r="L9884" s="2"/>
    </row>
    <row r="9885" spans="12:12">
      <c r="L9885" s="2"/>
    </row>
    <row r="9886" spans="12:12">
      <c r="L9886" s="2"/>
    </row>
    <row r="9887" spans="12:12">
      <c r="L9887" s="2"/>
    </row>
    <row r="9888" spans="12:12">
      <c r="L9888" s="2"/>
    </row>
    <row r="9889" spans="12:12">
      <c r="L9889" s="2"/>
    </row>
    <row r="9890" spans="12:12">
      <c r="L9890" s="2"/>
    </row>
    <row r="9891" spans="12:12">
      <c r="L9891" s="2"/>
    </row>
    <row r="9892" spans="12:12">
      <c r="L9892" s="2"/>
    </row>
    <row r="9893" spans="12:12">
      <c r="L9893" s="2"/>
    </row>
    <row r="9894" spans="12:12">
      <c r="L9894" s="2"/>
    </row>
    <row r="9895" spans="12:12">
      <c r="L9895" s="2"/>
    </row>
    <row r="9896" spans="12:12">
      <c r="L9896" s="2"/>
    </row>
    <row r="9897" spans="12:12">
      <c r="L9897" s="2"/>
    </row>
    <row r="9898" spans="12:12">
      <c r="L9898" s="2"/>
    </row>
    <row r="9899" spans="12:12">
      <c r="L9899" s="2"/>
    </row>
    <row r="9900" spans="12:12">
      <c r="L9900" s="2"/>
    </row>
    <row r="9901" spans="12:12">
      <c r="L9901" s="2"/>
    </row>
    <row r="9902" spans="12:12">
      <c r="L9902" s="2"/>
    </row>
    <row r="9903" spans="12:12">
      <c r="L9903" s="2"/>
    </row>
    <row r="9904" spans="12:12">
      <c r="L9904" s="2"/>
    </row>
    <row r="9905" spans="12:12">
      <c r="L9905" s="2"/>
    </row>
    <row r="9906" spans="12:12">
      <c r="L9906" s="2"/>
    </row>
    <row r="9907" spans="12:12">
      <c r="L9907" s="2"/>
    </row>
    <row r="9908" spans="12:12">
      <c r="L9908" s="2"/>
    </row>
    <row r="9909" spans="12:12">
      <c r="L9909" s="2"/>
    </row>
    <row r="9910" spans="12:12">
      <c r="L9910" s="2"/>
    </row>
    <row r="9911" spans="12:12">
      <c r="L9911" s="2"/>
    </row>
    <row r="9912" spans="12:12">
      <c r="L9912" s="2"/>
    </row>
    <row r="9913" spans="12:12">
      <c r="L9913" s="2"/>
    </row>
    <row r="9914" spans="12:12">
      <c r="L9914" s="2"/>
    </row>
    <row r="9915" spans="12:12">
      <c r="L9915" s="2"/>
    </row>
    <row r="9916" spans="12:12">
      <c r="L9916" s="2"/>
    </row>
    <row r="9917" spans="12:12">
      <c r="L9917" s="2"/>
    </row>
    <row r="9918" spans="12:12">
      <c r="L9918" s="2"/>
    </row>
    <row r="9919" spans="12:12">
      <c r="L9919" s="2"/>
    </row>
    <row r="9920" spans="12:12">
      <c r="L9920" s="2"/>
    </row>
    <row r="9921" spans="12:12">
      <c r="L9921" s="2"/>
    </row>
    <row r="9922" spans="12:12">
      <c r="L9922" s="2"/>
    </row>
    <row r="9923" spans="12:12">
      <c r="L9923" s="2"/>
    </row>
    <row r="9924" spans="12:12">
      <c r="L9924" s="2"/>
    </row>
    <row r="9925" spans="12:12">
      <c r="L9925" s="2"/>
    </row>
    <row r="9926" spans="12:12">
      <c r="L9926" s="2"/>
    </row>
    <row r="9927" spans="12:12">
      <c r="L9927" s="2"/>
    </row>
    <row r="9928" spans="12:12">
      <c r="L9928" s="2"/>
    </row>
    <row r="9929" spans="12:12">
      <c r="L9929" s="2"/>
    </row>
    <row r="9930" spans="12:12">
      <c r="L9930" s="2"/>
    </row>
    <row r="9931" spans="12:12">
      <c r="L9931" s="2"/>
    </row>
    <row r="9932" spans="12:12">
      <c r="L9932" s="2"/>
    </row>
    <row r="9933" spans="12:12">
      <c r="L9933" s="2"/>
    </row>
    <row r="9934" spans="12:12">
      <c r="L9934" s="2"/>
    </row>
    <row r="9935" spans="12:12">
      <c r="L9935" s="2"/>
    </row>
    <row r="9936" spans="12:12">
      <c r="L9936" s="2"/>
    </row>
    <row r="9937" spans="12:12">
      <c r="L9937" s="2"/>
    </row>
    <row r="9938" spans="12:12">
      <c r="L9938" s="2"/>
    </row>
    <row r="9939" spans="12:12">
      <c r="L9939" s="2"/>
    </row>
    <row r="9940" spans="12:12">
      <c r="L9940" s="2"/>
    </row>
    <row r="9941" spans="12:12">
      <c r="L9941" s="2"/>
    </row>
    <row r="9942" spans="12:12">
      <c r="L9942" s="2"/>
    </row>
    <row r="9943" spans="12:12">
      <c r="L9943" s="2"/>
    </row>
    <row r="9944" spans="12:12">
      <c r="L9944" s="2"/>
    </row>
    <row r="9945" spans="12:12">
      <c r="L9945" s="2"/>
    </row>
    <row r="9946" spans="12:12">
      <c r="L9946" s="2"/>
    </row>
    <row r="9947" spans="12:12">
      <c r="L9947" s="2"/>
    </row>
    <row r="9948" spans="12:12">
      <c r="L9948" s="2"/>
    </row>
    <row r="9949" spans="12:12">
      <c r="L9949" s="2"/>
    </row>
    <row r="9950" spans="12:12">
      <c r="L9950" s="2"/>
    </row>
    <row r="9951" spans="12:12">
      <c r="L9951" s="2"/>
    </row>
    <row r="9952" spans="12:12">
      <c r="L9952" s="2"/>
    </row>
    <row r="9953" spans="12:12">
      <c r="L9953" s="2"/>
    </row>
    <row r="9954" spans="12:12">
      <c r="L9954" s="2"/>
    </row>
    <row r="9955" spans="12:12">
      <c r="L9955" s="2"/>
    </row>
    <row r="9956" spans="12:12">
      <c r="L9956" s="2"/>
    </row>
    <row r="9957" spans="12:12">
      <c r="L9957" s="2"/>
    </row>
    <row r="9958" spans="12:12">
      <c r="L9958" s="2"/>
    </row>
    <row r="9959" spans="12:12">
      <c r="L9959" s="2"/>
    </row>
    <row r="9960" spans="12:12">
      <c r="L9960" s="2"/>
    </row>
    <row r="9961" spans="12:12">
      <c r="L9961" s="2"/>
    </row>
    <row r="9962" spans="12:12">
      <c r="L9962" s="2"/>
    </row>
    <row r="9963" spans="12:12">
      <c r="L9963" s="2"/>
    </row>
    <row r="9964" spans="12:12">
      <c r="L9964" s="2"/>
    </row>
    <row r="9965" spans="12:12">
      <c r="L9965" s="2"/>
    </row>
    <row r="9966" spans="12:12">
      <c r="L9966" s="2"/>
    </row>
    <row r="9967" spans="12:12">
      <c r="L9967" s="2"/>
    </row>
    <row r="9968" spans="12:12">
      <c r="L9968" s="2"/>
    </row>
    <row r="9969" spans="12:12">
      <c r="L9969" s="2"/>
    </row>
    <row r="9970" spans="12:12">
      <c r="L9970" s="2"/>
    </row>
    <row r="9971" spans="12:12">
      <c r="L9971" s="2"/>
    </row>
    <row r="9972" spans="12:12">
      <c r="L9972" s="2"/>
    </row>
    <row r="9973" spans="12:12">
      <c r="L9973" s="2"/>
    </row>
    <row r="9974" spans="12:12">
      <c r="L9974" s="2"/>
    </row>
    <row r="9975" spans="12:12">
      <c r="L9975" s="2"/>
    </row>
    <row r="9976" spans="12:12">
      <c r="L9976" s="2"/>
    </row>
    <row r="9977" spans="12:12">
      <c r="L9977" s="2"/>
    </row>
    <row r="9978" spans="12:12">
      <c r="L9978" s="2"/>
    </row>
    <row r="9979" spans="12:12">
      <c r="L9979" s="2"/>
    </row>
    <row r="9980" spans="12:12">
      <c r="L9980" s="2"/>
    </row>
    <row r="9981" spans="12:12">
      <c r="L9981" s="2"/>
    </row>
    <row r="9982" spans="12:12">
      <c r="L9982" s="2"/>
    </row>
    <row r="9983" spans="12:12">
      <c r="L9983" s="2"/>
    </row>
    <row r="9984" spans="12:12">
      <c r="L9984" s="2"/>
    </row>
    <row r="9985" spans="12:12">
      <c r="L9985" s="2"/>
    </row>
    <row r="9986" spans="12:12">
      <c r="L9986" s="2"/>
    </row>
    <row r="9987" spans="12:12">
      <c r="L9987" s="2"/>
    </row>
    <row r="9988" spans="12:12">
      <c r="L9988" s="2"/>
    </row>
    <row r="9989" spans="12:12">
      <c r="L9989" s="2"/>
    </row>
    <row r="9990" spans="12:12">
      <c r="L9990" s="2"/>
    </row>
    <row r="9991" spans="12:12">
      <c r="L9991" s="2"/>
    </row>
    <row r="9992" spans="12:12">
      <c r="L9992" s="2"/>
    </row>
    <row r="9993" spans="12:12">
      <c r="L9993" s="2"/>
    </row>
    <row r="9994" spans="12:12">
      <c r="L9994" s="2"/>
    </row>
    <row r="9995" spans="12:12">
      <c r="L9995" s="2"/>
    </row>
    <row r="9996" spans="12:12">
      <c r="L9996" s="2"/>
    </row>
    <row r="9997" spans="12:12">
      <c r="L9997" s="2"/>
    </row>
    <row r="9998" spans="12:12">
      <c r="L9998" s="2"/>
    </row>
    <row r="9999" spans="12:12">
      <c r="L9999" s="2"/>
    </row>
    <row r="10000" spans="12:12">
      <c r="L10000" s="2"/>
    </row>
    <row r="10001" spans="12:12">
      <c r="L10001" s="2"/>
    </row>
    <row r="10002" spans="12:12">
      <c r="L10002" s="2"/>
    </row>
    <row r="10003" spans="12:12">
      <c r="L10003" s="2"/>
    </row>
    <row r="10004" spans="12:12">
      <c r="L10004" s="2"/>
    </row>
    <row r="10005" spans="12:12">
      <c r="L10005" s="2"/>
    </row>
    <row r="10006" spans="12:12">
      <c r="L10006" s="2"/>
    </row>
    <row r="10007" spans="12:12">
      <c r="L10007" s="2"/>
    </row>
    <row r="10008" spans="12:12">
      <c r="L10008" s="2"/>
    </row>
    <row r="10009" spans="12:12">
      <c r="L10009" s="2"/>
    </row>
    <row r="10010" spans="12:12">
      <c r="L10010" s="2"/>
    </row>
    <row r="10011" spans="12:12">
      <c r="L10011" s="2"/>
    </row>
    <row r="10012" spans="12:12">
      <c r="L10012" s="2"/>
    </row>
    <row r="10013" spans="12:12">
      <c r="L10013" s="2"/>
    </row>
    <row r="10014" spans="12:12">
      <c r="L10014" s="2"/>
    </row>
    <row r="10015" spans="12:12">
      <c r="L10015" s="2"/>
    </row>
    <row r="10016" spans="12:12">
      <c r="L10016" s="2"/>
    </row>
    <row r="10017" spans="12:12">
      <c r="L10017" s="2"/>
    </row>
    <row r="10018" spans="12:12">
      <c r="L10018" s="2"/>
    </row>
    <row r="10019" spans="12:12">
      <c r="L10019" s="2"/>
    </row>
    <row r="10020" spans="12:12">
      <c r="L10020" s="2"/>
    </row>
    <row r="10021" spans="12:12">
      <c r="L10021" s="2"/>
    </row>
    <row r="10022" spans="12:12">
      <c r="L10022" s="2"/>
    </row>
    <row r="10023" spans="12:12">
      <c r="L10023" s="2"/>
    </row>
    <row r="10024" spans="12:12">
      <c r="L10024" s="2"/>
    </row>
    <row r="10025" spans="12:12">
      <c r="L10025" s="2"/>
    </row>
    <row r="10026" spans="12:12">
      <c r="L10026" s="2"/>
    </row>
    <row r="10027" spans="12:12">
      <c r="L10027" s="2"/>
    </row>
    <row r="10028" spans="12:12">
      <c r="L10028" s="2"/>
    </row>
    <row r="10029" spans="12:12">
      <c r="L10029" s="2"/>
    </row>
    <row r="10030" spans="12:12">
      <c r="L10030" s="2"/>
    </row>
    <row r="10031" spans="12:12">
      <c r="L10031" s="2"/>
    </row>
    <row r="10032" spans="12:12">
      <c r="L10032" s="2"/>
    </row>
    <row r="10033" spans="12:12">
      <c r="L10033" s="2"/>
    </row>
    <row r="10034" spans="12:12">
      <c r="L10034" s="2"/>
    </row>
    <row r="10035" spans="12:12">
      <c r="L10035" s="2"/>
    </row>
    <row r="10036" spans="12:12">
      <c r="L10036" s="2"/>
    </row>
    <row r="10037" spans="12:12">
      <c r="L10037" s="2"/>
    </row>
    <row r="10038" spans="12:12">
      <c r="L10038" s="2"/>
    </row>
    <row r="10039" spans="12:12">
      <c r="L10039" s="2"/>
    </row>
    <row r="10040" spans="12:12">
      <c r="L10040" s="2"/>
    </row>
    <row r="10041" spans="12:12">
      <c r="L10041" s="2"/>
    </row>
    <row r="10042" spans="12:12">
      <c r="L10042" s="2"/>
    </row>
    <row r="10043" spans="12:12">
      <c r="L10043" s="2"/>
    </row>
    <row r="10044" spans="12:12">
      <c r="L10044" s="2"/>
    </row>
    <row r="10045" spans="12:12">
      <c r="L10045" s="2"/>
    </row>
    <row r="10046" spans="12:12">
      <c r="L10046" s="2"/>
    </row>
    <row r="10047" spans="12:12">
      <c r="L10047" s="2"/>
    </row>
    <row r="10048" spans="12:12">
      <c r="L10048" s="2"/>
    </row>
    <row r="10049" spans="12:12">
      <c r="L10049" s="2"/>
    </row>
    <row r="10050" spans="12:12">
      <c r="L10050" s="2"/>
    </row>
    <row r="10051" spans="12:12">
      <c r="L10051" s="2"/>
    </row>
    <row r="10052" spans="12:12">
      <c r="L10052" s="2"/>
    </row>
    <row r="10053" spans="12:12">
      <c r="L10053" s="2"/>
    </row>
    <row r="10054" spans="12:12">
      <c r="L10054" s="2"/>
    </row>
    <row r="10055" spans="12:12">
      <c r="L10055" s="2"/>
    </row>
    <row r="10056" spans="12:12">
      <c r="L10056" s="2"/>
    </row>
    <row r="10057" spans="12:12">
      <c r="L10057" s="2"/>
    </row>
    <row r="10058" spans="12:12">
      <c r="L10058" s="2"/>
    </row>
    <row r="10059" spans="12:12">
      <c r="L10059" s="2"/>
    </row>
    <row r="10060" spans="12:12">
      <c r="L10060" s="2"/>
    </row>
    <row r="10061" spans="12:12">
      <c r="L10061" s="2"/>
    </row>
    <row r="10062" spans="12:12">
      <c r="L10062" s="2"/>
    </row>
    <row r="10063" spans="12:12">
      <c r="L10063" s="2"/>
    </row>
    <row r="10064" spans="12:12">
      <c r="L10064" s="2"/>
    </row>
    <row r="10065" spans="12:12">
      <c r="L10065" s="2"/>
    </row>
    <row r="10066" spans="12:12">
      <c r="L10066" s="2"/>
    </row>
    <row r="10067" spans="12:12">
      <c r="L10067" s="2"/>
    </row>
    <row r="10068" spans="12:12">
      <c r="L10068" s="2"/>
    </row>
    <row r="10069" spans="12:12">
      <c r="L10069" s="2"/>
    </row>
    <row r="10070" spans="12:12">
      <c r="L10070" s="2"/>
    </row>
    <row r="10071" spans="12:12">
      <c r="L10071" s="2"/>
    </row>
    <row r="10072" spans="12:12">
      <c r="L10072" s="2"/>
    </row>
    <row r="10073" spans="12:12">
      <c r="L10073" s="2"/>
    </row>
    <row r="10074" spans="12:12">
      <c r="L10074" s="2"/>
    </row>
    <row r="10075" spans="12:12">
      <c r="L10075" s="2"/>
    </row>
    <row r="10076" spans="12:12">
      <c r="L10076" s="2"/>
    </row>
    <row r="10077" spans="12:12">
      <c r="L10077" s="2"/>
    </row>
    <row r="10078" spans="12:12">
      <c r="L10078" s="2"/>
    </row>
    <row r="10079" spans="12:12">
      <c r="L10079" s="2"/>
    </row>
    <row r="10080" spans="12:12">
      <c r="L10080" s="2"/>
    </row>
    <row r="10081" spans="12:12">
      <c r="L10081" s="2"/>
    </row>
    <row r="10082" spans="12:12">
      <c r="L10082" s="2"/>
    </row>
    <row r="10083" spans="12:12">
      <c r="L10083" s="2"/>
    </row>
    <row r="10084" spans="12:12">
      <c r="L10084" s="2"/>
    </row>
    <row r="10085" spans="12:12">
      <c r="L10085" s="2"/>
    </row>
    <row r="10086" spans="12:12">
      <c r="L10086" s="2"/>
    </row>
    <row r="10087" spans="12:12">
      <c r="L10087" s="2"/>
    </row>
    <row r="10088" spans="12:12">
      <c r="L10088" s="2"/>
    </row>
    <row r="10089" spans="12:12">
      <c r="L10089" s="2"/>
    </row>
    <row r="10090" spans="12:12">
      <c r="L10090" s="2"/>
    </row>
    <row r="10091" spans="12:12">
      <c r="L10091" s="2"/>
    </row>
    <row r="10092" spans="12:12">
      <c r="L10092" s="2"/>
    </row>
    <row r="10093" spans="12:12">
      <c r="L10093" s="2"/>
    </row>
    <row r="10094" spans="12:12">
      <c r="L10094" s="2"/>
    </row>
    <row r="10095" spans="12:12">
      <c r="L10095" s="2"/>
    </row>
    <row r="10096" spans="12:12">
      <c r="L10096" s="2"/>
    </row>
    <row r="10097" spans="12:12">
      <c r="L10097" s="2"/>
    </row>
    <row r="10098" spans="12:12">
      <c r="L10098" s="2"/>
    </row>
    <row r="10099" spans="12:12">
      <c r="L10099" s="2"/>
    </row>
    <row r="10100" spans="12:12">
      <c r="L10100" s="2"/>
    </row>
    <row r="10101" spans="12:12">
      <c r="L10101" s="2"/>
    </row>
    <row r="10102" spans="12:12">
      <c r="L10102" s="2"/>
    </row>
    <row r="10103" spans="12:12">
      <c r="L10103" s="2"/>
    </row>
    <row r="10104" spans="12:12">
      <c r="L10104" s="2"/>
    </row>
    <row r="10105" spans="12:12">
      <c r="L10105" s="2"/>
    </row>
    <row r="10106" spans="12:12">
      <c r="L10106" s="2"/>
    </row>
    <row r="10107" spans="12:12">
      <c r="L10107" s="2"/>
    </row>
    <row r="10108" spans="12:12">
      <c r="L10108" s="2"/>
    </row>
    <row r="10109" spans="12:12">
      <c r="L10109" s="2"/>
    </row>
    <row r="10110" spans="12:12">
      <c r="L10110" s="2"/>
    </row>
    <row r="10111" spans="12:12">
      <c r="L10111" s="2"/>
    </row>
    <row r="10112" spans="12:12">
      <c r="L10112" s="2"/>
    </row>
    <row r="10113" spans="12:12">
      <c r="L10113" s="2"/>
    </row>
    <row r="10114" spans="12:12">
      <c r="L10114" s="2"/>
    </row>
    <row r="10115" spans="12:12">
      <c r="L10115" s="2"/>
    </row>
    <row r="10116" spans="12:12">
      <c r="L10116" s="2"/>
    </row>
    <row r="10117" spans="12:12">
      <c r="L10117" s="2"/>
    </row>
    <row r="10118" spans="12:12">
      <c r="L10118" s="2"/>
    </row>
    <row r="10119" spans="12:12">
      <c r="L10119" s="2"/>
    </row>
    <row r="10120" spans="12:12">
      <c r="L10120" s="2"/>
    </row>
    <row r="10121" spans="12:12">
      <c r="L10121" s="2"/>
    </row>
    <row r="10122" spans="12:12">
      <c r="L10122" s="2"/>
    </row>
    <row r="10123" spans="12:12">
      <c r="L10123" s="2"/>
    </row>
    <row r="10124" spans="12:12">
      <c r="L10124" s="2"/>
    </row>
    <row r="10125" spans="12:12">
      <c r="L10125" s="2"/>
    </row>
    <row r="10126" spans="12:12">
      <c r="L10126" s="2"/>
    </row>
    <row r="10127" spans="12:12">
      <c r="L10127" s="2"/>
    </row>
    <row r="10128" spans="12:12">
      <c r="L10128" s="2"/>
    </row>
    <row r="10129" spans="12:12">
      <c r="L10129" s="2"/>
    </row>
    <row r="10130" spans="12:12">
      <c r="L10130" s="2"/>
    </row>
    <row r="10131" spans="12:12">
      <c r="L10131" s="2"/>
    </row>
    <row r="10132" spans="12:12">
      <c r="L10132" s="2"/>
    </row>
    <row r="10133" spans="12:12">
      <c r="L10133" s="2"/>
    </row>
    <row r="10134" spans="12:12">
      <c r="L10134" s="2"/>
    </row>
    <row r="10135" spans="12:12">
      <c r="L10135" s="2"/>
    </row>
    <row r="10136" spans="12:12">
      <c r="L10136" s="2"/>
    </row>
    <row r="10137" spans="12:12">
      <c r="L10137" s="2"/>
    </row>
    <row r="10138" spans="12:12">
      <c r="L10138" s="2"/>
    </row>
    <row r="10139" spans="12:12">
      <c r="L10139" s="2"/>
    </row>
    <row r="10140" spans="12:12">
      <c r="L10140" s="2"/>
    </row>
    <row r="10141" spans="12:12">
      <c r="L10141" s="2"/>
    </row>
    <row r="10142" spans="12:12">
      <c r="L10142" s="2"/>
    </row>
    <row r="10143" spans="12:12">
      <c r="L10143" s="2"/>
    </row>
    <row r="10144" spans="12:12">
      <c r="L10144" s="2"/>
    </row>
    <row r="10145" spans="12:12">
      <c r="L10145" s="2"/>
    </row>
    <row r="10146" spans="12:12">
      <c r="L10146" s="2"/>
    </row>
    <row r="10147" spans="12:12">
      <c r="L10147" s="2"/>
    </row>
    <row r="10148" spans="12:12">
      <c r="L10148" s="2"/>
    </row>
    <row r="10149" spans="12:12">
      <c r="L10149" s="2"/>
    </row>
    <row r="10150" spans="12:12">
      <c r="L10150" s="2"/>
    </row>
    <row r="10151" spans="12:12">
      <c r="L10151" s="2"/>
    </row>
    <row r="10152" spans="12:12">
      <c r="L10152" s="2"/>
    </row>
    <row r="10153" spans="12:12">
      <c r="L10153" s="2"/>
    </row>
    <row r="10154" spans="12:12">
      <c r="L10154" s="2"/>
    </row>
    <row r="10155" spans="12:12">
      <c r="L10155" s="2"/>
    </row>
    <row r="10156" spans="12:12">
      <c r="L10156" s="2"/>
    </row>
    <row r="10157" spans="12:12">
      <c r="L10157" s="2"/>
    </row>
    <row r="10158" spans="12:12">
      <c r="L10158" s="2"/>
    </row>
    <row r="10159" spans="12:12">
      <c r="L10159" s="2"/>
    </row>
    <row r="10160" spans="12:12">
      <c r="L10160" s="2"/>
    </row>
    <row r="10161" spans="12:12">
      <c r="L10161" s="2"/>
    </row>
    <row r="10162" spans="12:12">
      <c r="L10162" s="2"/>
    </row>
    <row r="10163" spans="12:12">
      <c r="L10163" s="2"/>
    </row>
    <row r="10164" spans="12:12">
      <c r="L10164" s="2"/>
    </row>
    <row r="10165" spans="12:12">
      <c r="L10165" s="2"/>
    </row>
    <row r="10166" spans="12:12">
      <c r="L10166" s="2"/>
    </row>
    <row r="10167" spans="12:12">
      <c r="L10167" s="2"/>
    </row>
    <row r="10168" spans="12:12">
      <c r="L10168" s="2"/>
    </row>
    <row r="10169" spans="12:12">
      <c r="L10169" s="2"/>
    </row>
    <row r="10170" spans="12:12">
      <c r="L10170" s="2"/>
    </row>
    <row r="10171" spans="12:12">
      <c r="L10171" s="2"/>
    </row>
    <row r="10172" spans="12:12">
      <c r="L10172" s="2"/>
    </row>
    <row r="10173" spans="12:12">
      <c r="L10173" s="2"/>
    </row>
    <row r="10174" spans="12:12">
      <c r="L10174" s="2"/>
    </row>
    <row r="10175" spans="12:12">
      <c r="L10175" s="2"/>
    </row>
    <row r="10176" spans="12:12">
      <c r="L10176" s="2"/>
    </row>
    <row r="10177" spans="12:12">
      <c r="L10177" s="2"/>
    </row>
    <row r="10178" spans="12:12">
      <c r="L10178" s="2"/>
    </row>
    <row r="10179" spans="12:12">
      <c r="L10179" s="2"/>
    </row>
    <row r="10180" spans="12:12">
      <c r="L10180" s="2"/>
    </row>
    <row r="10181" spans="12:12">
      <c r="L10181" s="2"/>
    </row>
    <row r="10182" spans="12:12">
      <c r="L10182" s="2"/>
    </row>
    <row r="10183" spans="12:12">
      <c r="L10183" s="2"/>
    </row>
    <row r="10184" spans="12:12">
      <c r="L10184" s="2"/>
    </row>
    <row r="10185" spans="12:12">
      <c r="L10185" s="2"/>
    </row>
    <row r="10186" spans="12:12">
      <c r="L10186" s="2"/>
    </row>
    <row r="10187" spans="12:12">
      <c r="L10187" s="2"/>
    </row>
    <row r="10188" spans="12:12">
      <c r="L10188" s="2"/>
    </row>
    <row r="10189" spans="12:12">
      <c r="L10189" s="2"/>
    </row>
    <row r="10190" spans="12:12">
      <c r="L10190" s="2"/>
    </row>
    <row r="10191" spans="12:12">
      <c r="L10191" s="2"/>
    </row>
    <row r="10192" spans="12:12">
      <c r="L10192" s="2"/>
    </row>
    <row r="10193" spans="12:12">
      <c r="L10193" s="2"/>
    </row>
    <row r="10194" spans="12:12">
      <c r="L10194" s="2"/>
    </row>
    <row r="10195" spans="12:12">
      <c r="L10195" s="2"/>
    </row>
    <row r="10196" spans="12:12">
      <c r="L10196" s="2"/>
    </row>
    <row r="10197" spans="12:12">
      <c r="L10197" s="2"/>
    </row>
    <row r="10198" spans="12:12">
      <c r="L10198" s="2"/>
    </row>
    <row r="10199" spans="12:12">
      <c r="L10199" s="2"/>
    </row>
    <row r="10200" spans="12:12">
      <c r="L10200" s="2"/>
    </row>
    <row r="10201" spans="12:12">
      <c r="L10201" s="2"/>
    </row>
    <row r="10202" spans="12:12">
      <c r="L10202" s="2"/>
    </row>
    <row r="10203" spans="12:12">
      <c r="L10203" s="2"/>
    </row>
    <row r="10204" spans="12:12">
      <c r="L10204" s="2"/>
    </row>
    <row r="10205" spans="12:12">
      <c r="L10205" s="2"/>
    </row>
    <row r="10206" spans="12:12">
      <c r="L10206" s="2"/>
    </row>
    <row r="10207" spans="12:12">
      <c r="L10207" s="2"/>
    </row>
    <row r="10208" spans="12:12">
      <c r="L10208" s="2"/>
    </row>
    <row r="10209" spans="12:12">
      <c r="L10209" s="2"/>
    </row>
    <row r="10210" spans="12:12">
      <c r="L10210" s="2"/>
    </row>
    <row r="10211" spans="12:12">
      <c r="L10211" s="2"/>
    </row>
    <row r="10212" spans="12:12">
      <c r="L10212" s="2"/>
    </row>
    <row r="10213" spans="12:12">
      <c r="L10213" s="2"/>
    </row>
    <row r="10214" spans="12:12">
      <c r="L10214" s="2"/>
    </row>
    <row r="10215" spans="12:12">
      <c r="L10215" s="2"/>
    </row>
    <row r="10216" spans="12:12">
      <c r="L10216" s="2"/>
    </row>
    <row r="10217" spans="12:12">
      <c r="L10217" s="2"/>
    </row>
    <row r="10218" spans="12:12">
      <c r="L10218" s="2"/>
    </row>
    <row r="10219" spans="12:12">
      <c r="L10219" s="2"/>
    </row>
    <row r="10220" spans="12:12">
      <c r="L10220" s="2"/>
    </row>
    <row r="10221" spans="12:12">
      <c r="L10221" s="2"/>
    </row>
    <row r="10222" spans="12:12">
      <c r="L10222" s="2"/>
    </row>
    <row r="10223" spans="12:12">
      <c r="L10223" s="2"/>
    </row>
    <row r="10224" spans="12:12">
      <c r="L10224" s="2"/>
    </row>
    <row r="10225" spans="12:12">
      <c r="L10225" s="2"/>
    </row>
    <row r="10226" spans="12:12">
      <c r="L10226" s="2"/>
    </row>
    <row r="10227" spans="12:12">
      <c r="L10227" s="2"/>
    </row>
    <row r="10228" spans="12:12">
      <c r="L10228" s="2"/>
    </row>
    <row r="10229" spans="12:12">
      <c r="L10229" s="2"/>
    </row>
    <row r="10230" spans="12:12">
      <c r="L10230" s="2"/>
    </row>
    <row r="10231" spans="12:12">
      <c r="L10231" s="2"/>
    </row>
    <row r="10232" spans="12:12">
      <c r="L10232" s="2"/>
    </row>
    <row r="10233" spans="12:12">
      <c r="L10233" s="2"/>
    </row>
    <row r="10234" spans="12:12">
      <c r="L10234" s="2"/>
    </row>
    <row r="10235" spans="12:12">
      <c r="L10235" s="2"/>
    </row>
    <row r="10236" spans="12:12">
      <c r="L10236" s="2"/>
    </row>
    <row r="10237" spans="12:12">
      <c r="L10237" s="2"/>
    </row>
    <row r="10238" spans="12:12">
      <c r="L10238" s="2"/>
    </row>
    <row r="10239" spans="12:12">
      <c r="L10239" s="2"/>
    </row>
    <row r="10240" spans="12:12">
      <c r="L10240" s="2"/>
    </row>
    <row r="10241" spans="12:12">
      <c r="L10241" s="2"/>
    </row>
    <row r="10242" spans="12:12">
      <c r="L10242" s="2"/>
    </row>
    <row r="10243" spans="12:12">
      <c r="L10243" s="2"/>
    </row>
    <row r="10244" spans="12:12">
      <c r="L10244" s="2"/>
    </row>
    <row r="10245" spans="12:12">
      <c r="L10245" s="2"/>
    </row>
    <row r="10246" spans="12:12">
      <c r="L10246" s="2"/>
    </row>
    <row r="10247" spans="12:12">
      <c r="L10247" s="2"/>
    </row>
    <row r="10248" spans="12:12">
      <c r="L10248" s="2"/>
    </row>
    <row r="10249" spans="12:12">
      <c r="L10249" s="2"/>
    </row>
    <row r="10250" spans="12:12">
      <c r="L10250" s="2"/>
    </row>
    <row r="10251" spans="12:12">
      <c r="L10251" s="2"/>
    </row>
    <row r="10252" spans="12:12">
      <c r="L10252" s="2"/>
    </row>
    <row r="10253" spans="12:12">
      <c r="L10253" s="2"/>
    </row>
    <row r="10254" spans="12:12">
      <c r="L10254" s="2"/>
    </row>
    <row r="10255" spans="12:12">
      <c r="L10255" s="2"/>
    </row>
    <row r="10256" spans="12:12">
      <c r="L10256" s="2"/>
    </row>
    <row r="10257" spans="12:12">
      <c r="L10257" s="2"/>
    </row>
    <row r="10258" spans="12:12">
      <c r="L10258" s="2"/>
    </row>
    <row r="10259" spans="12:12">
      <c r="L10259" s="2"/>
    </row>
    <row r="10260" spans="12:12">
      <c r="L10260" s="2"/>
    </row>
    <row r="10261" spans="12:12">
      <c r="L10261" s="2"/>
    </row>
    <row r="10262" spans="12:12">
      <c r="L10262" s="2"/>
    </row>
    <row r="10263" spans="12:12">
      <c r="L10263" s="2"/>
    </row>
    <row r="10264" spans="12:12">
      <c r="L10264" s="2"/>
    </row>
    <row r="10265" spans="12:12">
      <c r="L10265" s="2"/>
    </row>
    <row r="10266" spans="12:12">
      <c r="L10266" s="2"/>
    </row>
    <row r="10267" spans="12:12">
      <c r="L10267" s="2"/>
    </row>
    <row r="10268" spans="12:12">
      <c r="L10268" s="2"/>
    </row>
    <row r="10269" spans="12:12">
      <c r="L10269" s="2"/>
    </row>
    <row r="10270" spans="12:12">
      <c r="L10270" s="2"/>
    </row>
    <row r="10271" spans="12:12">
      <c r="L10271" s="2"/>
    </row>
    <row r="10272" spans="12:12">
      <c r="L10272" s="2"/>
    </row>
    <row r="10273" spans="12:12">
      <c r="L10273" s="2"/>
    </row>
    <row r="10274" spans="12:12">
      <c r="L10274" s="2"/>
    </row>
    <row r="10275" spans="12:12">
      <c r="L10275" s="2"/>
    </row>
    <row r="10276" spans="12:12">
      <c r="L10276" s="2"/>
    </row>
    <row r="10277" spans="12:12">
      <c r="L10277" s="2"/>
    </row>
    <row r="10278" spans="12:12">
      <c r="L10278" s="2"/>
    </row>
    <row r="10279" spans="12:12">
      <c r="L10279" s="2"/>
    </row>
    <row r="10280" spans="12:12">
      <c r="L10280" s="2"/>
    </row>
    <row r="10281" spans="12:12">
      <c r="L10281" s="2"/>
    </row>
    <row r="10282" spans="12:12">
      <c r="L10282" s="2"/>
    </row>
    <row r="10283" spans="12:12">
      <c r="L10283" s="2"/>
    </row>
    <row r="10284" spans="12:12">
      <c r="L10284" s="2"/>
    </row>
    <row r="10285" spans="12:12">
      <c r="L10285" s="2"/>
    </row>
    <row r="10286" spans="12:12">
      <c r="L10286" s="2"/>
    </row>
    <row r="10287" spans="12:12">
      <c r="L10287" s="2"/>
    </row>
    <row r="10288" spans="12:12">
      <c r="L10288" s="2"/>
    </row>
    <row r="10289" spans="12:12">
      <c r="L10289" s="2"/>
    </row>
    <row r="10290" spans="12:12">
      <c r="L10290" s="2"/>
    </row>
    <row r="10291" spans="12:12">
      <c r="L10291" s="2"/>
    </row>
    <row r="10292" spans="12:12">
      <c r="L10292" s="2"/>
    </row>
    <row r="10293" spans="12:12">
      <c r="L10293" s="2"/>
    </row>
    <row r="10294" spans="12:12">
      <c r="L10294" s="2"/>
    </row>
    <row r="10295" spans="12:12">
      <c r="L10295" s="2"/>
    </row>
    <row r="10296" spans="12:12">
      <c r="L10296" s="2"/>
    </row>
    <row r="10297" spans="12:12">
      <c r="L10297" s="2"/>
    </row>
    <row r="10298" spans="12:12">
      <c r="L10298" s="2"/>
    </row>
    <row r="10299" spans="12:12">
      <c r="L10299" s="2"/>
    </row>
    <row r="10300" spans="12:12">
      <c r="L10300" s="2"/>
    </row>
    <row r="10301" spans="12:12">
      <c r="L10301" s="2"/>
    </row>
    <row r="10302" spans="12:12">
      <c r="L10302" s="2"/>
    </row>
    <row r="10303" spans="12:12">
      <c r="L10303" s="2"/>
    </row>
    <row r="10304" spans="12:12">
      <c r="L10304" s="2"/>
    </row>
    <row r="10305" spans="12:12">
      <c r="L10305" s="2"/>
    </row>
    <row r="10306" spans="12:12">
      <c r="L10306" s="2"/>
    </row>
    <row r="10307" spans="12:12">
      <c r="L10307" s="2"/>
    </row>
    <row r="10308" spans="12:12">
      <c r="L10308" s="2"/>
    </row>
    <row r="10309" spans="12:12">
      <c r="L10309" s="2"/>
    </row>
    <row r="10310" spans="12:12">
      <c r="L10310" s="2"/>
    </row>
    <row r="10311" spans="12:12">
      <c r="L10311" s="2"/>
    </row>
    <row r="10312" spans="12:12">
      <c r="L10312" s="2"/>
    </row>
    <row r="10313" spans="12:12">
      <c r="L10313" s="2"/>
    </row>
    <row r="10314" spans="12:12">
      <c r="L10314" s="2"/>
    </row>
    <row r="10315" spans="12:12">
      <c r="L10315" s="2"/>
    </row>
    <row r="10316" spans="12:12">
      <c r="L10316" s="2"/>
    </row>
    <row r="10317" spans="12:12">
      <c r="L10317" s="2"/>
    </row>
    <row r="10318" spans="12:12">
      <c r="L10318" s="2"/>
    </row>
    <row r="10319" spans="12:12">
      <c r="L10319" s="2"/>
    </row>
    <row r="10320" spans="12:12">
      <c r="L10320" s="2"/>
    </row>
    <row r="10321" spans="12:12">
      <c r="L10321" s="2"/>
    </row>
    <row r="10322" spans="12:12">
      <c r="L10322" s="2"/>
    </row>
    <row r="10323" spans="12:12">
      <c r="L10323" s="2"/>
    </row>
    <row r="10324" spans="12:12">
      <c r="L10324" s="2"/>
    </row>
    <row r="10325" spans="12:12">
      <c r="L10325" s="2"/>
    </row>
    <row r="10326" spans="12:12">
      <c r="L10326" s="2"/>
    </row>
    <row r="10327" spans="12:12">
      <c r="L10327" s="2"/>
    </row>
    <row r="10328" spans="12:12">
      <c r="L10328" s="2"/>
    </row>
    <row r="10329" spans="12:12">
      <c r="L10329" s="2"/>
    </row>
    <row r="10330" spans="12:12">
      <c r="L10330" s="2"/>
    </row>
    <row r="10331" spans="12:12">
      <c r="L10331" s="2"/>
    </row>
    <row r="10332" spans="12:12">
      <c r="L10332" s="2"/>
    </row>
    <row r="10333" spans="12:12">
      <c r="L10333" s="2"/>
    </row>
    <row r="10334" spans="12:12">
      <c r="L10334" s="2"/>
    </row>
    <row r="10335" spans="12:12">
      <c r="L10335" s="2"/>
    </row>
    <row r="10336" spans="12:12">
      <c r="L10336" s="2"/>
    </row>
    <row r="10337" spans="12:12">
      <c r="L10337" s="2"/>
    </row>
    <row r="10338" spans="12:12">
      <c r="L10338" s="2"/>
    </row>
    <row r="10339" spans="12:12">
      <c r="L10339" s="2"/>
    </row>
    <row r="10340" spans="12:12">
      <c r="L10340" s="2"/>
    </row>
    <row r="10341" spans="12:12">
      <c r="L10341" s="2"/>
    </row>
    <row r="10342" spans="12:12">
      <c r="L10342" s="2"/>
    </row>
    <row r="10343" spans="12:12">
      <c r="L10343" s="2"/>
    </row>
    <row r="10344" spans="12:12">
      <c r="L10344" s="2"/>
    </row>
    <row r="10345" spans="12:12">
      <c r="L10345" s="2"/>
    </row>
    <row r="10346" spans="12:12">
      <c r="L10346" s="2"/>
    </row>
    <row r="10347" spans="12:12">
      <c r="L10347" s="2"/>
    </row>
    <row r="10348" spans="12:12">
      <c r="L10348" s="2"/>
    </row>
    <row r="10349" spans="12:12">
      <c r="L10349" s="2"/>
    </row>
    <row r="10350" spans="12:12">
      <c r="L10350" s="2"/>
    </row>
    <row r="10351" spans="12:12">
      <c r="L10351" s="2"/>
    </row>
    <row r="10352" spans="12:12">
      <c r="L10352" s="2"/>
    </row>
    <row r="10353" spans="12:12">
      <c r="L10353" s="2"/>
    </row>
    <row r="10354" spans="12:12">
      <c r="L10354" s="2"/>
    </row>
    <row r="10355" spans="12:12">
      <c r="L10355" s="2"/>
    </row>
    <row r="10356" spans="12:12">
      <c r="L10356" s="2"/>
    </row>
    <row r="10357" spans="12:12">
      <c r="L10357" s="2"/>
    </row>
    <row r="10358" spans="12:12">
      <c r="L10358" s="2"/>
    </row>
    <row r="10359" spans="12:12">
      <c r="L10359" s="2"/>
    </row>
    <row r="10360" spans="12:12">
      <c r="L10360" s="2"/>
    </row>
    <row r="10361" spans="12:12">
      <c r="L10361" s="2"/>
    </row>
    <row r="10362" spans="12:12">
      <c r="L10362" s="2"/>
    </row>
    <row r="10363" spans="12:12">
      <c r="L10363" s="2"/>
    </row>
    <row r="10364" spans="12:12">
      <c r="L10364" s="2"/>
    </row>
    <row r="10365" spans="12:12">
      <c r="L10365" s="2"/>
    </row>
    <row r="10366" spans="12:12">
      <c r="L10366" s="2"/>
    </row>
    <row r="10367" spans="12:12">
      <c r="L10367" s="2"/>
    </row>
    <row r="10368" spans="12:12">
      <c r="L10368" s="2"/>
    </row>
    <row r="10369" spans="12:12">
      <c r="L10369" s="2"/>
    </row>
    <row r="10370" spans="12:12">
      <c r="L10370" s="2"/>
    </row>
    <row r="10371" spans="12:12">
      <c r="L10371" s="2"/>
    </row>
    <row r="10372" spans="12:12">
      <c r="L10372" s="2"/>
    </row>
    <row r="10373" spans="12:12">
      <c r="L10373" s="2"/>
    </row>
    <row r="10374" spans="12:12">
      <c r="L10374" s="2"/>
    </row>
    <row r="10375" spans="12:12">
      <c r="L10375" s="2"/>
    </row>
    <row r="10376" spans="12:12">
      <c r="L10376" s="2"/>
    </row>
    <row r="10377" spans="12:12">
      <c r="L10377" s="2"/>
    </row>
    <row r="10378" spans="12:12">
      <c r="L10378" s="2"/>
    </row>
    <row r="10379" spans="12:12">
      <c r="L10379" s="2"/>
    </row>
    <row r="10380" spans="12:12">
      <c r="L10380" s="2"/>
    </row>
    <row r="10381" spans="12:12">
      <c r="L10381" s="2"/>
    </row>
    <row r="10382" spans="12:12">
      <c r="L10382" s="2"/>
    </row>
    <row r="10383" spans="12:12">
      <c r="L10383" s="2"/>
    </row>
    <row r="10384" spans="12:12">
      <c r="L10384" s="2"/>
    </row>
    <row r="10385" spans="12:12">
      <c r="L10385" s="2"/>
    </row>
    <row r="10386" spans="12:12">
      <c r="L10386" s="2"/>
    </row>
    <row r="10387" spans="12:12">
      <c r="L10387" s="2"/>
    </row>
    <row r="10388" spans="12:12">
      <c r="L10388" s="2"/>
    </row>
    <row r="10389" spans="12:12">
      <c r="L10389" s="2"/>
    </row>
    <row r="10390" spans="12:12">
      <c r="L10390" s="2"/>
    </row>
    <row r="10391" spans="12:12">
      <c r="L10391" s="2"/>
    </row>
    <row r="10392" spans="12:12">
      <c r="L10392" s="2"/>
    </row>
    <row r="10393" spans="12:12">
      <c r="L10393" s="2"/>
    </row>
    <row r="10394" spans="12:12">
      <c r="L10394" s="2"/>
    </row>
    <row r="10395" spans="12:12">
      <c r="L10395" s="2"/>
    </row>
    <row r="10396" spans="12:12">
      <c r="L10396" s="2"/>
    </row>
    <row r="10397" spans="12:12">
      <c r="L10397" s="2"/>
    </row>
    <row r="10398" spans="12:12">
      <c r="L10398" s="2"/>
    </row>
    <row r="10399" spans="12:12">
      <c r="L10399" s="2"/>
    </row>
    <row r="10400" spans="12:12">
      <c r="L10400" s="2"/>
    </row>
    <row r="10401" spans="12:12">
      <c r="L10401" s="2"/>
    </row>
    <row r="10402" spans="12:12">
      <c r="L10402" s="2"/>
    </row>
    <row r="10403" spans="12:12">
      <c r="L10403" s="2"/>
    </row>
    <row r="10404" spans="12:12">
      <c r="L10404" s="2"/>
    </row>
    <row r="10405" spans="12:12">
      <c r="L10405" s="2"/>
    </row>
    <row r="10406" spans="12:12">
      <c r="L10406" s="2"/>
    </row>
    <row r="10407" spans="12:12">
      <c r="L10407" s="2"/>
    </row>
    <row r="10408" spans="12:12">
      <c r="L10408" s="2"/>
    </row>
    <row r="10409" spans="12:12">
      <c r="L10409" s="2"/>
    </row>
    <row r="10410" spans="12:12">
      <c r="L10410" s="2"/>
    </row>
    <row r="10411" spans="12:12">
      <c r="L10411" s="2"/>
    </row>
    <row r="10412" spans="12:12">
      <c r="L10412" s="2"/>
    </row>
    <row r="10413" spans="12:12">
      <c r="L10413" s="2"/>
    </row>
    <row r="10414" spans="12:12">
      <c r="L10414" s="2"/>
    </row>
    <row r="10415" spans="12:12">
      <c r="L10415" s="2"/>
    </row>
    <row r="10416" spans="12:12">
      <c r="L10416" s="2"/>
    </row>
    <row r="10417" spans="12:12">
      <c r="L10417" s="2"/>
    </row>
    <row r="10418" spans="12:12">
      <c r="L10418" s="2"/>
    </row>
    <row r="10419" spans="12:12">
      <c r="L10419" s="2"/>
    </row>
    <row r="10420" spans="12:12">
      <c r="L10420" s="2"/>
    </row>
    <row r="10421" spans="12:12">
      <c r="L10421" s="2"/>
    </row>
    <row r="10422" spans="12:12">
      <c r="L10422" s="2"/>
    </row>
    <row r="10423" spans="12:12">
      <c r="L10423" s="2"/>
    </row>
    <row r="10424" spans="12:12">
      <c r="L10424" s="2"/>
    </row>
    <row r="10425" spans="12:12">
      <c r="L10425" s="2"/>
    </row>
    <row r="10426" spans="12:12">
      <c r="L10426" s="2"/>
    </row>
    <row r="10427" spans="12:12">
      <c r="L10427" s="2"/>
    </row>
    <row r="10428" spans="12:12">
      <c r="L10428" s="2"/>
    </row>
    <row r="10429" spans="12:12">
      <c r="L10429" s="2"/>
    </row>
    <row r="10430" spans="12:12">
      <c r="L10430" s="2"/>
    </row>
    <row r="10431" spans="12:12">
      <c r="L10431" s="2"/>
    </row>
    <row r="10432" spans="12:12">
      <c r="L10432" s="2"/>
    </row>
    <row r="10433" spans="12:12">
      <c r="L10433" s="2"/>
    </row>
    <row r="10434" spans="12:12">
      <c r="L10434" s="2"/>
    </row>
    <row r="10435" spans="12:12">
      <c r="L10435" s="2"/>
    </row>
    <row r="10436" spans="12:12">
      <c r="L10436" s="2"/>
    </row>
    <row r="10437" spans="12:12">
      <c r="L10437" s="2"/>
    </row>
    <row r="10438" spans="12:12">
      <c r="L10438" s="2"/>
    </row>
    <row r="10439" spans="12:12">
      <c r="L10439" s="2"/>
    </row>
    <row r="10440" spans="12:12">
      <c r="L10440" s="2"/>
    </row>
    <row r="10441" spans="12:12">
      <c r="L10441" s="2"/>
    </row>
    <row r="10442" spans="12:12">
      <c r="L10442" s="2"/>
    </row>
    <row r="10443" spans="12:12">
      <c r="L10443" s="2"/>
    </row>
    <row r="10444" spans="12:12">
      <c r="L10444" s="2"/>
    </row>
    <row r="10445" spans="12:12">
      <c r="L10445" s="2"/>
    </row>
    <row r="10446" spans="12:12">
      <c r="L10446" s="2"/>
    </row>
    <row r="10447" spans="12:12">
      <c r="L10447" s="2"/>
    </row>
    <row r="10448" spans="12:12">
      <c r="L10448" s="2"/>
    </row>
    <row r="10449" spans="12:12">
      <c r="L10449" s="2"/>
    </row>
    <row r="10450" spans="12:12">
      <c r="L10450" s="2"/>
    </row>
    <row r="10451" spans="12:12">
      <c r="L10451" s="2"/>
    </row>
    <row r="10452" spans="12:12">
      <c r="L10452" s="2"/>
    </row>
    <row r="10453" spans="12:12">
      <c r="L10453" s="2"/>
    </row>
    <row r="10454" spans="12:12">
      <c r="L10454" s="2"/>
    </row>
    <row r="10455" spans="12:12">
      <c r="L10455" s="2"/>
    </row>
    <row r="10456" spans="12:12">
      <c r="L10456" s="2"/>
    </row>
    <row r="10457" spans="12:12">
      <c r="L10457" s="2"/>
    </row>
    <row r="10458" spans="12:12">
      <c r="L10458" s="2"/>
    </row>
    <row r="10459" spans="12:12">
      <c r="L10459" s="2"/>
    </row>
    <row r="10460" spans="12:12">
      <c r="L10460" s="2"/>
    </row>
    <row r="10461" spans="12:12">
      <c r="L10461" s="2"/>
    </row>
    <row r="10462" spans="12:12">
      <c r="L10462" s="2"/>
    </row>
    <row r="10463" spans="12:12">
      <c r="L10463" s="2"/>
    </row>
    <row r="10464" spans="12:12">
      <c r="L10464" s="2"/>
    </row>
    <row r="10465" spans="12:12">
      <c r="L10465" s="2"/>
    </row>
    <row r="10466" spans="12:12">
      <c r="L10466" s="2"/>
    </row>
    <row r="10467" spans="12:12">
      <c r="L10467" s="2"/>
    </row>
    <row r="10468" spans="12:12">
      <c r="L10468" s="2"/>
    </row>
    <row r="10469" spans="12:12">
      <c r="L10469" s="2"/>
    </row>
    <row r="10470" spans="12:12">
      <c r="L10470" s="2"/>
    </row>
    <row r="10471" spans="12:12">
      <c r="L10471" s="2"/>
    </row>
    <row r="10472" spans="12:12">
      <c r="L10472" s="2"/>
    </row>
    <row r="10473" spans="12:12">
      <c r="L10473" s="2"/>
    </row>
    <row r="10474" spans="12:12">
      <c r="L10474" s="2"/>
    </row>
    <row r="10475" spans="12:12">
      <c r="L10475" s="2"/>
    </row>
    <row r="10476" spans="12:12">
      <c r="L10476" s="2"/>
    </row>
    <row r="10477" spans="12:12">
      <c r="L10477" s="2"/>
    </row>
    <row r="10478" spans="12:12">
      <c r="L10478" s="2"/>
    </row>
    <row r="10479" spans="12:12">
      <c r="L10479" s="2"/>
    </row>
    <row r="10480" spans="12:12">
      <c r="L10480" s="2"/>
    </row>
    <row r="10481" spans="12:12">
      <c r="L10481" s="2"/>
    </row>
    <row r="10482" spans="12:12">
      <c r="L10482" s="2"/>
    </row>
    <row r="10483" spans="12:12">
      <c r="L10483" s="2"/>
    </row>
    <row r="10484" spans="12:12">
      <c r="L10484" s="2"/>
    </row>
    <row r="10485" spans="12:12">
      <c r="L10485" s="2"/>
    </row>
    <row r="10486" spans="12:12">
      <c r="L10486" s="2"/>
    </row>
    <row r="10487" spans="12:12">
      <c r="L10487" s="2"/>
    </row>
    <row r="10488" spans="12:12">
      <c r="L10488" s="2"/>
    </row>
    <row r="10489" spans="12:12">
      <c r="L10489" s="2"/>
    </row>
    <row r="10490" spans="12:12">
      <c r="L10490" s="2"/>
    </row>
    <row r="10491" spans="12:12">
      <c r="L10491" s="2"/>
    </row>
    <row r="10492" spans="12:12">
      <c r="L10492" s="2"/>
    </row>
    <row r="10493" spans="12:12">
      <c r="L10493" s="2"/>
    </row>
    <row r="10494" spans="12:12">
      <c r="L10494" s="2"/>
    </row>
    <row r="10495" spans="12:12">
      <c r="L10495" s="2"/>
    </row>
    <row r="10496" spans="12:12">
      <c r="L10496" s="2"/>
    </row>
    <row r="10497" spans="12:12">
      <c r="L10497" s="2"/>
    </row>
    <row r="10498" spans="12:12">
      <c r="L10498" s="2"/>
    </row>
    <row r="10499" spans="12:12">
      <c r="L10499" s="2"/>
    </row>
    <row r="10500" spans="12:12">
      <c r="L10500" s="2"/>
    </row>
    <row r="10501" spans="12:12">
      <c r="L10501" s="2"/>
    </row>
    <row r="10502" spans="12:12">
      <c r="L10502" s="2"/>
    </row>
    <row r="10503" spans="12:12">
      <c r="L10503" s="2"/>
    </row>
    <row r="10504" spans="12:12">
      <c r="L10504" s="2"/>
    </row>
    <row r="10505" spans="12:12">
      <c r="L10505" s="2"/>
    </row>
    <row r="10506" spans="12:12">
      <c r="L10506" s="2"/>
    </row>
    <row r="10507" spans="12:12">
      <c r="L10507" s="2"/>
    </row>
    <row r="10508" spans="12:12">
      <c r="L10508" s="2"/>
    </row>
    <row r="10509" spans="12:12">
      <c r="L10509" s="2"/>
    </row>
    <row r="10510" spans="12:12">
      <c r="L10510" s="2"/>
    </row>
    <row r="10511" spans="12:12">
      <c r="L10511" s="2"/>
    </row>
    <row r="10512" spans="12:12">
      <c r="L10512" s="2"/>
    </row>
    <row r="10513" spans="12:12">
      <c r="L10513" s="2"/>
    </row>
    <row r="10514" spans="12:12">
      <c r="L10514" s="2"/>
    </row>
    <row r="10515" spans="12:12">
      <c r="L10515" s="2"/>
    </row>
    <row r="10516" spans="12:12">
      <c r="L10516" s="2"/>
    </row>
    <row r="10517" spans="12:12">
      <c r="L10517" s="2"/>
    </row>
    <row r="10518" spans="12:12">
      <c r="L10518" s="2"/>
    </row>
    <row r="10519" spans="12:12">
      <c r="L10519" s="2"/>
    </row>
    <row r="10520" spans="12:12">
      <c r="L10520" s="2"/>
    </row>
    <row r="10521" spans="12:12">
      <c r="L10521" s="2"/>
    </row>
    <row r="10522" spans="12:12">
      <c r="L10522" s="2"/>
    </row>
    <row r="10523" spans="12:12">
      <c r="L10523" s="2"/>
    </row>
    <row r="10524" spans="12:12">
      <c r="L10524" s="2"/>
    </row>
    <row r="10525" spans="12:12">
      <c r="L10525" s="2"/>
    </row>
    <row r="10526" spans="12:12">
      <c r="L10526" s="2"/>
    </row>
    <row r="10527" spans="12:12">
      <c r="L10527" s="2"/>
    </row>
    <row r="10528" spans="12:12">
      <c r="L10528" s="2"/>
    </row>
    <row r="10529" spans="12:12">
      <c r="L10529" s="2"/>
    </row>
    <row r="10530" spans="12:12">
      <c r="L10530" s="2"/>
    </row>
    <row r="10531" spans="12:12">
      <c r="L10531" s="2"/>
    </row>
    <row r="10532" spans="12:12">
      <c r="L10532" s="2"/>
    </row>
    <row r="10533" spans="12:12">
      <c r="L10533" s="2"/>
    </row>
    <row r="10534" spans="12:12">
      <c r="L10534" s="2"/>
    </row>
    <row r="10535" spans="12:12">
      <c r="L10535" s="2"/>
    </row>
    <row r="10536" spans="12:12">
      <c r="L10536" s="2"/>
    </row>
    <row r="10537" spans="12:12">
      <c r="L10537" s="2"/>
    </row>
    <row r="10538" spans="12:12">
      <c r="L10538" s="2"/>
    </row>
    <row r="10539" spans="12:12">
      <c r="L10539" s="2"/>
    </row>
    <row r="10540" spans="12:12">
      <c r="L10540" s="2"/>
    </row>
    <row r="10541" spans="12:12">
      <c r="L10541" s="2"/>
    </row>
    <row r="10542" spans="12:12">
      <c r="L10542" s="2"/>
    </row>
    <row r="10543" spans="12:12">
      <c r="L10543" s="2"/>
    </row>
    <row r="10544" spans="12:12">
      <c r="L10544" s="2"/>
    </row>
    <row r="10545" spans="12:12">
      <c r="L10545" s="2"/>
    </row>
    <row r="10546" spans="12:12">
      <c r="L10546" s="2"/>
    </row>
    <row r="10547" spans="12:12">
      <c r="L10547" s="2"/>
    </row>
    <row r="10548" spans="12:12">
      <c r="L10548" s="2"/>
    </row>
    <row r="10549" spans="12:12">
      <c r="L10549" s="2"/>
    </row>
    <row r="10550" spans="12:12">
      <c r="L10550" s="2"/>
    </row>
    <row r="10551" spans="12:12">
      <c r="L10551" s="2"/>
    </row>
    <row r="10552" spans="12:12">
      <c r="L10552" s="2"/>
    </row>
    <row r="10553" spans="12:12">
      <c r="L10553" s="2"/>
    </row>
    <row r="10554" spans="12:12">
      <c r="L10554" s="2"/>
    </row>
    <row r="10555" spans="12:12">
      <c r="L10555" s="2"/>
    </row>
    <row r="10556" spans="12:12">
      <c r="L10556" s="2"/>
    </row>
    <row r="10557" spans="12:12">
      <c r="L10557" s="2"/>
    </row>
    <row r="10558" spans="12:12">
      <c r="L10558" s="2"/>
    </row>
    <row r="10559" spans="12:12">
      <c r="L10559" s="2"/>
    </row>
    <row r="10560" spans="12:12">
      <c r="L10560" s="2"/>
    </row>
    <row r="10561" spans="12:12">
      <c r="L10561" s="2"/>
    </row>
    <row r="10562" spans="12:12">
      <c r="L10562" s="2"/>
    </row>
    <row r="10563" spans="12:12">
      <c r="L10563" s="2"/>
    </row>
    <row r="10564" spans="12:12">
      <c r="L10564" s="2"/>
    </row>
    <row r="10565" spans="12:12">
      <c r="L10565" s="2"/>
    </row>
    <row r="10566" spans="12:12">
      <c r="L10566" s="2"/>
    </row>
    <row r="10567" spans="12:12">
      <c r="L10567" s="2"/>
    </row>
    <row r="10568" spans="12:12">
      <c r="L10568" s="2"/>
    </row>
    <row r="10569" spans="12:12">
      <c r="L10569" s="2"/>
    </row>
    <row r="10570" spans="12:12">
      <c r="L10570" s="2"/>
    </row>
    <row r="10571" spans="12:12">
      <c r="L10571" s="2"/>
    </row>
    <row r="10572" spans="12:12">
      <c r="L10572" s="2"/>
    </row>
    <row r="10573" spans="12:12">
      <c r="L10573" s="2"/>
    </row>
    <row r="10574" spans="12:12">
      <c r="L10574" s="2"/>
    </row>
    <row r="10575" spans="12:12">
      <c r="L10575" s="2"/>
    </row>
    <row r="10576" spans="12:12">
      <c r="L10576" s="2"/>
    </row>
    <row r="10577" spans="12:12">
      <c r="L10577" s="2"/>
    </row>
    <row r="10578" spans="12:12">
      <c r="L10578" s="2"/>
    </row>
    <row r="10579" spans="12:12">
      <c r="L10579" s="2"/>
    </row>
    <row r="10580" spans="12:12">
      <c r="L10580" s="2"/>
    </row>
    <row r="10581" spans="12:12">
      <c r="L10581" s="2"/>
    </row>
    <row r="10582" spans="12:12">
      <c r="L10582" s="2"/>
    </row>
    <row r="10583" spans="12:12">
      <c r="L10583" s="2"/>
    </row>
    <row r="10584" spans="12:12">
      <c r="L10584" s="2"/>
    </row>
    <row r="10585" spans="12:12">
      <c r="L10585" s="2"/>
    </row>
    <row r="10586" spans="12:12">
      <c r="L10586" s="2"/>
    </row>
    <row r="10587" spans="12:12">
      <c r="L10587" s="2"/>
    </row>
    <row r="10588" spans="12:12">
      <c r="L10588" s="2"/>
    </row>
    <row r="10589" spans="12:12">
      <c r="L10589" s="2"/>
    </row>
    <row r="10590" spans="12:12">
      <c r="L10590" s="2"/>
    </row>
    <row r="10591" spans="12:12">
      <c r="L10591" s="2"/>
    </row>
    <row r="10592" spans="12:12">
      <c r="L10592" s="2"/>
    </row>
    <row r="10593" spans="12:12">
      <c r="L10593" s="2"/>
    </row>
    <row r="10594" spans="12:12">
      <c r="L10594" s="2"/>
    </row>
    <row r="10595" spans="12:12">
      <c r="L10595" s="2"/>
    </row>
    <row r="10596" spans="12:12">
      <c r="L10596" s="2"/>
    </row>
    <row r="10597" spans="12:12">
      <c r="L10597" s="2"/>
    </row>
    <row r="10598" spans="12:12">
      <c r="L10598" s="2"/>
    </row>
    <row r="10599" spans="12:12">
      <c r="L10599" s="2"/>
    </row>
    <row r="10600" spans="12:12">
      <c r="L10600" s="2"/>
    </row>
    <row r="10601" spans="12:12">
      <c r="L10601" s="2"/>
    </row>
    <row r="10602" spans="12:12">
      <c r="L10602" s="2"/>
    </row>
    <row r="10603" spans="12:12">
      <c r="L10603" s="2"/>
    </row>
    <row r="10604" spans="12:12">
      <c r="L10604" s="2"/>
    </row>
    <row r="10605" spans="12:12">
      <c r="L10605" s="2"/>
    </row>
    <row r="10606" spans="12:12">
      <c r="L10606" s="2"/>
    </row>
    <row r="10607" spans="12:12">
      <c r="L10607" s="2"/>
    </row>
    <row r="10608" spans="12:12">
      <c r="L10608" s="2"/>
    </row>
    <row r="10609" spans="12:12">
      <c r="L10609" s="2"/>
    </row>
    <row r="10610" spans="12:12">
      <c r="L10610" s="2"/>
    </row>
    <row r="10611" spans="12:12">
      <c r="L10611" s="2"/>
    </row>
    <row r="10612" spans="12:12">
      <c r="L10612" s="2"/>
    </row>
    <row r="10613" spans="12:12">
      <c r="L10613" s="2"/>
    </row>
    <row r="10614" spans="12:12">
      <c r="L10614" s="2"/>
    </row>
    <row r="10615" spans="12:12">
      <c r="L10615" s="2"/>
    </row>
    <row r="10616" spans="12:12">
      <c r="L10616" s="2"/>
    </row>
    <row r="10617" spans="12:12">
      <c r="L10617" s="2"/>
    </row>
    <row r="10618" spans="12:12">
      <c r="L10618" s="2"/>
    </row>
    <row r="10619" spans="12:12">
      <c r="L10619" s="2"/>
    </row>
    <row r="10620" spans="12:12">
      <c r="L10620" s="2"/>
    </row>
    <row r="10621" spans="12:12">
      <c r="L10621" s="2"/>
    </row>
    <row r="10622" spans="12:12">
      <c r="L10622" s="2"/>
    </row>
    <row r="10623" spans="12:12">
      <c r="L10623" s="2"/>
    </row>
    <row r="10624" spans="12:12">
      <c r="L10624" s="2"/>
    </row>
    <row r="10625" spans="12:12">
      <c r="L10625" s="2"/>
    </row>
    <row r="10626" spans="12:12">
      <c r="L10626" s="2"/>
    </row>
    <row r="10627" spans="12:12">
      <c r="L10627" s="2"/>
    </row>
    <row r="10628" spans="12:12">
      <c r="L10628" s="2"/>
    </row>
    <row r="10629" spans="12:12">
      <c r="L10629" s="2"/>
    </row>
    <row r="10630" spans="12:12">
      <c r="L10630" s="2"/>
    </row>
    <row r="10631" spans="12:12">
      <c r="L10631" s="2"/>
    </row>
    <row r="10632" spans="12:12">
      <c r="L10632" s="2"/>
    </row>
    <row r="10633" spans="12:12">
      <c r="L10633" s="2"/>
    </row>
    <row r="10634" spans="12:12">
      <c r="L10634" s="2"/>
    </row>
    <row r="10635" spans="12:12">
      <c r="L10635" s="2"/>
    </row>
    <row r="10636" spans="12:12">
      <c r="L10636" s="2"/>
    </row>
    <row r="10637" spans="12:12">
      <c r="L10637" s="2"/>
    </row>
    <row r="10638" spans="12:12">
      <c r="L10638" s="2"/>
    </row>
    <row r="10639" spans="12:12">
      <c r="L10639" s="2"/>
    </row>
    <row r="10640" spans="12:12">
      <c r="L10640" s="2"/>
    </row>
    <row r="10641" spans="12:12">
      <c r="L10641" s="2"/>
    </row>
    <row r="10642" spans="12:12">
      <c r="L10642" s="2"/>
    </row>
    <row r="10643" spans="12:12">
      <c r="L10643" s="2"/>
    </row>
    <row r="10644" spans="12:12">
      <c r="L10644" s="2"/>
    </row>
    <row r="10645" spans="12:12">
      <c r="L10645" s="2"/>
    </row>
    <row r="10646" spans="12:12">
      <c r="L10646" s="2"/>
    </row>
    <row r="10647" spans="12:12">
      <c r="L10647" s="2"/>
    </row>
    <row r="10648" spans="12:12">
      <c r="L10648" s="2"/>
    </row>
    <row r="10649" spans="12:12">
      <c r="L10649" s="2"/>
    </row>
    <row r="10650" spans="12:12">
      <c r="L10650" s="2"/>
    </row>
    <row r="10651" spans="12:12">
      <c r="L10651" s="2"/>
    </row>
    <row r="10652" spans="12:12">
      <c r="L10652" s="2"/>
    </row>
    <row r="10653" spans="12:12">
      <c r="L10653" s="2"/>
    </row>
    <row r="10654" spans="12:12">
      <c r="L10654" s="2"/>
    </row>
    <row r="10655" spans="12:12">
      <c r="L10655" s="2"/>
    </row>
    <row r="10656" spans="12:12">
      <c r="L10656" s="2"/>
    </row>
    <row r="10657" spans="12:12">
      <c r="L10657" s="2"/>
    </row>
    <row r="10658" spans="12:12">
      <c r="L10658" s="2"/>
    </row>
    <row r="10659" spans="12:12">
      <c r="L10659" s="2"/>
    </row>
    <row r="10660" spans="12:12">
      <c r="L10660" s="2"/>
    </row>
    <row r="10661" spans="12:12">
      <c r="L10661" s="2"/>
    </row>
    <row r="10662" spans="12:12">
      <c r="L10662" s="2"/>
    </row>
    <row r="10663" spans="12:12">
      <c r="L10663" s="2"/>
    </row>
    <row r="10664" spans="12:12">
      <c r="L10664" s="2"/>
    </row>
    <row r="10665" spans="12:12">
      <c r="L10665" s="2"/>
    </row>
    <row r="10666" spans="12:12">
      <c r="L10666" s="2"/>
    </row>
    <row r="10667" spans="12:12">
      <c r="L10667" s="2"/>
    </row>
    <row r="10668" spans="12:12">
      <c r="L10668" s="2"/>
    </row>
    <row r="10669" spans="12:12">
      <c r="L10669" s="2"/>
    </row>
    <row r="10670" spans="12:12">
      <c r="L10670" s="2"/>
    </row>
    <row r="10671" spans="12:12">
      <c r="L10671" s="2"/>
    </row>
    <row r="10672" spans="12:12">
      <c r="L10672" s="2"/>
    </row>
    <row r="10673" spans="12:12">
      <c r="L10673" s="2"/>
    </row>
    <row r="10674" spans="12:12">
      <c r="L10674" s="2"/>
    </row>
    <row r="10675" spans="12:12">
      <c r="L10675" s="2"/>
    </row>
    <row r="10676" spans="12:12">
      <c r="L10676" s="2"/>
    </row>
    <row r="10677" spans="12:12">
      <c r="L10677" s="2"/>
    </row>
    <row r="10678" spans="12:12">
      <c r="L10678" s="2"/>
    </row>
    <row r="10679" spans="12:12">
      <c r="L10679" s="2"/>
    </row>
    <row r="10680" spans="12:12">
      <c r="L10680" s="2"/>
    </row>
    <row r="10681" spans="12:12">
      <c r="L10681" s="2"/>
    </row>
    <row r="10682" spans="12:12">
      <c r="L10682" s="2"/>
    </row>
    <row r="10683" spans="12:12">
      <c r="L10683" s="2"/>
    </row>
    <row r="10684" spans="12:12">
      <c r="L10684" s="2"/>
    </row>
    <row r="10685" spans="12:12">
      <c r="L10685" s="2"/>
    </row>
    <row r="10686" spans="12:12">
      <c r="L10686" s="2"/>
    </row>
    <row r="10687" spans="12:12">
      <c r="L10687" s="2"/>
    </row>
    <row r="10688" spans="12:12">
      <c r="L10688" s="2"/>
    </row>
    <row r="10689" spans="12:12">
      <c r="L10689" s="2"/>
    </row>
    <row r="10690" spans="12:12">
      <c r="L10690" s="2"/>
    </row>
    <row r="10691" spans="12:12">
      <c r="L10691" s="2"/>
    </row>
    <row r="10692" spans="12:12">
      <c r="L10692" s="2"/>
    </row>
    <row r="10693" spans="12:12">
      <c r="L10693" s="2"/>
    </row>
    <row r="10694" spans="12:12">
      <c r="L10694" s="2"/>
    </row>
    <row r="10695" spans="12:12">
      <c r="L10695" s="2"/>
    </row>
    <row r="10696" spans="12:12">
      <c r="L10696" s="2"/>
    </row>
    <row r="10697" spans="12:12">
      <c r="L10697" s="2"/>
    </row>
    <row r="10698" spans="12:12">
      <c r="L10698" s="2"/>
    </row>
    <row r="10699" spans="12:12">
      <c r="L10699" s="2"/>
    </row>
    <row r="10700" spans="12:12">
      <c r="L10700" s="2"/>
    </row>
    <row r="10701" spans="12:12">
      <c r="L10701" s="2"/>
    </row>
    <row r="10702" spans="12:12">
      <c r="L10702" s="2"/>
    </row>
    <row r="10703" spans="12:12">
      <c r="L10703" s="2"/>
    </row>
    <row r="10704" spans="12:12">
      <c r="L10704" s="2"/>
    </row>
    <row r="10705" spans="12:12">
      <c r="L10705" s="2"/>
    </row>
    <row r="10706" spans="12:12">
      <c r="L10706" s="2"/>
    </row>
    <row r="10707" spans="12:12">
      <c r="L10707" s="2"/>
    </row>
    <row r="10708" spans="12:12">
      <c r="L10708" s="2"/>
    </row>
    <row r="10709" spans="12:12">
      <c r="L10709" s="2"/>
    </row>
    <row r="10710" spans="12:12">
      <c r="L10710" s="2"/>
    </row>
    <row r="10711" spans="12:12">
      <c r="L10711" s="2"/>
    </row>
    <row r="10712" spans="12:12">
      <c r="L10712" s="2"/>
    </row>
    <row r="10713" spans="12:12">
      <c r="L10713" s="2"/>
    </row>
    <row r="10714" spans="12:12">
      <c r="L10714" s="2"/>
    </row>
    <row r="10715" spans="12:12">
      <c r="L10715" s="2"/>
    </row>
    <row r="10716" spans="12:12">
      <c r="L10716" s="2"/>
    </row>
    <row r="10717" spans="12:12">
      <c r="L10717" s="2"/>
    </row>
    <row r="10718" spans="12:12">
      <c r="L10718" s="2"/>
    </row>
    <row r="10719" spans="12:12">
      <c r="L10719" s="2"/>
    </row>
    <row r="10720" spans="12:12">
      <c r="L10720" s="2"/>
    </row>
    <row r="10721" spans="12:12">
      <c r="L10721" s="2"/>
    </row>
    <row r="10722" spans="12:12">
      <c r="L10722" s="2"/>
    </row>
    <row r="10723" spans="12:12">
      <c r="L10723" s="2"/>
    </row>
    <row r="10724" spans="12:12">
      <c r="L10724" s="2"/>
    </row>
    <row r="10725" spans="12:12">
      <c r="L10725" s="2"/>
    </row>
    <row r="10726" spans="12:12">
      <c r="L10726" s="2"/>
    </row>
    <row r="10727" spans="12:12">
      <c r="L10727" s="2"/>
    </row>
    <row r="10728" spans="12:12">
      <c r="L10728" s="2"/>
    </row>
    <row r="10729" spans="12:12">
      <c r="L10729" s="2"/>
    </row>
    <row r="10730" spans="12:12">
      <c r="L10730" s="2"/>
    </row>
    <row r="10731" spans="12:12">
      <c r="L10731" s="2"/>
    </row>
    <row r="10732" spans="12:12">
      <c r="L10732" s="2"/>
    </row>
    <row r="10733" spans="12:12">
      <c r="L10733" s="2"/>
    </row>
    <row r="10734" spans="12:12">
      <c r="L10734" s="2"/>
    </row>
    <row r="10735" spans="12:12">
      <c r="L10735" s="2"/>
    </row>
    <row r="10736" spans="12:12">
      <c r="L10736" s="2"/>
    </row>
    <row r="10737" spans="12:12">
      <c r="L10737" s="2"/>
    </row>
    <row r="10738" spans="12:12">
      <c r="L10738" s="2"/>
    </row>
    <row r="10739" spans="12:12">
      <c r="L10739" s="2"/>
    </row>
    <row r="10740" spans="12:12">
      <c r="L10740" s="2"/>
    </row>
    <row r="10741" spans="12:12">
      <c r="L10741" s="2"/>
    </row>
    <row r="10742" spans="12:12">
      <c r="L10742" s="2"/>
    </row>
    <row r="10743" spans="12:12">
      <c r="L10743" s="2"/>
    </row>
    <row r="10744" spans="12:12">
      <c r="L10744" s="2"/>
    </row>
    <row r="10745" spans="12:12">
      <c r="L10745" s="2"/>
    </row>
    <row r="10746" spans="12:12">
      <c r="L10746" s="2"/>
    </row>
    <row r="10747" spans="12:12">
      <c r="L10747" s="2"/>
    </row>
    <row r="10748" spans="12:12">
      <c r="L10748" s="2"/>
    </row>
    <row r="10749" spans="12:12">
      <c r="L10749" s="2"/>
    </row>
    <row r="10750" spans="12:12">
      <c r="L10750" s="2"/>
    </row>
    <row r="10751" spans="12:12">
      <c r="L10751" s="2"/>
    </row>
    <row r="10752" spans="12:12">
      <c r="L10752" s="2"/>
    </row>
    <row r="10753" spans="12:12">
      <c r="L10753" s="2"/>
    </row>
    <row r="10754" spans="12:12">
      <c r="L10754" s="2"/>
    </row>
    <row r="10755" spans="12:12">
      <c r="L10755" s="2"/>
    </row>
    <row r="10756" spans="12:12">
      <c r="L10756" s="2"/>
    </row>
    <row r="10757" spans="12:12">
      <c r="L10757" s="2"/>
    </row>
    <row r="10758" spans="12:12">
      <c r="L10758" s="2"/>
    </row>
    <row r="10759" spans="12:12">
      <c r="L10759" s="2"/>
    </row>
    <row r="10760" spans="12:12">
      <c r="L10760" s="2"/>
    </row>
    <row r="10761" spans="12:12">
      <c r="L10761" s="2"/>
    </row>
    <row r="10762" spans="12:12">
      <c r="L10762" s="2"/>
    </row>
    <row r="10763" spans="12:12">
      <c r="L10763" s="2"/>
    </row>
    <row r="10764" spans="12:12">
      <c r="L10764" s="2"/>
    </row>
    <row r="10765" spans="12:12">
      <c r="L10765" s="2"/>
    </row>
    <row r="10766" spans="12:12">
      <c r="L10766" s="2"/>
    </row>
    <row r="10767" spans="12:12">
      <c r="L10767" s="2"/>
    </row>
    <row r="10768" spans="12:12">
      <c r="L10768" s="2"/>
    </row>
    <row r="10769" spans="12:12">
      <c r="L10769" s="2"/>
    </row>
    <row r="10770" spans="12:12">
      <c r="L10770" s="2"/>
    </row>
    <row r="10771" spans="12:12">
      <c r="L10771" s="2"/>
    </row>
    <row r="10772" spans="12:12">
      <c r="L10772" s="2"/>
    </row>
    <row r="10773" spans="12:12">
      <c r="L10773" s="2"/>
    </row>
    <row r="10774" spans="12:12">
      <c r="L10774" s="2"/>
    </row>
    <row r="10775" spans="12:12">
      <c r="L10775" s="2"/>
    </row>
    <row r="10776" spans="12:12">
      <c r="L10776" s="2"/>
    </row>
    <row r="10777" spans="12:12">
      <c r="L10777" s="2"/>
    </row>
    <row r="10778" spans="12:12">
      <c r="L10778" s="2"/>
    </row>
    <row r="10779" spans="12:12">
      <c r="L10779" s="2"/>
    </row>
    <row r="10780" spans="12:12">
      <c r="L10780" s="2"/>
    </row>
    <row r="10781" spans="12:12">
      <c r="L10781" s="2"/>
    </row>
    <row r="10782" spans="12:12">
      <c r="L10782" s="2"/>
    </row>
    <row r="10783" spans="12:12">
      <c r="L10783" s="2"/>
    </row>
    <row r="10784" spans="12:12">
      <c r="L10784" s="2"/>
    </row>
    <row r="10785" spans="12:12">
      <c r="L10785" s="2"/>
    </row>
    <row r="10786" spans="12:12">
      <c r="L10786" s="2"/>
    </row>
    <row r="10787" spans="12:12">
      <c r="L10787" s="2"/>
    </row>
    <row r="10788" spans="12:12">
      <c r="L10788" s="2"/>
    </row>
    <row r="10789" spans="12:12">
      <c r="L10789" s="2"/>
    </row>
    <row r="10790" spans="12:12">
      <c r="L10790" s="2"/>
    </row>
    <row r="10791" spans="12:12">
      <c r="L10791" s="2"/>
    </row>
    <row r="10792" spans="12:12">
      <c r="L10792" s="2"/>
    </row>
    <row r="10793" spans="12:12">
      <c r="L10793" s="2"/>
    </row>
    <row r="10794" spans="12:12">
      <c r="L10794" s="2"/>
    </row>
    <row r="10795" spans="12:12">
      <c r="L10795" s="2"/>
    </row>
    <row r="10796" spans="12:12">
      <c r="L10796" s="2"/>
    </row>
    <row r="10797" spans="12:12">
      <c r="L10797" s="2"/>
    </row>
    <row r="10798" spans="12:12">
      <c r="L10798" s="2"/>
    </row>
    <row r="10799" spans="12:12">
      <c r="L10799" s="2"/>
    </row>
    <row r="10800" spans="12:12">
      <c r="L10800" s="2"/>
    </row>
    <row r="10801" spans="12:12">
      <c r="L10801" s="2"/>
    </row>
    <row r="10802" spans="12:12">
      <c r="L10802" s="2"/>
    </row>
    <row r="10803" spans="12:12">
      <c r="L10803" s="2"/>
    </row>
    <row r="10804" spans="12:12">
      <c r="L10804" s="2"/>
    </row>
    <row r="10805" spans="12:12">
      <c r="L10805" s="2"/>
    </row>
    <row r="10806" spans="12:12">
      <c r="L10806" s="2"/>
    </row>
    <row r="10807" spans="12:12">
      <c r="L10807" s="2"/>
    </row>
    <row r="10808" spans="12:12">
      <c r="L10808" s="2"/>
    </row>
    <row r="10809" spans="12:12">
      <c r="L10809" s="2"/>
    </row>
    <row r="10810" spans="12:12">
      <c r="L10810" s="2"/>
    </row>
    <row r="10811" spans="12:12">
      <c r="L10811" s="2"/>
    </row>
    <row r="10812" spans="12:12">
      <c r="L10812" s="2"/>
    </row>
    <row r="10813" spans="12:12">
      <c r="L10813" s="2"/>
    </row>
    <row r="10814" spans="12:12">
      <c r="L10814" s="2"/>
    </row>
    <row r="10815" spans="12:12">
      <c r="L10815" s="2"/>
    </row>
    <row r="10816" spans="12:12">
      <c r="L10816" s="2"/>
    </row>
    <row r="10817" spans="12:12">
      <c r="L10817" s="2"/>
    </row>
    <row r="10818" spans="12:12">
      <c r="L10818" s="2"/>
    </row>
    <row r="10819" spans="12:12">
      <c r="L10819" s="2"/>
    </row>
    <row r="10820" spans="12:12">
      <c r="L10820" s="2"/>
    </row>
    <row r="10821" spans="12:12">
      <c r="L10821" s="2"/>
    </row>
    <row r="10822" spans="12:12">
      <c r="L10822" s="2"/>
    </row>
    <row r="10823" spans="12:12">
      <c r="L10823" s="2"/>
    </row>
    <row r="10824" spans="12:12">
      <c r="L10824" s="2"/>
    </row>
    <row r="10825" spans="12:12">
      <c r="L10825" s="2"/>
    </row>
    <row r="10826" spans="12:12">
      <c r="L10826" s="2"/>
    </row>
    <row r="10827" spans="12:12">
      <c r="L10827" s="2"/>
    </row>
    <row r="10828" spans="12:12">
      <c r="L10828" s="2"/>
    </row>
    <row r="10829" spans="12:12">
      <c r="L10829" s="2"/>
    </row>
    <row r="10830" spans="12:12">
      <c r="L10830" s="2"/>
    </row>
    <row r="10831" spans="12:12">
      <c r="L10831" s="2"/>
    </row>
    <row r="10832" spans="12:12">
      <c r="L10832" s="2"/>
    </row>
    <row r="10833" spans="12:12">
      <c r="L10833" s="2"/>
    </row>
    <row r="10834" spans="12:12">
      <c r="L10834" s="2"/>
    </row>
    <row r="10835" spans="12:12">
      <c r="L10835" s="2"/>
    </row>
    <row r="10836" spans="12:12">
      <c r="L10836" s="2"/>
    </row>
    <row r="10837" spans="12:12">
      <c r="L10837" s="2"/>
    </row>
    <row r="10838" spans="12:12">
      <c r="L10838" s="2"/>
    </row>
    <row r="10839" spans="12:12">
      <c r="L10839" s="2"/>
    </row>
    <row r="10840" spans="12:12">
      <c r="L10840" s="2"/>
    </row>
    <row r="10841" spans="12:12">
      <c r="L10841" s="2"/>
    </row>
    <row r="10842" spans="12:12">
      <c r="L10842" s="2"/>
    </row>
    <row r="10843" spans="12:12">
      <c r="L10843" s="2"/>
    </row>
    <row r="10844" spans="12:12">
      <c r="L10844" s="2"/>
    </row>
    <row r="10845" spans="12:12">
      <c r="L10845" s="2"/>
    </row>
    <row r="10846" spans="12:12">
      <c r="L10846" s="2"/>
    </row>
    <row r="10847" spans="12:12">
      <c r="L10847" s="2"/>
    </row>
    <row r="10848" spans="12:12">
      <c r="L10848" s="2"/>
    </row>
    <row r="10849" spans="12:12">
      <c r="L10849" s="2"/>
    </row>
    <row r="10850" spans="12:12">
      <c r="L10850" s="2"/>
    </row>
    <row r="10851" spans="12:12">
      <c r="L10851" s="2"/>
    </row>
    <row r="10852" spans="12:12">
      <c r="L10852" s="2"/>
    </row>
    <row r="10853" spans="12:12">
      <c r="L10853" s="2"/>
    </row>
    <row r="10854" spans="12:12">
      <c r="L10854" s="2"/>
    </row>
    <row r="10855" spans="12:12">
      <c r="L10855" s="2"/>
    </row>
    <row r="10856" spans="12:12">
      <c r="L10856" s="2"/>
    </row>
    <row r="10857" spans="12:12">
      <c r="L10857" s="2"/>
    </row>
    <row r="10858" spans="12:12">
      <c r="L10858" s="2"/>
    </row>
    <row r="10859" spans="12:12">
      <c r="L10859" s="2"/>
    </row>
    <row r="10860" spans="12:12">
      <c r="L10860" s="2"/>
    </row>
    <row r="10861" spans="12:12">
      <c r="L10861" s="2"/>
    </row>
    <row r="10862" spans="12:12">
      <c r="L10862" s="2"/>
    </row>
    <row r="10863" spans="12:12">
      <c r="L10863" s="2"/>
    </row>
    <row r="10864" spans="12:12">
      <c r="L10864" s="2"/>
    </row>
    <row r="10865" spans="12:12">
      <c r="L10865" s="2"/>
    </row>
    <row r="10866" spans="12:12">
      <c r="L10866" s="2"/>
    </row>
    <row r="10867" spans="12:12">
      <c r="L10867" s="2"/>
    </row>
    <row r="10868" spans="12:12">
      <c r="L10868" s="2"/>
    </row>
    <row r="10869" spans="12:12">
      <c r="L10869" s="2"/>
    </row>
    <row r="10870" spans="12:12">
      <c r="L10870" s="2"/>
    </row>
    <row r="10871" spans="12:12">
      <c r="L10871" s="2"/>
    </row>
    <row r="10872" spans="12:12">
      <c r="L10872" s="2"/>
    </row>
    <row r="10873" spans="12:12">
      <c r="L10873" s="2"/>
    </row>
    <row r="10874" spans="12:12">
      <c r="L10874" s="2"/>
    </row>
    <row r="10875" spans="12:12">
      <c r="L10875" s="2"/>
    </row>
    <row r="10876" spans="12:12">
      <c r="L10876" s="2"/>
    </row>
    <row r="10877" spans="12:12">
      <c r="L10877" s="2"/>
    </row>
    <row r="10878" spans="12:12">
      <c r="L10878" s="2"/>
    </row>
    <row r="10879" spans="12:12">
      <c r="L10879" s="2"/>
    </row>
    <row r="10880" spans="12:12">
      <c r="L10880" s="2"/>
    </row>
    <row r="10881" spans="12:12">
      <c r="L10881" s="2"/>
    </row>
    <row r="10882" spans="12:12">
      <c r="L10882" s="2"/>
    </row>
    <row r="10883" spans="12:12">
      <c r="L10883" s="2"/>
    </row>
    <row r="10884" spans="12:12">
      <c r="L10884" s="2"/>
    </row>
    <row r="10885" spans="12:12">
      <c r="L10885" s="2"/>
    </row>
    <row r="10886" spans="12:12">
      <c r="L10886" s="2"/>
    </row>
    <row r="10887" spans="12:12">
      <c r="L10887" s="2"/>
    </row>
    <row r="10888" spans="12:12">
      <c r="L10888" s="2"/>
    </row>
    <row r="10889" spans="12:12">
      <c r="L10889" s="2"/>
    </row>
    <row r="10890" spans="12:12">
      <c r="L10890" s="2"/>
    </row>
    <row r="10891" spans="12:12">
      <c r="L10891" s="2"/>
    </row>
    <row r="10892" spans="12:12">
      <c r="L10892" s="2"/>
    </row>
    <row r="10893" spans="12:12">
      <c r="L10893" s="2"/>
    </row>
    <row r="10894" spans="12:12">
      <c r="L10894" s="2"/>
    </row>
    <row r="10895" spans="12:12">
      <c r="L10895" s="2"/>
    </row>
    <row r="10896" spans="12:12">
      <c r="L10896" s="2"/>
    </row>
    <row r="10897" spans="12:12">
      <c r="L10897" s="2"/>
    </row>
    <row r="10898" spans="12:12">
      <c r="L10898" s="2"/>
    </row>
    <row r="10899" spans="12:12">
      <c r="L10899" s="2"/>
    </row>
    <row r="10900" spans="12:12">
      <c r="L10900" s="2"/>
    </row>
    <row r="10901" spans="12:12">
      <c r="L10901" s="2"/>
    </row>
    <row r="10902" spans="12:12">
      <c r="L10902" s="2"/>
    </row>
    <row r="10903" spans="12:12">
      <c r="L10903" s="2"/>
    </row>
    <row r="10904" spans="12:12">
      <c r="L10904" s="2"/>
    </row>
    <row r="10905" spans="12:12">
      <c r="L10905" s="2"/>
    </row>
    <row r="10906" spans="12:12">
      <c r="L10906" s="2"/>
    </row>
    <row r="10907" spans="12:12">
      <c r="L10907" s="2"/>
    </row>
    <row r="10908" spans="12:12">
      <c r="L10908" s="2"/>
    </row>
    <row r="10909" spans="12:12">
      <c r="L10909" s="2"/>
    </row>
    <row r="10910" spans="12:12">
      <c r="L10910" s="2"/>
    </row>
    <row r="10911" spans="12:12">
      <c r="L10911" s="2"/>
    </row>
    <row r="10912" spans="12:12">
      <c r="L10912" s="2"/>
    </row>
    <row r="10913" spans="12:12">
      <c r="L10913" s="2"/>
    </row>
    <row r="10914" spans="12:12">
      <c r="L10914" s="2"/>
    </row>
    <row r="10915" spans="12:12">
      <c r="L10915" s="2"/>
    </row>
    <row r="10916" spans="12:12">
      <c r="L10916" s="2"/>
    </row>
    <row r="10917" spans="12:12">
      <c r="L10917" s="2"/>
    </row>
    <row r="10918" spans="12:12">
      <c r="L10918" s="2"/>
    </row>
    <row r="10919" spans="12:12">
      <c r="L10919" s="2"/>
    </row>
    <row r="10920" spans="12:12">
      <c r="L10920" s="2"/>
    </row>
    <row r="10921" spans="12:12">
      <c r="L10921" s="2"/>
    </row>
    <row r="10922" spans="12:12">
      <c r="L10922" s="2"/>
    </row>
    <row r="10923" spans="12:12">
      <c r="L10923" s="2"/>
    </row>
    <row r="10924" spans="12:12">
      <c r="L10924" s="2"/>
    </row>
    <row r="10925" spans="12:12">
      <c r="L10925" s="2"/>
    </row>
    <row r="10926" spans="12:12">
      <c r="L10926" s="2"/>
    </row>
    <row r="10927" spans="12:12">
      <c r="L10927" s="2"/>
    </row>
    <row r="10928" spans="12:12">
      <c r="L10928" s="2"/>
    </row>
    <row r="10929" spans="12:12">
      <c r="L10929" s="2"/>
    </row>
    <row r="10930" spans="12:12">
      <c r="L10930" s="2"/>
    </row>
    <row r="10931" spans="12:12">
      <c r="L10931" s="2"/>
    </row>
    <row r="10932" spans="12:12">
      <c r="L10932" s="2"/>
    </row>
    <row r="10933" spans="12:12">
      <c r="L10933" s="2"/>
    </row>
    <row r="10934" spans="12:12">
      <c r="L10934" s="2"/>
    </row>
    <row r="10935" spans="12:12">
      <c r="L10935" s="2"/>
    </row>
    <row r="10936" spans="12:12">
      <c r="L10936" s="2"/>
    </row>
    <row r="10937" spans="12:12">
      <c r="L10937" s="2"/>
    </row>
    <row r="10938" spans="12:12">
      <c r="L10938" s="2"/>
    </row>
    <row r="10939" spans="12:12">
      <c r="L10939" s="2"/>
    </row>
    <row r="10940" spans="12:12">
      <c r="L10940" s="2"/>
    </row>
    <row r="10941" spans="12:12">
      <c r="L10941" s="2"/>
    </row>
    <row r="10942" spans="12:12">
      <c r="L10942" s="2"/>
    </row>
    <row r="10943" spans="12:12">
      <c r="L10943" s="2"/>
    </row>
    <row r="10944" spans="12:12">
      <c r="L10944" s="2"/>
    </row>
    <row r="10945" spans="12:12">
      <c r="L10945" s="2"/>
    </row>
    <row r="10946" spans="12:12">
      <c r="L10946" s="2"/>
    </row>
    <row r="10947" spans="12:12">
      <c r="L10947" s="2"/>
    </row>
    <row r="10948" spans="12:12">
      <c r="L10948" s="2"/>
    </row>
    <row r="10949" spans="12:12">
      <c r="L10949" s="2"/>
    </row>
    <row r="10950" spans="12:12">
      <c r="L10950" s="2"/>
    </row>
    <row r="10951" spans="12:12">
      <c r="L10951" s="2"/>
    </row>
    <row r="10952" spans="12:12">
      <c r="L10952" s="2"/>
    </row>
    <row r="10953" spans="12:12">
      <c r="L10953" s="2"/>
    </row>
    <row r="10954" spans="12:12">
      <c r="L10954" s="2"/>
    </row>
    <row r="10955" spans="12:12">
      <c r="L10955" s="2"/>
    </row>
    <row r="10956" spans="12:12">
      <c r="L10956" s="2"/>
    </row>
    <row r="10957" spans="12:12">
      <c r="L10957" s="2"/>
    </row>
    <row r="10958" spans="12:12">
      <c r="L10958" s="2"/>
    </row>
    <row r="10959" spans="12:12">
      <c r="L10959" s="2"/>
    </row>
    <row r="10960" spans="12:12">
      <c r="L10960" s="2"/>
    </row>
    <row r="10961" spans="12:12">
      <c r="L10961" s="2"/>
    </row>
    <row r="10962" spans="12:12">
      <c r="L10962" s="2"/>
    </row>
    <row r="10963" spans="12:12">
      <c r="L10963" s="2"/>
    </row>
    <row r="10964" spans="12:12">
      <c r="L10964" s="2"/>
    </row>
    <row r="10965" spans="12:12">
      <c r="L10965" s="2"/>
    </row>
    <row r="10966" spans="12:12">
      <c r="L10966" s="2"/>
    </row>
    <row r="10967" spans="12:12">
      <c r="L10967" s="2"/>
    </row>
    <row r="10968" spans="12:12">
      <c r="L10968" s="2"/>
    </row>
    <row r="10969" spans="12:12">
      <c r="L10969" s="2"/>
    </row>
    <row r="10970" spans="12:12">
      <c r="L10970" s="2"/>
    </row>
    <row r="10971" spans="12:12">
      <c r="L10971" s="2"/>
    </row>
    <row r="10972" spans="12:12">
      <c r="L10972" s="2"/>
    </row>
    <row r="10973" spans="12:12">
      <c r="L10973" s="2"/>
    </row>
    <row r="10974" spans="12:12">
      <c r="L10974" s="2"/>
    </row>
    <row r="10975" spans="12:12">
      <c r="L10975" s="2"/>
    </row>
    <row r="10976" spans="12:12">
      <c r="L10976" s="2"/>
    </row>
    <row r="10977" spans="12:12">
      <c r="L10977" s="2"/>
    </row>
    <row r="10978" spans="12:12">
      <c r="L10978" s="2"/>
    </row>
    <row r="10979" spans="12:12">
      <c r="L10979" s="2"/>
    </row>
    <row r="10980" spans="12:12">
      <c r="L10980" s="2"/>
    </row>
    <row r="10981" spans="12:12">
      <c r="L10981" s="2"/>
    </row>
    <row r="10982" spans="12:12">
      <c r="L10982" s="2"/>
    </row>
    <row r="10983" spans="12:12">
      <c r="L10983" s="2"/>
    </row>
    <row r="10984" spans="12:12">
      <c r="L10984" s="2"/>
    </row>
    <row r="10985" spans="12:12">
      <c r="L10985" s="2"/>
    </row>
    <row r="10986" spans="12:12">
      <c r="L10986" s="2"/>
    </row>
    <row r="10987" spans="12:12">
      <c r="L10987" s="2"/>
    </row>
    <row r="10988" spans="12:12">
      <c r="L10988" s="2"/>
    </row>
    <row r="10989" spans="12:12">
      <c r="L10989" s="2"/>
    </row>
    <row r="10990" spans="12:12">
      <c r="L10990" s="2"/>
    </row>
    <row r="10991" spans="12:12">
      <c r="L10991" s="2"/>
    </row>
    <row r="10992" spans="12:12">
      <c r="L10992" s="2"/>
    </row>
    <row r="10993" spans="12:12">
      <c r="L10993" s="2"/>
    </row>
    <row r="10994" spans="12:12">
      <c r="L10994" s="2"/>
    </row>
    <row r="10995" spans="12:12">
      <c r="L10995" s="2"/>
    </row>
    <row r="10996" spans="12:12">
      <c r="L10996" s="2"/>
    </row>
    <row r="10997" spans="12:12">
      <c r="L10997" s="2"/>
    </row>
    <row r="10998" spans="12:12">
      <c r="L10998" s="2"/>
    </row>
    <row r="10999" spans="12:12">
      <c r="L10999" s="2"/>
    </row>
    <row r="11000" spans="12:12">
      <c r="L11000" s="2"/>
    </row>
    <row r="11001" spans="12:12">
      <c r="L11001" s="2"/>
    </row>
    <row r="11002" spans="12:12">
      <c r="L11002" s="2"/>
    </row>
    <row r="11003" spans="12:12">
      <c r="L11003" s="2"/>
    </row>
    <row r="11004" spans="12:12">
      <c r="L11004" s="2"/>
    </row>
    <row r="11005" spans="12:12">
      <c r="L11005" s="2"/>
    </row>
    <row r="11006" spans="12:12">
      <c r="L11006" s="2"/>
    </row>
    <row r="11007" spans="12:12">
      <c r="L11007" s="2"/>
    </row>
    <row r="11008" spans="12:12">
      <c r="L11008" s="2"/>
    </row>
    <row r="11009" spans="12:12">
      <c r="L11009" s="2"/>
    </row>
    <row r="11010" spans="12:12">
      <c r="L11010" s="2"/>
    </row>
    <row r="11011" spans="12:12">
      <c r="L11011" s="2"/>
    </row>
    <row r="11012" spans="12:12">
      <c r="L11012" s="2"/>
    </row>
    <row r="11013" spans="12:12">
      <c r="L11013" s="2"/>
    </row>
    <row r="11014" spans="12:12">
      <c r="L11014" s="2"/>
    </row>
    <row r="11015" spans="12:12">
      <c r="L11015" s="2"/>
    </row>
    <row r="11016" spans="12:12">
      <c r="L11016" s="2"/>
    </row>
    <row r="11017" spans="12:12">
      <c r="L11017" s="2"/>
    </row>
    <row r="11018" spans="12:12">
      <c r="L11018" s="2"/>
    </row>
    <row r="11019" spans="12:12">
      <c r="L11019" s="2"/>
    </row>
    <row r="11020" spans="12:12">
      <c r="L11020" s="2"/>
    </row>
    <row r="11021" spans="12:12">
      <c r="L11021" s="2"/>
    </row>
    <row r="11022" spans="12:12">
      <c r="L11022" s="2"/>
    </row>
    <row r="11023" spans="12:12">
      <c r="L11023" s="2"/>
    </row>
    <row r="11024" spans="12:12">
      <c r="L11024" s="2"/>
    </row>
    <row r="11025" spans="12:12">
      <c r="L11025" s="2"/>
    </row>
    <row r="11026" spans="12:12">
      <c r="L11026" s="2"/>
    </row>
    <row r="11027" spans="12:12">
      <c r="L11027" s="2"/>
    </row>
    <row r="11028" spans="12:12">
      <c r="L11028" s="2"/>
    </row>
    <row r="11029" spans="12:12">
      <c r="L11029" s="2"/>
    </row>
    <row r="11030" spans="12:12">
      <c r="L11030" s="2"/>
    </row>
    <row r="11031" spans="12:12">
      <c r="L11031" s="2"/>
    </row>
    <row r="11032" spans="12:12">
      <c r="L11032" s="2"/>
    </row>
    <row r="11033" spans="12:12">
      <c r="L11033" s="2"/>
    </row>
    <row r="11034" spans="12:12">
      <c r="L11034" s="2"/>
    </row>
    <row r="11035" spans="12:12">
      <c r="L11035" s="2"/>
    </row>
    <row r="11036" spans="12:12">
      <c r="L11036" s="2"/>
    </row>
    <row r="11037" spans="12:12">
      <c r="L11037" s="2"/>
    </row>
    <row r="11038" spans="12:12">
      <c r="L11038" s="2"/>
    </row>
    <row r="11039" spans="12:12">
      <c r="L11039" s="2"/>
    </row>
    <row r="11040" spans="12:12">
      <c r="L11040" s="2"/>
    </row>
    <row r="11041" spans="12:12">
      <c r="L11041" s="2"/>
    </row>
    <row r="11042" spans="12:12">
      <c r="L11042" s="2"/>
    </row>
    <row r="11043" spans="12:12">
      <c r="L11043" s="2"/>
    </row>
    <row r="11044" spans="12:12">
      <c r="L11044" s="2"/>
    </row>
    <row r="11045" spans="12:12">
      <c r="L11045" s="2"/>
    </row>
    <row r="11046" spans="12:12">
      <c r="L11046" s="2"/>
    </row>
    <row r="11047" spans="12:12">
      <c r="L11047" s="2"/>
    </row>
    <row r="11048" spans="12:12">
      <c r="L11048" s="2"/>
    </row>
    <row r="11049" spans="12:12">
      <c r="L11049" s="2"/>
    </row>
    <row r="11050" spans="12:12">
      <c r="L11050" s="2"/>
    </row>
    <row r="11051" spans="12:12">
      <c r="L11051" s="2"/>
    </row>
    <row r="11052" spans="12:12">
      <c r="L11052" s="2"/>
    </row>
    <row r="11053" spans="12:12">
      <c r="L11053" s="2"/>
    </row>
    <row r="11054" spans="12:12">
      <c r="L11054" s="2"/>
    </row>
    <row r="11055" spans="12:12">
      <c r="L11055" s="2"/>
    </row>
    <row r="11056" spans="12:12">
      <c r="L11056" s="2"/>
    </row>
    <row r="11057" spans="12:12">
      <c r="L11057" s="2"/>
    </row>
    <row r="11058" spans="12:12">
      <c r="L11058" s="2"/>
    </row>
    <row r="11059" spans="12:12">
      <c r="L11059" s="2"/>
    </row>
    <row r="11060" spans="12:12">
      <c r="L11060" s="2"/>
    </row>
    <row r="11061" spans="12:12">
      <c r="L11061" s="2"/>
    </row>
    <row r="11062" spans="12:12">
      <c r="L11062" s="2"/>
    </row>
    <row r="11063" spans="12:12">
      <c r="L11063" s="2"/>
    </row>
    <row r="11064" spans="12:12">
      <c r="L11064" s="2"/>
    </row>
    <row r="11065" spans="12:12">
      <c r="L11065" s="2"/>
    </row>
    <row r="11066" spans="12:12">
      <c r="L11066" s="2"/>
    </row>
    <row r="11067" spans="12:12">
      <c r="L11067" s="2"/>
    </row>
    <row r="11068" spans="12:12">
      <c r="L11068" s="2"/>
    </row>
    <row r="11069" spans="12:12">
      <c r="L11069" s="2"/>
    </row>
    <row r="11070" spans="12:12">
      <c r="L11070" s="2"/>
    </row>
    <row r="11071" spans="12:12">
      <c r="L11071" s="2"/>
    </row>
    <row r="11072" spans="12:12">
      <c r="L11072" s="2"/>
    </row>
    <row r="11073" spans="12:12">
      <c r="L11073" s="2"/>
    </row>
    <row r="11074" spans="12:12">
      <c r="L11074" s="2"/>
    </row>
    <row r="11075" spans="12:12">
      <c r="L11075" s="2"/>
    </row>
    <row r="11076" spans="12:12">
      <c r="L11076" s="2"/>
    </row>
    <row r="11077" spans="12:12">
      <c r="L11077" s="2"/>
    </row>
    <row r="11078" spans="12:12">
      <c r="L11078" s="2"/>
    </row>
    <row r="11079" spans="12:12">
      <c r="L11079" s="2"/>
    </row>
    <row r="11080" spans="12:12">
      <c r="L11080" s="2"/>
    </row>
    <row r="11081" spans="12:12">
      <c r="L11081" s="2"/>
    </row>
    <row r="11082" spans="12:12">
      <c r="L11082" s="2"/>
    </row>
    <row r="11083" spans="12:12">
      <c r="L11083" s="2"/>
    </row>
    <row r="11084" spans="12:12">
      <c r="L11084" s="2"/>
    </row>
    <row r="11085" spans="12:12">
      <c r="L11085" s="2"/>
    </row>
    <row r="11086" spans="12:12">
      <c r="L11086" s="2"/>
    </row>
    <row r="11087" spans="12:12">
      <c r="L11087" s="2"/>
    </row>
    <row r="11088" spans="12:12">
      <c r="L11088" s="2"/>
    </row>
    <row r="11089" spans="12:12">
      <c r="L11089" s="2"/>
    </row>
    <row r="11090" spans="12:12">
      <c r="L11090" s="2"/>
    </row>
    <row r="11091" spans="12:12">
      <c r="L11091" s="2"/>
    </row>
    <row r="11092" spans="12:12">
      <c r="L11092" s="2"/>
    </row>
    <row r="11093" spans="12:12">
      <c r="L11093" s="2"/>
    </row>
    <row r="11094" spans="12:12">
      <c r="L11094" s="2"/>
    </row>
    <row r="11095" spans="12:12">
      <c r="L11095" s="2"/>
    </row>
    <row r="11096" spans="12:12">
      <c r="L11096" s="2"/>
    </row>
    <row r="11097" spans="12:12">
      <c r="L11097" s="2"/>
    </row>
    <row r="11098" spans="12:12">
      <c r="L11098" s="2"/>
    </row>
    <row r="11099" spans="12:12">
      <c r="L11099" s="2"/>
    </row>
    <row r="11100" spans="12:12">
      <c r="L11100" s="2"/>
    </row>
    <row r="11101" spans="12:12">
      <c r="L11101" s="2"/>
    </row>
    <row r="11102" spans="12:12">
      <c r="L11102" s="2"/>
    </row>
    <row r="11103" spans="12:12">
      <c r="L11103" s="2"/>
    </row>
    <row r="11104" spans="12:12">
      <c r="L11104" s="2"/>
    </row>
    <row r="11105" spans="12:12">
      <c r="L11105" s="2"/>
    </row>
    <row r="11106" spans="12:12">
      <c r="L11106" s="2"/>
    </row>
    <row r="11107" spans="12:12">
      <c r="L11107" s="2"/>
    </row>
    <row r="11108" spans="12:12">
      <c r="L11108" s="2"/>
    </row>
    <row r="11109" spans="12:12">
      <c r="L11109" s="2"/>
    </row>
    <row r="11110" spans="12:12">
      <c r="L11110" s="2"/>
    </row>
    <row r="11111" spans="12:12">
      <c r="L11111" s="2"/>
    </row>
    <row r="11112" spans="12:12">
      <c r="L11112" s="2"/>
    </row>
    <row r="11113" spans="12:12">
      <c r="L11113" s="2"/>
    </row>
    <row r="11114" spans="12:12">
      <c r="L11114" s="2"/>
    </row>
    <row r="11115" spans="12:12">
      <c r="L11115" s="2"/>
    </row>
    <row r="11116" spans="12:12">
      <c r="L11116" s="2"/>
    </row>
    <row r="11117" spans="12:12">
      <c r="L11117" s="2"/>
    </row>
    <row r="11118" spans="12:12">
      <c r="L11118" s="2"/>
    </row>
    <row r="11119" spans="12:12">
      <c r="L11119" s="2"/>
    </row>
    <row r="11120" spans="12:12">
      <c r="L11120" s="2"/>
    </row>
    <row r="11121" spans="12:12">
      <c r="L11121" s="2"/>
    </row>
    <row r="11122" spans="12:12">
      <c r="L11122" s="2"/>
    </row>
    <row r="11123" spans="12:12">
      <c r="L11123" s="2"/>
    </row>
    <row r="11124" spans="12:12">
      <c r="L11124" s="2"/>
    </row>
    <row r="11125" spans="12:12">
      <c r="L11125" s="2"/>
    </row>
    <row r="11126" spans="12:12">
      <c r="L11126" s="2"/>
    </row>
    <row r="11127" spans="12:12">
      <c r="L11127" s="2"/>
    </row>
    <row r="11128" spans="12:12">
      <c r="L11128" s="2"/>
    </row>
    <row r="11129" spans="12:12">
      <c r="L11129" s="2"/>
    </row>
    <row r="11130" spans="12:12">
      <c r="L11130" s="2"/>
    </row>
    <row r="11131" spans="12:12">
      <c r="L11131" s="2"/>
    </row>
    <row r="11132" spans="12:12">
      <c r="L11132" s="2"/>
    </row>
    <row r="11133" spans="12:12">
      <c r="L11133" s="2"/>
    </row>
    <row r="11134" spans="12:12">
      <c r="L11134" s="2"/>
    </row>
    <row r="11135" spans="12:12">
      <c r="L11135" s="2"/>
    </row>
    <row r="11136" spans="12:12">
      <c r="L11136" s="2"/>
    </row>
    <row r="11137" spans="12:12">
      <c r="L11137" s="2"/>
    </row>
    <row r="11138" spans="12:12">
      <c r="L11138" s="2"/>
    </row>
    <row r="11139" spans="12:12">
      <c r="L11139" s="2"/>
    </row>
    <row r="11140" spans="12:12">
      <c r="L11140" s="2"/>
    </row>
    <row r="11141" spans="12:12">
      <c r="L11141" s="2"/>
    </row>
    <row r="11142" spans="12:12">
      <c r="L11142" s="2"/>
    </row>
    <row r="11143" spans="12:12">
      <c r="L11143" s="2"/>
    </row>
    <row r="11144" spans="12:12">
      <c r="L11144" s="2"/>
    </row>
    <row r="11145" spans="12:12">
      <c r="L11145" s="2"/>
    </row>
    <row r="11146" spans="12:12">
      <c r="L11146" s="2"/>
    </row>
    <row r="11147" spans="12:12">
      <c r="L11147" s="2"/>
    </row>
    <row r="11148" spans="12:12">
      <c r="L11148" s="2"/>
    </row>
    <row r="11149" spans="12:12">
      <c r="L11149" s="2"/>
    </row>
    <row r="11150" spans="12:12">
      <c r="L11150" s="2"/>
    </row>
    <row r="11151" spans="12:12">
      <c r="L11151" s="2"/>
    </row>
    <row r="11152" spans="12:12">
      <c r="L11152" s="2"/>
    </row>
    <row r="11153" spans="12:12">
      <c r="L11153" s="2"/>
    </row>
    <row r="11154" spans="12:12">
      <c r="L11154" s="2"/>
    </row>
    <row r="11155" spans="12:12">
      <c r="L11155" s="2"/>
    </row>
    <row r="11156" spans="12:12">
      <c r="L11156" s="2"/>
    </row>
    <row r="11157" spans="12:12">
      <c r="L11157" s="2"/>
    </row>
    <row r="11158" spans="12:12">
      <c r="L11158" s="2"/>
    </row>
    <row r="11159" spans="12:12">
      <c r="L11159" s="2"/>
    </row>
    <row r="11160" spans="12:12">
      <c r="L11160" s="2"/>
    </row>
    <row r="11161" spans="12:12">
      <c r="L11161" s="2"/>
    </row>
    <row r="11162" spans="12:12">
      <c r="L11162" s="2"/>
    </row>
    <row r="11163" spans="12:12">
      <c r="L11163" s="2"/>
    </row>
    <row r="11164" spans="12:12">
      <c r="L11164" s="2"/>
    </row>
    <row r="11165" spans="12:12">
      <c r="L11165" s="2"/>
    </row>
    <row r="11166" spans="12:12">
      <c r="L11166" s="2"/>
    </row>
    <row r="11167" spans="12:12">
      <c r="L11167" s="2"/>
    </row>
    <row r="11168" spans="12:12">
      <c r="L11168" s="2"/>
    </row>
    <row r="11169" spans="12:12">
      <c r="L11169" s="2"/>
    </row>
    <row r="11170" spans="12:12">
      <c r="L11170" s="2"/>
    </row>
    <row r="11171" spans="12:12">
      <c r="L11171" s="2"/>
    </row>
    <row r="11172" spans="12:12">
      <c r="L11172" s="2"/>
    </row>
    <row r="11173" spans="12:12">
      <c r="L11173" s="2"/>
    </row>
    <row r="11174" spans="12:12">
      <c r="L11174" s="2"/>
    </row>
    <row r="11175" spans="12:12">
      <c r="L11175" s="2"/>
    </row>
    <row r="11176" spans="12:12">
      <c r="L11176" s="2"/>
    </row>
    <row r="11177" spans="12:12">
      <c r="L11177" s="2"/>
    </row>
    <row r="11178" spans="12:12">
      <c r="L11178" s="2"/>
    </row>
    <row r="11179" spans="12:12">
      <c r="L11179" s="2"/>
    </row>
    <row r="11180" spans="12:12">
      <c r="L11180" s="2"/>
    </row>
    <row r="11181" spans="12:12">
      <c r="L11181" s="2"/>
    </row>
    <row r="11182" spans="12:12">
      <c r="L11182" s="2"/>
    </row>
    <row r="11183" spans="12:12">
      <c r="L11183" s="2"/>
    </row>
    <row r="11184" spans="12:12">
      <c r="L11184" s="2"/>
    </row>
    <row r="11185" spans="12:12">
      <c r="L11185" s="2"/>
    </row>
    <row r="11186" spans="12:12">
      <c r="L11186" s="2"/>
    </row>
    <row r="11187" spans="12:12">
      <c r="L11187" s="2"/>
    </row>
    <row r="11188" spans="12:12">
      <c r="L11188" s="2"/>
    </row>
    <row r="11189" spans="12:12">
      <c r="L11189" s="2"/>
    </row>
    <row r="11190" spans="12:12">
      <c r="L11190" s="2"/>
    </row>
    <row r="11191" spans="12:12">
      <c r="L11191" s="2"/>
    </row>
    <row r="11192" spans="12:12">
      <c r="L11192" s="2"/>
    </row>
    <row r="11193" spans="12:12">
      <c r="L11193" s="2"/>
    </row>
    <row r="11194" spans="12:12">
      <c r="L11194" s="2"/>
    </row>
    <row r="11195" spans="12:12">
      <c r="L11195" s="2"/>
    </row>
    <row r="11196" spans="12:12">
      <c r="L11196" s="2"/>
    </row>
    <row r="11197" spans="12:12">
      <c r="L11197" s="2"/>
    </row>
    <row r="11198" spans="12:12">
      <c r="L11198" s="2"/>
    </row>
    <row r="11199" spans="12:12">
      <c r="L11199" s="2"/>
    </row>
    <row r="11200" spans="12:12">
      <c r="L11200" s="2"/>
    </row>
    <row r="11201" spans="12:12">
      <c r="L11201" s="2"/>
    </row>
    <row r="11202" spans="12:12">
      <c r="L11202" s="2"/>
    </row>
    <row r="11203" spans="12:12">
      <c r="L11203" s="2"/>
    </row>
    <row r="11204" spans="12:12">
      <c r="L11204" s="2"/>
    </row>
    <row r="11205" spans="12:12">
      <c r="L11205" s="2"/>
    </row>
    <row r="11206" spans="12:12">
      <c r="L11206" s="2"/>
    </row>
    <row r="11207" spans="12:12">
      <c r="L11207" s="2"/>
    </row>
    <row r="11208" spans="12:12">
      <c r="L11208" s="2"/>
    </row>
    <row r="11209" spans="12:12">
      <c r="L11209" s="2"/>
    </row>
    <row r="11210" spans="12:12">
      <c r="L11210" s="2"/>
    </row>
    <row r="11211" spans="12:12">
      <c r="L11211" s="2"/>
    </row>
    <row r="11212" spans="12:12">
      <c r="L11212" s="2"/>
    </row>
    <row r="11213" spans="12:12">
      <c r="L11213" s="2"/>
    </row>
    <row r="11214" spans="12:12">
      <c r="L11214" s="2"/>
    </row>
    <row r="11215" spans="12:12">
      <c r="L11215" s="2"/>
    </row>
    <row r="11216" spans="12:12">
      <c r="L11216" s="2"/>
    </row>
    <row r="11217" spans="12:12">
      <c r="L11217" s="2"/>
    </row>
    <row r="11218" spans="12:12">
      <c r="L11218" s="2"/>
    </row>
    <row r="11219" spans="12:12">
      <c r="L11219" s="2"/>
    </row>
    <row r="11220" spans="12:12">
      <c r="L11220" s="2"/>
    </row>
    <row r="11221" spans="12:12">
      <c r="L11221" s="2"/>
    </row>
    <row r="11222" spans="12:12">
      <c r="L11222" s="2"/>
    </row>
    <row r="11223" spans="12:12">
      <c r="L11223" s="2"/>
    </row>
    <row r="11224" spans="12:12">
      <c r="L11224" s="2"/>
    </row>
    <row r="11225" spans="12:12">
      <c r="L11225" s="2"/>
    </row>
    <row r="11226" spans="12:12">
      <c r="L11226" s="2"/>
    </row>
    <row r="11227" spans="12:12">
      <c r="L11227" s="2"/>
    </row>
    <row r="11228" spans="12:12">
      <c r="L11228" s="2"/>
    </row>
    <row r="11229" spans="12:12">
      <c r="L11229" s="2"/>
    </row>
    <row r="11230" spans="12:12">
      <c r="L11230" s="2"/>
    </row>
    <row r="11231" spans="12:12">
      <c r="L11231" s="2"/>
    </row>
    <row r="11232" spans="12:12">
      <c r="L11232" s="2"/>
    </row>
    <row r="11233" spans="12:12">
      <c r="L11233" s="2"/>
    </row>
    <row r="11234" spans="12:12">
      <c r="L11234" s="2"/>
    </row>
    <row r="11235" spans="12:12">
      <c r="L11235" s="2"/>
    </row>
    <row r="11236" spans="12:12">
      <c r="L11236" s="2"/>
    </row>
    <row r="11237" spans="12:12">
      <c r="L11237" s="2"/>
    </row>
    <row r="11238" spans="12:12">
      <c r="L11238" s="2"/>
    </row>
    <row r="11239" spans="12:12">
      <c r="L11239" s="2"/>
    </row>
    <row r="11240" spans="12:12">
      <c r="L11240" s="2"/>
    </row>
    <row r="11241" spans="12:12">
      <c r="L11241" s="2"/>
    </row>
    <row r="11242" spans="12:12">
      <c r="L11242" s="2"/>
    </row>
    <row r="11243" spans="12:12">
      <c r="L11243" s="2"/>
    </row>
    <row r="11244" spans="12:12">
      <c r="L11244" s="2"/>
    </row>
    <row r="11245" spans="12:12">
      <c r="L11245" s="2"/>
    </row>
    <row r="11246" spans="12:12">
      <c r="L11246" s="2"/>
    </row>
    <row r="11247" spans="12:12">
      <c r="L11247" s="2"/>
    </row>
    <row r="11248" spans="12:12">
      <c r="L11248" s="2"/>
    </row>
    <row r="11249" spans="12:12">
      <c r="L11249" s="2"/>
    </row>
    <row r="11250" spans="12:12">
      <c r="L11250" s="2"/>
    </row>
    <row r="11251" spans="12:12">
      <c r="L11251" s="2"/>
    </row>
    <row r="11252" spans="12:12">
      <c r="L11252" s="2"/>
    </row>
    <row r="11253" spans="12:12">
      <c r="L11253" s="2"/>
    </row>
    <row r="11254" spans="12:12">
      <c r="L11254" s="2"/>
    </row>
    <row r="11255" spans="12:12">
      <c r="L11255" s="2"/>
    </row>
    <row r="11256" spans="12:12">
      <c r="L11256" s="2"/>
    </row>
    <row r="11257" spans="12:12">
      <c r="L11257" s="2"/>
    </row>
    <row r="11258" spans="12:12">
      <c r="L11258" s="2"/>
    </row>
    <row r="11259" spans="12:12">
      <c r="L11259" s="2"/>
    </row>
    <row r="11260" spans="12:12">
      <c r="L11260" s="2"/>
    </row>
    <row r="11261" spans="12:12">
      <c r="L11261" s="2"/>
    </row>
    <row r="11262" spans="12:12">
      <c r="L11262" s="2"/>
    </row>
    <row r="11263" spans="12:12">
      <c r="L11263" s="2"/>
    </row>
    <row r="11264" spans="12:12">
      <c r="L11264" s="2"/>
    </row>
    <row r="11265" spans="12:12">
      <c r="L11265" s="2"/>
    </row>
    <row r="11266" spans="12:12">
      <c r="L11266" s="2"/>
    </row>
    <row r="11267" spans="12:12">
      <c r="L11267" s="2"/>
    </row>
    <row r="11268" spans="12:12">
      <c r="L11268" s="2"/>
    </row>
    <row r="11269" spans="12:12">
      <c r="L11269" s="2"/>
    </row>
    <row r="11270" spans="12:12">
      <c r="L11270" s="2"/>
    </row>
    <row r="11271" spans="12:12">
      <c r="L11271" s="2"/>
    </row>
    <row r="11272" spans="12:12">
      <c r="L11272" s="2"/>
    </row>
    <row r="11273" spans="12:12">
      <c r="L11273" s="2"/>
    </row>
    <row r="11274" spans="12:12">
      <c r="L11274" s="2"/>
    </row>
    <row r="11275" spans="12:12">
      <c r="L11275" s="2"/>
    </row>
    <row r="11276" spans="12:12">
      <c r="L11276" s="2"/>
    </row>
    <row r="11277" spans="12:12">
      <c r="L11277" s="2"/>
    </row>
    <row r="11278" spans="12:12">
      <c r="L11278" s="2"/>
    </row>
    <row r="11279" spans="12:12">
      <c r="L11279" s="2"/>
    </row>
    <row r="11280" spans="12:12">
      <c r="L11280" s="2"/>
    </row>
    <row r="11281" spans="12:12">
      <c r="L11281" s="2"/>
    </row>
    <row r="11282" spans="12:12">
      <c r="L11282" s="2"/>
    </row>
    <row r="11283" spans="12:12">
      <c r="L11283" s="2"/>
    </row>
    <row r="11284" spans="12:12">
      <c r="L11284" s="2"/>
    </row>
    <row r="11285" spans="12:12">
      <c r="L11285" s="2"/>
    </row>
    <row r="11286" spans="12:12">
      <c r="L11286" s="2"/>
    </row>
    <row r="11287" spans="12:12">
      <c r="L11287" s="2"/>
    </row>
    <row r="11288" spans="12:12">
      <c r="L11288" s="2"/>
    </row>
    <row r="11289" spans="12:12">
      <c r="L11289" s="2"/>
    </row>
    <row r="11290" spans="12:12">
      <c r="L11290" s="2"/>
    </row>
    <row r="11291" spans="12:12">
      <c r="L11291" s="2"/>
    </row>
    <row r="11292" spans="12:12">
      <c r="L11292" s="2"/>
    </row>
    <row r="11293" spans="12:12">
      <c r="L11293" s="2"/>
    </row>
    <row r="11294" spans="12:12">
      <c r="L11294" s="2"/>
    </row>
    <row r="11295" spans="12:12">
      <c r="L11295" s="2"/>
    </row>
    <row r="11296" spans="12:12">
      <c r="L11296" s="2"/>
    </row>
    <row r="11297" spans="12:12">
      <c r="L11297" s="2"/>
    </row>
    <row r="11298" spans="12:12">
      <c r="L11298" s="2"/>
    </row>
    <row r="11299" spans="12:12">
      <c r="L11299" s="2"/>
    </row>
    <row r="11300" spans="12:12">
      <c r="L11300" s="2"/>
    </row>
    <row r="11301" spans="12:12">
      <c r="L11301" s="2"/>
    </row>
    <row r="11302" spans="12:12">
      <c r="L11302" s="2"/>
    </row>
    <row r="11303" spans="12:12">
      <c r="L11303" s="2"/>
    </row>
    <row r="11304" spans="12:12">
      <c r="L11304" s="2"/>
    </row>
    <row r="11305" spans="12:12">
      <c r="L11305" s="2"/>
    </row>
    <row r="11306" spans="12:12">
      <c r="L11306" s="2"/>
    </row>
    <row r="11307" spans="12:12">
      <c r="L11307" s="2"/>
    </row>
    <row r="11308" spans="12:12">
      <c r="L11308" s="2"/>
    </row>
    <row r="11309" spans="12:12">
      <c r="L11309" s="2"/>
    </row>
    <row r="11310" spans="12:12">
      <c r="L11310" s="2"/>
    </row>
    <row r="11311" spans="12:12">
      <c r="L11311" s="2"/>
    </row>
    <row r="11312" spans="12:12">
      <c r="L11312" s="2"/>
    </row>
    <row r="11313" spans="12:12">
      <c r="L11313" s="2"/>
    </row>
    <row r="11314" spans="12:12">
      <c r="L11314" s="2"/>
    </row>
    <row r="11315" spans="12:12">
      <c r="L11315" s="2"/>
    </row>
    <row r="11316" spans="12:12">
      <c r="L11316" s="2"/>
    </row>
    <row r="11317" spans="12:12">
      <c r="L11317" s="2"/>
    </row>
    <row r="11318" spans="12:12">
      <c r="L11318" s="2"/>
    </row>
    <row r="11319" spans="12:12">
      <c r="L11319" s="2"/>
    </row>
    <row r="11320" spans="12:12">
      <c r="L11320" s="2"/>
    </row>
    <row r="11321" spans="12:12">
      <c r="L11321" s="2"/>
    </row>
    <row r="11322" spans="12:12">
      <c r="L11322" s="2"/>
    </row>
    <row r="11323" spans="12:12">
      <c r="L11323" s="2"/>
    </row>
    <row r="11324" spans="12:12">
      <c r="L11324" s="2"/>
    </row>
    <row r="11325" spans="12:12">
      <c r="L11325" s="2"/>
    </row>
    <row r="11326" spans="12:12">
      <c r="L11326" s="2"/>
    </row>
    <row r="11327" spans="12:12">
      <c r="L11327" s="2"/>
    </row>
    <row r="11328" spans="12:12">
      <c r="L11328" s="2"/>
    </row>
    <row r="11329" spans="12:12">
      <c r="L11329" s="2"/>
    </row>
    <row r="11330" spans="12:12">
      <c r="L11330" s="2"/>
    </row>
    <row r="11331" spans="12:12">
      <c r="L11331" s="2"/>
    </row>
    <row r="11332" spans="12:12">
      <c r="L11332" s="2"/>
    </row>
    <row r="11333" spans="12:12">
      <c r="L11333" s="2"/>
    </row>
    <row r="11334" spans="12:12">
      <c r="L11334" s="2"/>
    </row>
    <row r="11335" spans="12:12">
      <c r="L11335" s="2"/>
    </row>
    <row r="11336" spans="12:12">
      <c r="L11336" s="2"/>
    </row>
    <row r="11337" spans="12:12">
      <c r="L11337" s="2"/>
    </row>
    <row r="11338" spans="12:12">
      <c r="L11338" s="2"/>
    </row>
    <row r="11339" spans="12:12">
      <c r="L11339" s="2"/>
    </row>
    <row r="11340" spans="12:12">
      <c r="L11340" s="2"/>
    </row>
    <row r="11341" spans="12:12">
      <c r="L11341" s="2"/>
    </row>
    <row r="11342" spans="12:12">
      <c r="L11342" s="2"/>
    </row>
    <row r="11343" spans="12:12">
      <c r="L11343" s="2"/>
    </row>
    <row r="11344" spans="12:12">
      <c r="L11344" s="2"/>
    </row>
    <row r="11345" spans="12:12">
      <c r="L11345" s="2"/>
    </row>
    <row r="11346" spans="12:12">
      <c r="L11346" s="2"/>
    </row>
    <row r="11347" spans="12:12">
      <c r="L11347" s="2"/>
    </row>
    <row r="11348" spans="12:12">
      <c r="L11348" s="2"/>
    </row>
    <row r="11349" spans="12:12">
      <c r="L11349" s="2"/>
    </row>
    <row r="11350" spans="12:12">
      <c r="L11350" s="2"/>
    </row>
    <row r="11351" spans="12:12">
      <c r="L11351" s="2"/>
    </row>
    <row r="11352" spans="12:12">
      <c r="L11352" s="2"/>
    </row>
    <row r="11353" spans="12:12">
      <c r="L11353" s="2"/>
    </row>
    <row r="11354" spans="12:12">
      <c r="L11354" s="2"/>
    </row>
    <row r="11355" spans="12:12">
      <c r="L11355" s="2"/>
    </row>
    <row r="11356" spans="12:12">
      <c r="L11356" s="2"/>
    </row>
    <row r="11357" spans="12:12">
      <c r="L11357" s="2"/>
    </row>
    <row r="11358" spans="12:12">
      <c r="L11358" s="2"/>
    </row>
    <row r="11359" spans="12:12">
      <c r="L11359" s="2"/>
    </row>
    <row r="11360" spans="12:12">
      <c r="L11360" s="2"/>
    </row>
    <row r="11361" spans="12:12">
      <c r="L11361" s="2"/>
    </row>
    <row r="11362" spans="12:12">
      <c r="L11362" s="2"/>
    </row>
    <row r="11363" spans="12:12">
      <c r="L11363" s="2"/>
    </row>
    <row r="11364" spans="12:12">
      <c r="L11364" s="2"/>
    </row>
    <row r="11365" spans="12:12">
      <c r="L11365" s="2"/>
    </row>
    <row r="11366" spans="12:12">
      <c r="L11366" s="2"/>
    </row>
    <row r="11367" spans="12:12">
      <c r="L11367" s="2"/>
    </row>
    <row r="11368" spans="12:12">
      <c r="L11368" s="2"/>
    </row>
    <row r="11369" spans="12:12">
      <c r="L11369" s="2"/>
    </row>
    <row r="11370" spans="12:12">
      <c r="L11370" s="2"/>
    </row>
    <row r="11371" spans="12:12">
      <c r="L11371" s="2"/>
    </row>
    <row r="11372" spans="12:12">
      <c r="L11372" s="2"/>
    </row>
    <row r="11373" spans="12:12">
      <c r="L11373" s="2"/>
    </row>
    <row r="11374" spans="12:12">
      <c r="L11374" s="2"/>
    </row>
    <row r="11375" spans="12:12">
      <c r="L11375" s="2"/>
    </row>
    <row r="11376" spans="12:12">
      <c r="L11376" s="2"/>
    </row>
    <row r="11377" spans="12:12">
      <c r="L11377" s="2"/>
    </row>
    <row r="11378" spans="12:12">
      <c r="L11378" s="2"/>
    </row>
    <row r="11379" spans="12:12">
      <c r="L11379" s="2"/>
    </row>
    <row r="11380" spans="12:12">
      <c r="L11380" s="2"/>
    </row>
    <row r="11381" spans="12:12">
      <c r="L11381" s="2"/>
    </row>
    <row r="11382" spans="12:12">
      <c r="L11382" s="2"/>
    </row>
    <row r="11383" spans="12:12">
      <c r="L11383" s="2"/>
    </row>
    <row r="11384" spans="12:12">
      <c r="L11384" s="2"/>
    </row>
    <row r="11385" spans="12:12">
      <c r="L11385" s="2"/>
    </row>
    <row r="11386" spans="12:12">
      <c r="L11386" s="2"/>
    </row>
    <row r="11387" spans="12:12">
      <c r="L11387" s="2"/>
    </row>
    <row r="11388" spans="12:12">
      <c r="L11388" s="2"/>
    </row>
    <row r="11389" spans="12:12">
      <c r="L11389" s="2"/>
    </row>
    <row r="11390" spans="12:12">
      <c r="L11390" s="2"/>
    </row>
    <row r="11391" spans="12:12">
      <c r="L11391" s="2"/>
    </row>
    <row r="11392" spans="12:12">
      <c r="L11392" s="2"/>
    </row>
    <row r="11393" spans="12:12">
      <c r="L11393" s="2"/>
    </row>
    <row r="11394" spans="12:12">
      <c r="L11394" s="2"/>
    </row>
    <row r="11395" spans="12:12">
      <c r="L11395" s="2"/>
    </row>
    <row r="11396" spans="12:12">
      <c r="L11396" s="2"/>
    </row>
    <row r="11397" spans="12:12">
      <c r="L11397" s="2"/>
    </row>
    <row r="11398" spans="12:12">
      <c r="L11398" s="2"/>
    </row>
    <row r="11399" spans="12:12">
      <c r="L11399" s="2"/>
    </row>
    <row r="11400" spans="12:12">
      <c r="L11400" s="2"/>
    </row>
    <row r="11401" spans="12:12">
      <c r="L11401" s="2"/>
    </row>
    <row r="11402" spans="12:12">
      <c r="L11402" s="2"/>
    </row>
    <row r="11403" spans="12:12">
      <c r="L11403" s="2"/>
    </row>
    <row r="11404" spans="12:12">
      <c r="L11404" s="2"/>
    </row>
    <row r="11405" spans="12:12">
      <c r="L11405" s="2"/>
    </row>
    <row r="11406" spans="12:12">
      <c r="L11406" s="2"/>
    </row>
    <row r="11407" spans="12:12">
      <c r="L11407" s="2"/>
    </row>
    <row r="11408" spans="12:12">
      <c r="L11408" s="2"/>
    </row>
    <row r="11409" spans="12:12">
      <c r="L11409" s="2"/>
    </row>
    <row r="11410" spans="12:12">
      <c r="L11410" s="2"/>
    </row>
    <row r="11411" spans="12:12">
      <c r="L11411" s="2"/>
    </row>
    <row r="11412" spans="12:12">
      <c r="L11412" s="2"/>
    </row>
    <row r="11413" spans="12:12">
      <c r="L11413" s="2"/>
    </row>
    <row r="11414" spans="12:12">
      <c r="L11414" s="2"/>
    </row>
    <row r="11415" spans="12:12">
      <c r="L11415" s="2"/>
    </row>
    <row r="11416" spans="12:12">
      <c r="L11416" s="2"/>
    </row>
    <row r="11417" spans="12:12">
      <c r="L11417" s="2"/>
    </row>
    <row r="11418" spans="12:12">
      <c r="L11418" s="2"/>
    </row>
    <row r="11419" spans="12:12">
      <c r="L11419" s="2"/>
    </row>
    <row r="11420" spans="12:12">
      <c r="L11420" s="2"/>
    </row>
    <row r="11421" spans="12:12">
      <c r="L11421" s="2"/>
    </row>
    <row r="11422" spans="12:12">
      <c r="L11422" s="2"/>
    </row>
    <row r="11423" spans="12:12">
      <c r="L11423" s="2"/>
    </row>
    <row r="11424" spans="12:12">
      <c r="L11424" s="2"/>
    </row>
    <row r="11425" spans="12:12">
      <c r="L11425" s="2"/>
    </row>
    <row r="11426" spans="12:12">
      <c r="L11426" s="2"/>
    </row>
    <row r="11427" spans="12:12">
      <c r="L11427" s="2"/>
    </row>
    <row r="11428" spans="12:12">
      <c r="L11428" s="2"/>
    </row>
    <row r="11429" spans="12:12">
      <c r="L11429" s="2"/>
    </row>
    <row r="11430" spans="12:12">
      <c r="L11430" s="2"/>
    </row>
    <row r="11431" spans="12:12">
      <c r="L11431" s="2"/>
    </row>
    <row r="11432" spans="12:12">
      <c r="L11432" s="2"/>
    </row>
    <row r="11433" spans="12:12">
      <c r="L11433" s="2"/>
    </row>
    <row r="11434" spans="12:12">
      <c r="L11434" s="2"/>
    </row>
    <row r="11435" spans="12:12">
      <c r="L11435" s="2"/>
    </row>
    <row r="11436" spans="12:12">
      <c r="L11436" s="2"/>
    </row>
    <row r="11437" spans="12:12">
      <c r="L11437" s="2"/>
    </row>
    <row r="11438" spans="12:12">
      <c r="L11438" s="2"/>
    </row>
    <row r="11439" spans="12:12">
      <c r="L11439" s="2"/>
    </row>
    <row r="11440" spans="12:12">
      <c r="L11440" s="2"/>
    </row>
    <row r="11441" spans="12:12">
      <c r="L11441" s="2"/>
    </row>
    <row r="11442" spans="12:12">
      <c r="L11442" s="2"/>
    </row>
    <row r="11443" spans="12:12">
      <c r="L11443" s="2"/>
    </row>
    <row r="11444" spans="12:12">
      <c r="L11444" s="2"/>
    </row>
    <row r="11445" spans="12:12">
      <c r="L11445" s="2"/>
    </row>
    <row r="11446" spans="12:12">
      <c r="L11446" s="2"/>
    </row>
    <row r="11447" spans="12:12">
      <c r="L11447" s="2"/>
    </row>
    <row r="11448" spans="12:12">
      <c r="L11448" s="2"/>
    </row>
    <row r="11449" spans="12:12">
      <c r="L11449" s="2"/>
    </row>
    <row r="11450" spans="12:12">
      <c r="L11450" s="2"/>
    </row>
    <row r="11451" spans="12:12">
      <c r="L11451" s="2"/>
    </row>
    <row r="11452" spans="12:12">
      <c r="L11452" s="2"/>
    </row>
    <row r="11453" spans="12:12">
      <c r="L11453" s="2"/>
    </row>
    <row r="11454" spans="12:12">
      <c r="L11454" s="2"/>
    </row>
    <row r="11455" spans="12:12">
      <c r="L11455" s="2"/>
    </row>
    <row r="11456" spans="12:12">
      <c r="L11456" s="2"/>
    </row>
    <row r="11457" spans="12:12">
      <c r="L11457" s="2"/>
    </row>
    <row r="11458" spans="12:12">
      <c r="L11458" s="2"/>
    </row>
    <row r="11459" spans="12:12">
      <c r="L11459" s="2"/>
    </row>
    <row r="11460" spans="12:12">
      <c r="L11460" s="2"/>
    </row>
    <row r="11461" spans="12:12">
      <c r="L11461" s="2"/>
    </row>
    <row r="11462" spans="12:12">
      <c r="L11462" s="2"/>
    </row>
    <row r="11463" spans="12:12">
      <c r="L11463" s="2"/>
    </row>
    <row r="11464" spans="12:12">
      <c r="L11464" s="2"/>
    </row>
    <row r="11465" spans="12:12">
      <c r="L11465" s="2"/>
    </row>
    <row r="11466" spans="12:12">
      <c r="L11466" s="2"/>
    </row>
    <row r="11467" spans="12:12">
      <c r="L11467" s="2"/>
    </row>
    <row r="11468" spans="12:12">
      <c r="L11468" s="2"/>
    </row>
    <row r="11469" spans="12:12">
      <c r="L11469" s="2"/>
    </row>
    <row r="11470" spans="12:12">
      <c r="L11470" s="2"/>
    </row>
    <row r="11471" spans="12:12">
      <c r="L11471" s="2"/>
    </row>
    <row r="11472" spans="12:12">
      <c r="L11472" s="2"/>
    </row>
    <row r="11473" spans="12:12">
      <c r="L11473" s="2"/>
    </row>
    <row r="11474" spans="12:12">
      <c r="L11474" s="2"/>
    </row>
    <row r="11475" spans="12:12">
      <c r="L11475" s="2"/>
    </row>
    <row r="11476" spans="12:12">
      <c r="L11476" s="2"/>
    </row>
    <row r="11477" spans="12:12">
      <c r="L11477" s="2"/>
    </row>
    <row r="11478" spans="12:12">
      <c r="L11478" s="2"/>
    </row>
    <row r="11479" spans="12:12">
      <c r="L11479" s="2"/>
    </row>
    <row r="11480" spans="12:12">
      <c r="L11480" s="2"/>
    </row>
    <row r="11481" spans="12:12">
      <c r="L11481" s="2"/>
    </row>
    <row r="11482" spans="12:12">
      <c r="L11482" s="2"/>
    </row>
    <row r="11483" spans="12:12">
      <c r="L11483" s="2"/>
    </row>
    <row r="11484" spans="12:12">
      <c r="L11484" s="2"/>
    </row>
    <row r="11485" spans="12:12">
      <c r="L11485" s="2"/>
    </row>
    <row r="11486" spans="12:12">
      <c r="L11486" s="2"/>
    </row>
    <row r="11487" spans="12:12">
      <c r="L11487" s="2"/>
    </row>
    <row r="11488" spans="12:12">
      <c r="L11488" s="2"/>
    </row>
    <row r="11489" spans="12:12">
      <c r="L11489" s="2"/>
    </row>
    <row r="11490" spans="12:12">
      <c r="L11490" s="2"/>
    </row>
    <row r="11491" spans="12:12">
      <c r="L11491" s="2"/>
    </row>
    <row r="11492" spans="12:12">
      <c r="L11492" s="2"/>
    </row>
    <row r="11493" spans="12:12">
      <c r="L11493" s="2"/>
    </row>
    <row r="11494" spans="12:12">
      <c r="L11494" s="2"/>
    </row>
    <row r="11495" spans="12:12">
      <c r="L11495" s="2"/>
    </row>
    <row r="11496" spans="12:12">
      <c r="L11496" s="2"/>
    </row>
    <row r="11497" spans="12:12">
      <c r="L11497" s="2"/>
    </row>
    <row r="11498" spans="12:12">
      <c r="L11498" s="2"/>
    </row>
    <row r="11499" spans="12:12">
      <c r="L11499" s="2"/>
    </row>
    <row r="11500" spans="12:12">
      <c r="L11500" s="2"/>
    </row>
    <row r="11501" spans="12:12">
      <c r="L11501" s="2"/>
    </row>
    <row r="11502" spans="12:12">
      <c r="L11502" s="2"/>
    </row>
    <row r="11503" spans="12:12">
      <c r="L11503" s="2"/>
    </row>
    <row r="11504" spans="12:12">
      <c r="L11504" s="2"/>
    </row>
    <row r="11505" spans="12:12">
      <c r="L11505" s="2"/>
    </row>
    <row r="11506" spans="12:12">
      <c r="L11506" s="2"/>
    </row>
    <row r="11507" spans="12:12">
      <c r="L11507" s="2"/>
    </row>
    <row r="11508" spans="12:12">
      <c r="L11508" s="2"/>
    </row>
    <row r="11509" spans="12:12">
      <c r="L11509" s="2"/>
    </row>
    <row r="11510" spans="12:12">
      <c r="L11510" s="2"/>
    </row>
    <row r="11511" spans="12:12">
      <c r="L11511" s="2"/>
    </row>
    <row r="11512" spans="12:12">
      <c r="L11512" s="2"/>
    </row>
    <row r="11513" spans="12:12">
      <c r="L11513" s="2"/>
    </row>
    <row r="11514" spans="12:12">
      <c r="L11514" s="2"/>
    </row>
    <row r="11515" spans="12:12">
      <c r="L11515" s="2"/>
    </row>
    <row r="11516" spans="12:12">
      <c r="L11516" s="2"/>
    </row>
    <row r="11517" spans="12:12">
      <c r="L11517" s="2"/>
    </row>
    <row r="11518" spans="12:12">
      <c r="L11518" s="2"/>
    </row>
    <row r="11519" spans="12:12">
      <c r="L11519" s="2"/>
    </row>
    <row r="11520" spans="12:12">
      <c r="L11520" s="2"/>
    </row>
    <row r="11521" spans="12:12">
      <c r="L11521" s="2"/>
    </row>
    <row r="11522" spans="12:12">
      <c r="L11522" s="2"/>
    </row>
    <row r="11523" spans="12:12">
      <c r="L11523" s="2"/>
    </row>
    <row r="11524" spans="12:12">
      <c r="L11524" s="2"/>
    </row>
    <row r="11525" spans="12:12">
      <c r="L11525" s="2"/>
    </row>
    <row r="11526" spans="12:12">
      <c r="L11526" s="2"/>
    </row>
    <row r="11527" spans="12:12">
      <c r="L11527" s="2"/>
    </row>
    <row r="11528" spans="12:12">
      <c r="L11528" s="2"/>
    </row>
    <row r="11529" spans="12:12">
      <c r="L11529" s="2"/>
    </row>
    <row r="11530" spans="12:12">
      <c r="L11530" s="2"/>
    </row>
    <row r="11531" spans="12:12">
      <c r="L11531" s="2"/>
    </row>
    <row r="11532" spans="12:12">
      <c r="L11532" s="2"/>
    </row>
    <row r="11533" spans="12:12">
      <c r="L11533" s="2"/>
    </row>
    <row r="11534" spans="12:12">
      <c r="L11534" s="2"/>
    </row>
    <row r="11535" spans="12:12">
      <c r="L11535" s="2"/>
    </row>
    <row r="11536" spans="12:12">
      <c r="L11536" s="2"/>
    </row>
    <row r="11537" spans="12:12">
      <c r="L11537" s="2"/>
    </row>
    <row r="11538" spans="12:12">
      <c r="L11538" s="2"/>
    </row>
    <row r="11539" spans="12:12">
      <c r="L11539" s="2"/>
    </row>
    <row r="11540" spans="12:12">
      <c r="L11540" s="2"/>
    </row>
    <row r="11541" spans="12:12">
      <c r="L11541" s="2"/>
    </row>
    <row r="11542" spans="12:12">
      <c r="L11542" s="2"/>
    </row>
    <row r="11543" spans="12:12">
      <c r="L11543" s="2"/>
    </row>
    <row r="11544" spans="12:12">
      <c r="L11544" s="2"/>
    </row>
    <row r="11545" spans="12:12">
      <c r="L11545" s="2"/>
    </row>
    <row r="11546" spans="12:12">
      <c r="L11546" s="2"/>
    </row>
    <row r="11547" spans="12:12">
      <c r="L11547" s="2"/>
    </row>
    <row r="11548" spans="12:12">
      <c r="L11548" s="2"/>
    </row>
    <row r="11549" spans="12:12">
      <c r="L11549" s="2"/>
    </row>
    <row r="11550" spans="12:12">
      <c r="L11550" s="2"/>
    </row>
    <row r="11551" spans="12:12">
      <c r="L11551" s="2"/>
    </row>
    <row r="11552" spans="12:12">
      <c r="L11552" s="2"/>
    </row>
    <row r="11553" spans="12:12">
      <c r="L11553" s="2"/>
    </row>
    <row r="11554" spans="12:12">
      <c r="L11554" s="2"/>
    </row>
    <row r="11555" spans="12:12">
      <c r="L11555" s="2"/>
    </row>
    <row r="11556" spans="12:12">
      <c r="L11556" s="2"/>
    </row>
    <row r="11557" spans="12:12">
      <c r="L11557" s="2"/>
    </row>
    <row r="11558" spans="12:12">
      <c r="L11558" s="2"/>
    </row>
    <row r="11559" spans="12:12">
      <c r="L11559" s="2"/>
    </row>
    <row r="11560" spans="12:12">
      <c r="L11560" s="2"/>
    </row>
    <row r="11561" spans="12:12">
      <c r="L11561" s="2"/>
    </row>
    <row r="11562" spans="12:12">
      <c r="L11562" s="2"/>
    </row>
    <row r="11563" spans="12:12">
      <c r="L11563" s="2"/>
    </row>
    <row r="11564" spans="12:12">
      <c r="L11564" s="2"/>
    </row>
    <row r="11565" spans="12:12">
      <c r="L11565" s="2"/>
    </row>
    <row r="11566" spans="12:12">
      <c r="L11566" s="2"/>
    </row>
    <row r="11567" spans="12:12">
      <c r="L11567" s="2"/>
    </row>
    <row r="11568" spans="12:12">
      <c r="L11568" s="2"/>
    </row>
    <row r="11569" spans="12:12">
      <c r="L11569" s="2"/>
    </row>
    <row r="11570" spans="12:12">
      <c r="L11570" s="2"/>
    </row>
    <row r="11571" spans="12:12">
      <c r="L11571" s="2"/>
    </row>
    <row r="11572" spans="12:12">
      <c r="L11572" s="2"/>
    </row>
    <row r="11573" spans="12:12">
      <c r="L11573" s="2"/>
    </row>
    <row r="11574" spans="12:12">
      <c r="L11574" s="2"/>
    </row>
    <row r="11575" spans="12:12">
      <c r="L11575" s="2"/>
    </row>
    <row r="11576" spans="12:12">
      <c r="L11576" s="2"/>
    </row>
    <row r="11577" spans="12:12">
      <c r="L11577" s="2"/>
    </row>
    <row r="11578" spans="12:12">
      <c r="L11578" s="2"/>
    </row>
    <row r="11579" spans="12:12">
      <c r="L11579" s="2"/>
    </row>
    <row r="11580" spans="12:12">
      <c r="L11580" s="2"/>
    </row>
    <row r="11581" spans="12:12">
      <c r="L11581" s="2"/>
    </row>
    <row r="11582" spans="12:12">
      <c r="L11582" s="2"/>
    </row>
    <row r="11583" spans="12:12">
      <c r="L11583" s="2"/>
    </row>
    <row r="11584" spans="12:12">
      <c r="L11584" s="2"/>
    </row>
    <row r="11585" spans="12:12">
      <c r="L11585" s="2"/>
    </row>
    <row r="11586" spans="12:12">
      <c r="L11586" s="2"/>
    </row>
    <row r="11587" spans="12:12">
      <c r="L11587" s="2"/>
    </row>
    <row r="11588" spans="12:12">
      <c r="L11588" s="2"/>
    </row>
    <row r="11589" spans="12:12">
      <c r="L11589" s="2"/>
    </row>
    <row r="11590" spans="12:12">
      <c r="L11590" s="2"/>
    </row>
    <row r="11591" spans="12:12">
      <c r="L11591" s="2"/>
    </row>
    <row r="11592" spans="12:12">
      <c r="L11592" s="2"/>
    </row>
    <row r="11593" spans="12:12">
      <c r="L11593" s="2"/>
    </row>
    <row r="11594" spans="12:12">
      <c r="L11594" s="2"/>
    </row>
    <row r="11595" spans="12:12">
      <c r="L11595" s="2"/>
    </row>
    <row r="11596" spans="12:12">
      <c r="L11596" s="2"/>
    </row>
    <row r="11597" spans="12:12">
      <c r="L11597" s="2"/>
    </row>
    <row r="11598" spans="12:12">
      <c r="L11598" s="2"/>
    </row>
    <row r="11599" spans="12:12">
      <c r="L11599" s="2"/>
    </row>
    <row r="11600" spans="12:12">
      <c r="L11600" s="2"/>
    </row>
    <row r="11601" spans="12:12">
      <c r="L11601" s="2"/>
    </row>
    <row r="11602" spans="12:12">
      <c r="L11602" s="2"/>
    </row>
    <row r="11603" spans="12:12">
      <c r="L11603" s="2"/>
    </row>
    <row r="11604" spans="12:12">
      <c r="L11604" s="2"/>
    </row>
    <row r="11605" spans="12:12">
      <c r="L11605" s="2"/>
    </row>
    <row r="11606" spans="12:12">
      <c r="L11606" s="2"/>
    </row>
    <row r="11607" spans="12:12">
      <c r="L11607" s="2"/>
    </row>
    <row r="11608" spans="12:12">
      <c r="L11608" s="2"/>
    </row>
    <row r="11609" spans="12:12">
      <c r="L11609" s="2"/>
    </row>
    <row r="11610" spans="12:12">
      <c r="L11610" s="2"/>
    </row>
    <row r="11611" spans="12:12">
      <c r="L11611" s="2"/>
    </row>
    <row r="11612" spans="12:12">
      <c r="L11612" s="2"/>
    </row>
    <row r="11613" spans="12:12">
      <c r="L11613" s="2"/>
    </row>
    <row r="11614" spans="12:12">
      <c r="L11614" s="2"/>
    </row>
    <row r="11615" spans="12:12">
      <c r="L11615" s="2"/>
    </row>
    <row r="11616" spans="12:12">
      <c r="L11616" s="2"/>
    </row>
    <row r="11617" spans="12:12">
      <c r="L11617" s="2"/>
    </row>
    <row r="11618" spans="12:12">
      <c r="L11618" s="2"/>
    </row>
    <row r="11619" spans="12:12">
      <c r="L11619" s="2"/>
    </row>
    <row r="11620" spans="12:12">
      <c r="L11620" s="2"/>
    </row>
    <row r="11621" spans="12:12">
      <c r="L11621" s="2"/>
    </row>
    <row r="11622" spans="12:12">
      <c r="L11622" s="2"/>
    </row>
    <row r="11623" spans="12:12">
      <c r="L11623" s="2"/>
    </row>
    <row r="11624" spans="12:12">
      <c r="L11624" s="2"/>
    </row>
    <row r="11625" spans="12:12">
      <c r="L11625" s="2"/>
    </row>
    <row r="11626" spans="12:12">
      <c r="L11626" s="2"/>
    </row>
    <row r="11627" spans="12:12">
      <c r="L11627" s="2"/>
    </row>
    <row r="11628" spans="12:12">
      <c r="L11628" s="2"/>
    </row>
    <row r="11629" spans="12:12">
      <c r="L11629" s="2"/>
    </row>
    <row r="11630" spans="12:12">
      <c r="L11630" s="2"/>
    </row>
    <row r="11631" spans="12:12">
      <c r="L11631" s="2"/>
    </row>
    <row r="11632" spans="12:12">
      <c r="L11632" s="2"/>
    </row>
    <row r="11633" spans="12:12">
      <c r="L11633" s="2"/>
    </row>
    <row r="11634" spans="12:12">
      <c r="L11634" s="2"/>
    </row>
    <row r="11635" spans="12:12">
      <c r="L11635" s="2"/>
    </row>
    <row r="11636" spans="12:12">
      <c r="L11636" s="2"/>
    </row>
    <row r="11637" spans="12:12">
      <c r="L11637" s="2"/>
    </row>
    <row r="11638" spans="12:12">
      <c r="L11638" s="2"/>
    </row>
    <row r="11639" spans="12:12">
      <c r="L11639" s="2"/>
    </row>
    <row r="11640" spans="12:12">
      <c r="L11640" s="2"/>
    </row>
    <row r="11641" spans="12:12">
      <c r="L11641" s="2"/>
    </row>
    <row r="11642" spans="12:12">
      <c r="L11642" s="2"/>
    </row>
    <row r="11643" spans="12:12">
      <c r="L11643" s="2"/>
    </row>
    <row r="11644" spans="12:12">
      <c r="L11644" s="2"/>
    </row>
    <row r="11645" spans="12:12">
      <c r="L11645" s="2"/>
    </row>
    <row r="11646" spans="12:12">
      <c r="L11646" s="2"/>
    </row>
    <row r="11647" spans="12:12">
      <c r="L11647" s="2"/>
    </row>
    <row r="11648" spans="12:12">
      <c r="L11648" s="2"/>
    </row>
    <row r="11649" spans="12:12">
      <c r="L11649" s="2"/>
    </row>
    <row r="11650" spans="12:12">
      <c r="L11650" s="2"/>
    </row>
    <row r="11651" spans="12:12">
      <c r="L11651" s="2"/>
    </row>
    <row r="11652" spans="12:12">
      <c r="L11652" s="2"/>
    </row>
    <row r="11653" spans="12:12">
      <c r="L11653" s="2"/>
    </row>
    <row r="11654" spans="12:12">
      <c r="L11654" s="2"/>
    </row>
    <row r="11655" spans="12:12">
      <c r="L11655" s="2"/>
    </row>
    <row r="11656" spans="12:12">
      <c r="L11656" s="2"/>
    </row>
    <row r="11657" spans="12:12">
      <c r="L11657" s="2"/>
    </row>
    <row r="11658" spans="12:12">
      <c r="L11658" s="2"/>
    </row>
    <row r="11659" spans="12:12">
      <c r="L11659" s="2"/>
    </row>
    <row r="11660" spans="12:12">
      <c r="L11660" s="2"/>
    </row>
    <row r="11661" spans="12:12">
      <c r="L11661" s="2"/>
    </row>
    <row r="11662" spans="12:12">
      <c r="L11662" s="2"/>
    </row>
    <row r="11663" spans="12:12">
      <c r="L11663" s="2"/>
    </row>
    <row r="11664" spans="12:12">
      <c r="L11664" s="2"/>
    </row>
    <row r="11665" spans="12:12">
      <c r="L11665" s="2"/>
    </row>
    <row r="11666" spans="12:12">
      <c r="L11666" s="2"/>
    </row>
    <row r="11667" spans="12:12">
      <c r="L11667" s="2"/>
    </row>
    <row r="11668" spans="12:12">
      <c r="L11668" s="2"/>
    </row>
    <row r="11669" spans="12:12">
      <c r="L11669" s="2"/>
    </row>
    <row r="11670" spans="12:12">
      <c r="L11670" s="2"/>
    </row>
    <row r="11671" spans="12:12">
      <c r="L11671" s="2"/>
    </row>
    <row r="11672" spans="12:12">
      <c r="L11672" s="2"/>
    </row>
    <row r="11673" spans="12:12">
      <c r="L11673" s="2"/>
    </row>
    <row r="11674" spans="12:12">
      <c r="L11674" s="2"/>
    </row>
    <row r="11675" spans="12:12">
      <c r="L11675" s="2"/>
    </row>
    <row r="11676" spans="12:12">
      <c r="L11676" s="2"/>
    </row>
    <row r="11677" spans="12:12">
      <c r="L11677" s="2"/>
    </row>
    <row r="11678" spans="12:12">
      <c r="L11678" s="2"/>
    </row>
    <row r="11679" spans="12:12">
      <c r="L11679" s="2"/>
    </row>
    <row r="11680" spans="12:12">
      <c r="L11680" s="2"/>
    </row>
    <row r="11681" spans="12:12">
      <c r="L11681" s="2"/>
    </row>
    <row r="11682" spans="12:12">
      <c r="L11682" s="2"/>
    </row>
    <row r="11683" spans="12:12">
      <c r="L11683" s="2"/>
    </row>
    <row r="11684" spans="12:12">
      <c r="L11684" s="2"/>
    </row>
    <row r="11685" spans="12:12">
      <c r="L11685" s="2"/>
    </row>
    <row r="11686" spans="12:12">
      <c r="L11686" s="2"/>
    </row>
    <row r="11687" spans="12:12">
      <c r="L11687" s="2"/>
    </row>
    <row r="11688" spans="12:12">
      <c r="L11688" s="2"/>
    </row>
    <row r="11689" spans="12:12">
      <c r="L11689" s="2"/>
    </row>
    <row r="11690" spans="12:12">
      <c r="L11690" s="2"/>
    </row>
    <row r="11691" spans="12:12">
      <c r="L11691" s="2"/>
    </row>
    <row r="11692" spans="12:12">
      <c r="L11692" s="2"/>
    </row>
    <row r="11693" spans="12:12">
      <c r="L11693" s="2"/>
    </row>
    <row r="11694" spans="12:12">
      <c r="L11694" s="2"/>
    </row>
    <row r="11695" spans="12:12">
      <c r="L11695" s="2"/>
    </row>
    <row r="11696" spans="12:12">
      <c r="L11696" s="2"/>
    </row>
    <row r="11697" spans="12:12">
      <c r="L11697" s="2"/>
    </row>
    <row r="11698" spans="12:12">
      <c r="L11698" s="2"/>
    </row>
    <row r="11699" spans="12:12">
      <c r="L11699" s="2"/>
    </row>
    <row r="11700" spans="12:12">
      <c r="L11700" s="2"/>
    </row>
    <row r="11701" spans="12:12">
      <c r="L11701" s="2"/>
    </row>
    <row r="11702" spans="12:12">
      <c r="L11702" s="2"/>
    </row>
    <row r="11703" spans="12:12">
      <c r="L11703" s="2"/>
    </row>
    <row r="11704" spans="12:12">
      <c r="L11704" s="2"/>
    </row>
    <row r="11705" spans="12:12">
      <c r="L11705" s="2"/>
    </row>
    <row r="11706" spans="12:12">
      <c r="L11706" s="2"/>
    </row>
    <row r="11707" spans="12:12">
      <c r="L11707" s="2"/>
    </row>
    <row r="11708" spans="12:12">
      <c r="L11708" s="2"/>
    </row>
    <row r="11709" spans="12:12">
      <c r="L11709" s="2"/>
    </row>
    <row r="11710" spans="12:12">
      <c r="L11710" s="2"/>
    </row>
    <row r="11711" spans="12:12">
      <c r="L11711" s="2"/>
    </row>
    <row r="11712" spans="12:12">
      <c r="L11712" s="2"/>
    </row>
    <row r="11713" spans="12:12">
      <c r="L11713" s="2"/>
    </row>
    <row r="11714" spans="12:12">
      <c r="L11714" s="2"/>
    </row>
    <row r="11715" spans="12:12">
      <c r="L11715" s="2"/>
    </row>
    <row r="11716" spans="12:12">
      <c r="L11716" s="2"/>
    </row>
    <row r="11717" spans="12:12">
      <c r="L11717" s="2"/>
    </row>
    <row r="11718" spans="12:12">
      <c r="L11718" s="2"/>
    </row>
    <row r="11719" spans="12:12">
      <c r="L11719" s="2"/>
    </row>
    <row r="11720" spans="12:12">
      <c r="L11720" s="2"/>
    </row>
    <row r="11721" spans="12:12">
      <c r="L11721" s="2"/>
    </row>
    <row r="11722" spans="12:12">
      <c r="L11722" s="2"/>
    </row>
    <row r="11723" spans="12:12">
      <c r="L11723" s="2"/>
    </row>
    <row r="11724" spans="12:12">
      <c r="L11724" s="2"/>
    </row>
    <row r="11725" spans="12:12">
      <c r="L11725" s="2"/>
    </row>
    <row r="11726" spans="12:12">
      <c r="L11726" s="2"/>
    </row>
    <row r="11727" spans="12:12">
      <c r="L11727" s="2"/>
    </row>
    <row r="11728" spans="12:12">
      <c r="L11728" s="2"/>
    </row>
    <row r="11729" spans="12:12">
      <c r="L11729" s="2"/>
    </row>
    <row r="11730" spans="12:12">
      <c r="L11730" s="2"/>
    </row>
    <row r="11731" spans="12:12">
      <c r="L11731" s="2"/>
    </row>
    <row r="11732" spans="12:12">
      <c r="L11732" s="2"/>
    </row>
    <row r="11733" spans="12:12">
      <c r="L11733" s="2"/>
    </row>
    <row r="11734" spans="12:12">
      <c r="L11734" s="2"/>
    </row>
    <row r="11735" spans="12:12">
      <c r="L11735" s="2"/>
    </row>
    <row r="11736" spans="12:12">
      <c r="L11736" s="2"/>
    </row>
    <row r="11737" spans="12:12">
      <c r="L11737" s="2"/>
    </row>
    <row r="11738" spans="12:12">
      <c r="L11738" s="2"/>
    </row>
    <row r="11739" spans="12:12">
      <c r="L11739" s="2"/>
    </row>
    <row r="11740" spans="12:12">
      <c r="L11740" s="2"/>
    </row>
    <row r="11741" spans="12:12">
      <c r="L11741" s="2"/>
    </row>
    <row r="11742" spans="12:12">
      <c r="L11742" s="2"/>
    </row>
    <row r="11743" spans="12:12">
      <c r="L11743" s="2"/>
    </row>
    <row r="11744" spans="12:12">
      <c r="L11744" s="2"/>
    </row>
    <row r="11745" spans="12:12">
      <c r="L11745" s="2"/>
    </row>
    <row r="11746" spans="12:12">
      <c r="L11746" s="2"/>
    </row>
    <row r="11747" spans="12:12">
      <c r="L11747" s="2"/>
    </row>
    <row r="11748" spans="12:12">
      <c r="L11748" s="2"/>
    </row>
    <row r="11749" spans="12:12">
      <c r="L11749" s="2"/>
    </row>
    <row r="11750" spans="12:12">
      <c r="L11750" s="2"/>
    </row>
    <row r="11751" spans="12:12">
      <c r="L11751" s="2"/>
    </row>
    <row r="11752" spans="12:12">
      <c r="L11752" s="2"/>
    </row>
    <row r="11753" spans="12:12">
      <c r="L11753" s="2"/>
    </row>
    <row r="11754" spans="12:12">
      <c r="L11754" s="2"/>
    </row>
    <row r="11755" spans="12:12">
      <c r="L11755" s="2"/>
    </row>
    <row r="11756" spans="12:12">
      <c r="L11756" s="2"/>
    </row>
    <row r="11757" spans="12:12">
      <c r="L11757" s="2"/>
    </row>
    <row r="11758" spans="12:12">
      <c r="L11758" s="2"/>
    </row>
    <row r="11759" spans="12:12">
      <c r="L11759" s="2"/>
    </row>
    <row r="11760" spans="12:12">
      <c r="L11760" s="2"/>
    </row>
    <row r="11761" spans="12:12">
      <c r="L11761" s="2"/>
    </row>
    <row r="11762" spans="12:12">
      <c r="L11762" s="2"/>
    </row>
    <row r="11763" spans="12:12">
      <c r="L11763" s="2"/>
    </row>
    <row r="11764" spans="12:12">
      <c r="L11764" s="2"/>
    </row>
    <row r="11765" spans="12:12">
      <c r="L11765" s="2"/>
    </row>
    <row r="11766" spans="12:12">
      <c r="L11766" s="2"/>
    </row>
    <row r="11767" spans="12:12">
      <c r="L11767" s="2"/>
    </row>
    <row r="11768" spans="12:12">
      <c r="L11768" s="2"/>
    </row>
    <row r="11769" spans="12:12">
      <c r="L11769" s="2"/>
    </row>
    <row r="11770" spans="12:12">
      <c r="L11770" s="2"/>
    </row>
    <row r="11771" spans="12:12">
      <c r="L11771" s="2"/>
    </row>
    <row r="11772" spans="12:12">
      <c r="L11772" s="2"/>
    </row>
    <row r="11773" spans="12:12">
      <c r="L11773" s="2"/>
    </row>
    <row r="11774" spans="12:12">
      <c r="L11774" s="2"/>
    </row>
    <row r="11775" spans="12:12">
      <c r="L11775" s="2"/>
    </row>
    <row r="11776" spans="12:12">
      <c r="L11776" s="2"/>
    </row>
    <row r="11777" spans="12:12">
      <c r="L11777" s="2"/>
    </row>
    <row r="11778" spans="12:12">
      <c r="L11778" s="2"/>
    </row>
    <row r="11779" spans="12:12">
      <c r="L11779" s="2"/>
    </row>
    <row r="11780" spans="12:12">
      <c r="L11780" s="2"/>
    </row>
    <row r="11781" spans="12:12">
      <c r="L11781" s="2"/>
    </row>
    <row r="11782" spans="12:12">
      <c r="L11782" s="2"/>
    </row>
    <row r="11783" spans="12:12">
      <c r="L11783" s="2"/>
    </row>
    <row r="11784" spans="12:12">
      <c r="L11784" s="2"/>
    </row>
    <row r="11785" spans="12:12">
      <c r="L11785" s="2"/>
    </row>
    <row r="11786" spans="12:12">
      <c r="L11786" s="2"/>
    </row>
    <row r="11787" spans="12:12">
      <c r="L11787" s="2"/>
    </row>
    <row r="11788" spans="12:12">
      <c r="L11788" s="2"/>
    </row>
    <row r="11789" spans="12:12">
      <c r="L11789" s="2"/>
    </row>
    <row r="11790" spans="12:12">
      <c r="L11790" s="2"/>
    </row>
    <row r="11791" spans="12:12">
      <c r="L11791" s="2"/>
    </row>
    <row r="11792" spans="12:12">
      <c r="L11792" s="2"/>
    </row>
    <row r="11793" spans="12:12">
      <c r="L11793" s="2"/>
    </row>
    <row r="11794" spans="12:12">
      <c r="L11794" s="2"/>
    </row>
    <row r="11795" spans="12:12">
      <c r="L11795" s="2"/>
    </row>
    <row r="11796" spans="12:12">
      <c r="L11796" s="2"/>
    </row>
    <row r="11797" spans="12:12">
      <c r="L11797" s="2"/>
    </row>
    <row r="11798" spans="12:12">
      <c r="L11798" s="2"/>
    </row>
    <row r="11799" spans="12:12">
      <c r="L11799" s="2"/>
    </row>
    <row r="11800" spans="12:12">
      <c r="L11800" s="2"/>
    </row>
    <row r="11801" spans="12:12">
      <c r="L11801" s="2"/>
    </row>
    <row r="11802" spans="12:12">
      <c r="L11802" s="2"/>
    </row>
    <row r="11803" spans="12:12">
      <c r="L11803" s="2"/>
    </row>
    <row r="11804" spans="12:12">
      <c r="L11804" s="2"/>
    </row>
    <row r="11805" spans="12:12">
      <c r="L11805" s="2"/>
    </row>
    <row r="11806" spans="12:12">
      <c r="L11806" s="2"/>
    </row>
    <row r="11807" spans="12:12">
      <c r="L11807" s="2"/>
    </row>
    <row r="11808" spans="12:12">
      <c r="L11808" s="2"/>
    </row>
    <row r="11809" spans="12:12">
      <c r="L11809" s="2"/>
    </row>
    <row r="11810" spans="12:12">
      <c r="L11810" s="2"/>
    </row>
    <row r="11811" spans="12:12">
      <c r="L11811" s="2"/>
    </row>
    <row r="11812" spans="12:12">
      <c r="L11812" s="2"/>
    </row>
    <row r="11813" spans="12:12">
      <c r="L11813" s="2"/>
    </row>
    <row r="11814" spans="12:12">
      <c r="L11814" s="2"/>
    </row>
    <row r="11815" spans="12:12">
      <c r="L11815" s="2"/>
    </row>
    <row r="11816" spans="12:12">
      <c r="L11816" s="2"/>
    </row>
    <row r="11817" spans="12:12">
      <c r="L11817" s="2"/>
    </row>
    <row r="11818" spans="12:12">
      <c r="L11818" s="2"/>
    </row>
    <row r="11819" spans="12:12">
      <c r="L11819" s="2"/>
    </row>
    <row r="11820" spans="12:12">
      <c r="L11820" s="2"/>
    </row>
    <row r="11821" spans="12:12">
      <c r="L11821" s="2"/>
    </row>
    <row r="11822" spans="12:12">
      <c r="L11822" s="2"/>
    </row>
    <row r="11823" spans="12:12">
      <c r="L11823" s="2"/>
    </row>
    <row r="11824" spans="12:12">
      <c r="L11824" s="2"/>
    </row>
    <row r="11825" spans="12:12">
      <c r="L11825" s="2"/>
    </row>
    <row r="11826" spans="12:12">
      <c r="L11826" s="2"/>
    </row>
    <row r="11827" spans="12:12">
      <c r="L11827" s="2"/>
    </row>
    <row r="11828" spans="12:12">
      <c r="L11828" s="2"/>
    </row>
    <row r="11829" spans="12:12">
      <c r="L11829" s="2"/>
    </row>
    <row r="11830" spans="12:12">
      <c r="L11830" s="2"/>
    </row>
    <row r="11831" spans="12:12">
      <c r="L11831" s="2"/>
    </row>
    <row r="11832" spans="12:12">
      <c r="L11832" s="2"/>
    </row>
    <row r="11833" spans="12:12">
      <c r="L11833" s="2"/>
    </row>
    <row r="11834" spans="12:12">
      <c r="L11834" s="2"/>
    </row>
    <row r="11835" spans="12:12">
      <c r="L11835" s="2"/>
    </row>
    <row r="11836" spans="12:12">
      <c r="L11836" s="2"/>
    </row>
    <row r="11837" spans="12:12">
      <c r="L11837" s="2"/>
    </row>
    <row r="11838" spans="12:12">
      <c r="L11838" s="2"/>
    </row>
    <row r="11839" spans="12:12">
      <c r="L11839" s="2"/>
    </row>
    <row r="11840" spans="12:12">
      <c r="L11840" s="2"/>
    </row>
    <row r="11841" spans="12:12">
      <c r="L11841" s="2"/>
    </row>
    <row r="11842" spans="12:12">
      <c r="L11842" s="2"/>
    </row>
    <row r="11843" spans="12:12">
      <c r="L11843" s="2"/>
    </row>
    <row r="11844" spans="12:12">
      <c r="L11844" s="2"/>
    </row>
    <row r="11845" spans="12:12">
      <c r="L11845" s="2"/>
    </row>
    <row r="11846" spans="12:12">
      <c r="L11846" s="2"/>
    </row>
    <row r="11847" spans="12:12">
      <c r="L11847" s="2"/>
    </row>
    <row r="11848" spans="12:12">
      <c r="L11848" s="2"/>
    </row>
    <row r="11849" spans="12:12">
      <c r="L11849" s="2"/>
    </row>
    <row r="11850" spans="12:12">
      <c r="L11850" s="2"/>
    </row>
    <row r="11851" spans="12:12">
      <c r="L11851" s="2"/>
    </row>
    <row r="11852" spans="12:12">
      <c r="L11852" s="2"/>
    </row>
    <row r="11853" spans="12:12">
      <c r="L11853" s="2"/>
    </row>
    <row r="11854" spans="12:12">
      <c r="L11854" s="2"/>
    </row>
    <row r="11855" spans="12:12">
      <c r="L11855" s="2"/>
    </row>
    <row r="11856" spans="12:12">
      <c r="L11856" s="2"/>
    </row>
    <row r="11857" spans="12:12">
      <c r="L11857" s="2"/>
    </row>
    <row r="11858" spans="12:12">
      <c r="L11858" s="2"/>
    </row>
    <row r="11859" spans="12:12">
      <c r="L11859" s="2"/>
    </row>
    <row r="11860" spans="12:12">
      <c r="L11860" s="2"/>
    </row>
    <row r="11861" spans="12:12">
      <c r="L11861" s="2"/>
    </row>
    <row r="11862" spans="12:12">
      <c r="L11862" s="2"/>
    </row>
    <row r="11863" spans="12:12">
      <c r="L11863" s="2"/>
    </row>
    <row r="11864" spans="12:12">
      <c r="L11864" s="2"/>
    </row>
    <row r="11865" spans="12:12">
      <c r="L11865" s="2"/>
    </row>
    <row r="11866" spans="12:12">
      <c r="L11866" s="2"/>
    </row>
    <row r="11867" spans="12:12">
      <c r="L11867" s="2"/>
    </row>
    <row r="11868" spans="12:12">
      <c r="L11868" s="2"/>
    </row>
    <row r="11869" spans="12:12">
      <c r="L11869" s="2"/>
    </row>
    <row r="11870" spans="12:12">
      <c r="L11870" s="2"/>
    </row>
    <row r="11871" spans="12:12">
      <c r="L11871" s="2"/>
    </row>
    <row r="11872" spans="12:12">
      <c r="L11872" s="2"/>
    </row>
    <row r="11873" spans="12:12">
      <c r="L11873" s="2"/>
    </row>
    <row r="11874" spans="12:12">
      <c r="L11874" s="2"/>
    </row>
    <row r="11875" spans="12:12">
      <c r="L11875" s="2"/>
    </row>
    <row r="11876" spans="12:12">
      <c r="L11876" s="2"/>
    </row>
    <row r="11877" spans="12:12">
      <c r="L11877" s="2"/>
    </row>
    <row r="11878" spans="12:12">
      <c r="L11878" s="2"/>
    </row>
    <row r="11879" spans="12:12">
      <c r="L11879" s="2"/>
    </row>
    <row r="11880" spans="12:12">
      <c r="L11880" s="2"/>
    </row>
    <row r="11881" spans="12:12">
      <c r="L11881" s="2"/>
    </row>
    <row r="11882" spans="12:12">
      <c r="L11882" s="2"/>
    </row>
    <row r="11883" spans="12:12">
      <c r="L11883" s="2"/>
    </row>
    <row r="11884" spans="12:12">
      <c r="L11884" s="2"/>
    </row>
    <row r="11885" spans="12:12">
      <c r="L11885" s="2"/>
    </row>
    <row r="11886" spans="12:12">
      <c r="L11886" s="2"/>
    </row>
    <row r="11887" spans="12:12">
      <c r="L11887" s="2"/>
    </row>
    <row r="11888" spans="12:12">
      <c r="L11888" s="2"/>
    </row>
    <row r="11889" spans="12:12">
      <c r="L11889" s="2"/>
    </row>
    <row r="11890" spans="12:12">
      <c r="L11890" s="2"/>
    </row>
    <row r="11891" spans="12:12">
      <c r="L11891" s="2"/>
    </row>
    <row r="11892" spans="12:12">
      <c r="L11892" s="2"/>
    </row>
    <row r="11893" spans="12:12">
      <c r="L11893" s="2"/>
    </row>
    <row r="11894" spans="12:12">
      <c r="L11894" s="2"/>
    </row>
    <row r="11895" spans="12:12">
      <c r="L11895" s="2"/>
    </row>
    <row r="11896" spans="12:12">
      <c r="L11896" s="2"/>
    </row>
    <row r="11897" spans="12:12">
      <c r="L11897" s="2"/>
    </row>
    <row r="11898" spans="12:12">
      <c r="L11898" s="2"/>
    </row>
    <row r="11899" spans="12:12">
      <c r="L11899" s="2"/>
    </row>
    <row r="11900" spans="12:12">
      <c r="L11900" s="2"/>
    </row>
    <row r="11901" spans="12:12">
      <c r="L11901" s="2"/>
    </row>
    <row r="11902" spans="12:12">
      <c r="L11902" s="2"/>
    </row>
    <row r="11903" spans="12:12">
      <c r="L11903" s="2"/>
    </row>
    <row r="11904" spans="12:12">
      <c r="L11904" s="2"/>
    </row>
    <row r="11905" spans="12:12">
      <c r="L11905" s="2"/>
    </row>
    <row r="11906" spans="12:12">
      <c r="L11906" s="2"/>
    </row>
    <row r="11907" spans="12:12">
      <c r="L11907" s="2"/>
    </row>
    <row r="11908" spans="12:12">
      <c r="L11908" s="2"/>
    </row>
    <row r="11909" spans="12:12">
      <c r="L11909" s="2"/>
    </row>
    <row r="11910" spans="12:12">
      <c r="L11910" s="2"/>
    </row>
    <row r="11911" spans="12:12">
      <c r="L11911" s="2"/>
    </row>
    <row r="11912" spans="12:12">
      <c r="L11912" s="2"/>
    </row>
    <row r="11913" spans="12:12">
      <c r="L11913" s="2"/>
    </row>
    <row r="11914" spans="12:12">
      <c r="L11914" s="2"/>
    </row>
    <row r="11915" spans="12:12">
      <c r="L11915" s="2"/>
    </row>
    <row r="11916" spans="12:12">
      <c r="L11916" s="2"/>
    </row>
    <row r="11917" spans="12:12">
      <c r="L11917" s="2"/>
    </row>
    <row r="11918" spans="12:12">
      <c r="L11918" s="2"/>
    </row>
    <row r="11919" spans="12:12">
      <c r="L11919" s="2"/>
    </row>
    <row r="11920" spans="12:12">
      <c r="L11920" s="2"/>
    </row>
    <row r="11921" spans="12:12">
      <c r="L11921" s="2"/>
    </row>
    <row r="11922" spans="12:12">
      <c r="L11922" s="2"/>
    </row>
    <row r="11923" spans="12:12">
      <c r="L11923" s="2"/>
    </row>
    <row r="11924" spans="12:12">
      <c r="L11924" s="2"/>
    </row>
    <row r="11925" spans="12:12">
      <c r="L11925" s="2"/>
    </row>
    <row r="11926" spans="12:12">
      <c r="L11926" s="2"/>
    </row>
    <row r="11927" spans="12:12">
      <c r="L11927" s="2"/>
    </row>
    <row r="11928" spans="12:12">
      <c r="L11928" s="2"/>
    </row>
    <row r="11929" spans="12:12">
      <c r="L11929" s="2"/>
    </row>
    <row r="11930" spans="12:12">
      <c r="L11930" s="2"/>
    </row>
    <row r="11931" spans="12:12">
      <c r="L11931" s="2"/>
    </row>
    <row r="11932" spans="12:12">
      <c r="L11932" s="2"/>
    </row>
    <row r="11933" spans="12:12">
      <c r="L11933" s="2"/>
    </row>
    <row r="11934" spans="12:12">
      <c r="L11934" s="2"/>
    </row>
    <row r="11935" spans="12:12">
      <c r="L11935" s="2"/>
    </row>
    <row r="11936" spans="12:12">
      <c r="L11936" s="2"/>
    </row>
    <row r="11937" spans="12:12">
      <c r="L11937" s="2"/>
    </row>
    <row r="11938" spans="12:12">
      <c r="L11938" s="2"/>
    </row>
    <row r="11939" spans="12:12">
      <c r="L11939" s="2"/>
    </row>
    <row r="11940" spans="12:12">
      <c r="L11940" s="2"/>
    </row>
    <row r="11941" spans="12:12">
      <c r="L11941" s="2"/>
    </row>
    <row r="11942" spans="12:12">
      <c r="L11942" s="2"/>
    </row>
    <row r="11943" spans="12:12">
      <c r="L11943" s="2"/>
    </row>
    <row r="11944" spans="12:12">
      <c r="L11944" s="2"/>
    </row>
    <row r="11945" spans="12:12">
      <c r="L11945" s="2"/>
    </row>
    <row r="11946" spans="12:12">
      <c r="L11946" s="2"/>
    </row>
    <row r="11947" spans="12:12">
      <c r="L11947" s="2"/>
    </row>
    <row r="11948" spans="12:12">
      <c r="L11948" s="2"/>
    </row>
    <row r="11949" spans="12:12">
      <c r="L11949" s="2"/>
    </row>
    <row r="11950" spans="12:12">
      <c r="L11950" s="2"/>
    </row>
    <row r="11951" spans="12:12">
      <c r="L11951" s="2"/>
    </row>
    <row r="11952" spans="12:12">
      <c r="L11952" s="2"/>
    </row>
    <row r="11953" spans="12:12">
      <c r="L11953" s="2"/>
    </row>
    <row r="11954" spans="12:12">
      <c r="L11954" s="2"/>
    </row>
    <row r="11955" spans="12:12">
      <c r="L11955" s="2"/>
    </row>
    <row r="11956" spans="12:12">
      <c r="L11956" s="2"/>
    </row>
    <row r="11957" spans="12:12">
      <c r="L11957" s="2"/>
    </row>
    <row r="11958" spans="12:12">
      <c r="L11958" s="2"/>
    </row>
    <row r="11959" spans="12:12">
      <c r="L11959" s="2"/>
    </row>
    <row r="11960" spans="12:12">
      <c r="L11960" s="2"/>
    </row>
    <row r="11961" spans="12:12">
      <c r="L11961" s="2"/>
    </row>
    <row r="11962" spans="12:12">
      <c r="L11962" s="2"/>
    </row>
    <row r="11963" spans="12:12">
      <c r="L11963" s="2"/>
    </row>
    <row r="11964" spans="12:12">
      <c r="L11964" s="2"/>
    </row>
    <row r="11965" spans="12:12">
      <c r="L11965" s="2"/>
    </row>
    <row r="11966" spans="12:12">
      <c r="L11966" s="2"/>
    </row>
    <row r="11967" spans="12:12">
      <c r="L11967" s="2"/>
    </row>
    <row r="11968" spans="12:12">
      <c r="L11968" s="2"/>
    </row>
    <row r="11969" spans="12:12">
      <c r="L11969" s="2"/>
    </row>
    <row r="11970" spans="12:12">
      <c r="L11970" s="2"/>
    </row>
    <row r="11971" spans="12:12">
      <c r="L11971" s="2"/>
    </row>
    <row r="11972" spans="12:12">
      <c r="L11972" s="2"/>
    </row>
    <row r="11973" spans="12:12">
      <c r="L11973" s="2"/>
    </row>
    <row r="11974" spans="12:12">
      <c r="L11974" s="2"/>
    </row>
    <row r="11975" spans="12:12">
      <c r="L11975" s="2"/>
    </row>
    <row r="11976" spans="12:12">
      <c r="L11976" s="2"/>
    </row>
    <row r="11977" spans="12:12">
      <c r="L11977" s="2"/>
    </row>
    <row r="11978" spans="12:12">
      <c r="L11978" s="2"/>
    </row>
    <row r="11979" spans="12:12">
      <c r="L11979" s="2"/>
    </row>
    <row r="11980" spans="12:12">
      <c r="L11980" s="2"/>
    </row>
    <row r="11981" spans="12:12">
      <c r="L11981" s="2"/>
    </row>
    <row r="11982" spans="12:12">
      <c r="L11982" s="2"/>
    </row>
    <row r="11983" spans="12:12">
      <c r="L11983" s="2"/>
    </row>
    <row r="11984" spans="12:12">
      <c r="L11984" s="2"/>
    </row>
    <row r="11985" spans="12:12">
      <c r="L11985" s="2"/>
    </row>
    <row r="11986" spans="12:12">
      <c r="L11986" s="2"/>
    </row>
    <row r="11987" spans="12:12">
      <c r="L11987" s="2"/>
    </row>
    <row r="11988" spans="12:12">
      <c r="L11988" s="2"/>
    </row>
    <row r="11989" spans="12:12">
      <c r="L11989" s="2"/>
    </row>
    <row r="11990" spans="12:12">
      <c r="L11990" s="2"/>
    </row>
    <row r="11991" spans="12:12">
      <c r="L11991" s="2"/>
    </row>
    <row r="11992" spans="12:12">
      <c r="L11992" s="2"/>
    </row>
    <row r="11993" spans="12:12">
      <c r="L11993" s="2"/>
    </row>
    <row r="11994" spans="12:12">
      <c r="L11994" s="2"/>
    </row>
    <row r="11995" spans="12:12">
      <c r="L11995" s="2"/>
    </row>
    <row r="11996" spans="12:12">
      <c r="L11996" s="2"/>
    </row>
    <row r="11997" spans="12:12">
      <c r="L11997" s="2"/>
    </row>
    <row r="11998" spans="12:12">
      <c r="L11998" s="2"/>
    </row>
    <row r="11999" spans="12:12">
      <c r="L11999" s="2"/>
    </row>
    <row r="12000" spans="12:12">
      <c r="L12000" s="2"/>
    </row>
    <row r="12001" spans="12:12">
      <c r="L12001" s="2"/>
    </row>
    <row r="12002" spans="12:12">
      <c r="L12002" s="2"/>
    </row>
    <row r="12003" spans="12:12">
      <c r="L12003" s="2"/>
    </row>
    <row r="12004" spans="12:12">
      <c r="L12004" s="2"/>
    </row>
    <row r="12005" spans="12:12">
      <c r="L12005" s="2"/>
    </row>
    <row r="12006" spans="12:12">
      <c r="L12006" s="2"/>
    </row>
    <row r="12007" spans="12:12">
      <c r="L12007" s="2"/>
    </row>
    <row r="12008" spans="12:12">
      <c r="L12008" s="2"/>
    </row>
    <row r="12009" spans="12:12">
      <c r="L12009" s="2"/>
    </row>
    <row r="12010" spans="12:12">
      <c r="L12010" s="2"/>
    </row>
    <row r="12011" spans="12:12">
      <c r="L12011" s="2"/>
    </row>
    <row r="12012" spans="12:12">
      <c r="L12012" s="2"/>
    </row>
    <row r="12013" spans="12:12">
      <c r="L12013" s="2"/>
    </row>
    <row r="12014" spans="12:12">
      <c r="L12014" s="2"/>
    </row>
    <row r="12015" spans="12:12">
      <c r="L12015" s="2"/>
    </row>
    <row r="12016" spans="12:12">
      <c r="L12016" s="2"/>
    </row>
    <row r="12017" spans="12:12">
      <c r="L12017" s="2"/>
    </row>
    <row r="12018" spans="12:12">
      <c r="L12018" s="2"/>
    </row>
    <row r="12019" spans="12:12">
      <c r="L12019" s="2"/>
    </row>
    <row r="12020" spans="12:12">
      <c r="L12020" s="2"/>
    </row>
    <row r="12021" spans="12:12">
      <c r="L12021" s="2"/>
    </row>
    <row r="12022" spans="12:12">
      <c r="L12022" s="2"/>
    </row>
    <row r="12023" spans="12:12">
      <c r="L12023" s="2"/>
    </row>
    <row r="12024" spans="12:12">
      <c r="L12024" s="2"/>
    </row>
    <row r="12025" spans="12:12">
      <c r="L12025" s="2"/>
    </row>
    <row r="12026" spans="12:12">
      <c r="L12026" s="2"/>
    </row>
    <row r="12027" spans="12:12">
      <c r="L12027" s="2"/>
    </row>
    <row r="12028" spans="12:12">
      <c r="L12028" s="2"/>
    </row>
    <row r="12029" spans="12:12">
      <c r="L12029" s="2"/>
    </row>
    <row r="12030" spans="12:12">
      <c r="L12030" s="2"/>
    </row>
    <row r="12031" spans="12:12">
      <c r="L12031" s="2"/>
    </row>
    <row r="12032" spans="12:12">
      <c r="L12032" s="2"/>
    </row>
    <row r="12033" spans="12:12">
      <c r="L12033" s="2"/>
    </row>
    <row r="12034" spans="12:12">
      <c r="L12034" s="2"/>
    </row>
    <row r="12035" spans="12:12">
      <c r="L12035" s="2"/>
    </row>
    <row r="12036" spans="12:12">
      <c r="L12036" s="2"/>
    </row>
    <row r="12037" spans="12:12">
      <c r="L12037" s="2"/>
    </row>
    <row r="12038" spans="12:12">
      <c r="L12038" s="2"/>
    </row>
    <row r="12039" spans="12:12">
      <c r="L12039" s="2"/>
    </row>
    <row r="12040" spans="12:12">
      <c r="L12040" s="2"/>
    </row>
    <row r="12041" spans="12:12">
      <c r="L12041" s="2"/>
    </row>
    <row r="12042" spans="12:12">
      <c r="L12042" s="2"/>
    </row>
    <row r="12043" spans="12:12">
      <c r="L12043" s="2"/>
    </row>
    <row r="12044" spans="12:12">
      <c r="L12044" s="2"/>
    </row>
    <row r="12045" spans="12:12">
      <c r="L12045" s="2"/>
    </row>
    <row r="12046" spans="12:12">
      <c r="L12046" s="2"/>
    </row>
    <row r="12047" spans="12:12">
      <c r="L12047" s="2"/>
    </row>
    <row r="12048" spans="12:12">
      <c r="L12048" s="2"/>
    </row>
    <row r="12049" spans="12:12">
      <c r="L12049" s="2"/>
    </row>
    <row r="12050" spans="12:12">
      <c r="L12050" s="2"/>
    </row>
    <row r="12051" spans="12:12">
      <c r="L12051" s="2"/>
    </row>
    <row r="12052" spans="12:12">
      <c r="L12052" s="2"/>
    </row>
    <row r="12053" spans="12:12">
      <c r="L12053" s="2"/>
    </row>
    <row r="12054" spans="12:12">
      <c r="L12054" s="2"/>
    </row>
    <row r="12055" spans="12:12">
      <c r="L12055" s="2"/>
    </row>
    <row r="12056" spans="12:12">
      <c r="L12056" s="2"/>
    </row>
    <row r="12057" spans="12:12">
      <c r="L12057" s="2"/>
    </row>
    <row r="12058" spans="12:12">
      <c r="L12058" s="2"/>
    </row>
    <row r="12059" spans="12:12">
      <c r="L12059" s="2"/>
    </row>
    <row r="12060" spans="12:12">
      <c r="L12060" s="2"/>
    </row>
    <row r="12061" spans="12:12">
      <c r="L12061" s="2"/>
    </row>
    <row r="12062" spans="12:12">
      <c r="L12062" s="2"/>
    </row>
    <row r="12063" spans="12:12">
      <c r="L12063" s="2"/>
    </row>
    <row r="12064" spans="12:12">
      <c r="L12064" s="2"/>
    </row>
    <row r="12065" spans="12:12">
      <c r="L12065" s="2"/>
    </row>
    <row r="12066" spans="12:12">
      <c r="L12066" s="2"/>
    </row>
    <row r="12067" spans="12:12">
      <c r="L12067" s="2"/>
    </row>
    <row r="12068" spans="12:12">
      <c r="L12068" s="2"/>
    </row>
    <row r="12069" spans="12:12">
      <c r="L12069" s="2"/>
    </row>
    <row r="12070" spans="12:12">
      <c r="L12070" s="2"/>
    </row>
    <row r="12071" spans="12:12">
      <c r="L12071" s="2"/>
    </row>
    <row r="12072" spans="12:12">
      <c r="L12072" s="2"/>
    </row>
    <row r="12073" spans="12:12">
      <c r="L12073" s="2"/>
    </row>
    <row r="12074" spans="12:12">
      <c r="L12074" s="2"/>
    </row>
    <row r="12075" spans="12:12">
      <c r="L12075" s="2"/>
    </row>
    <row r="12076" spans="12:12">
      <c r="L12076" s="2"/>
    </row>
    <row r="12077" spans="12:12">
      <c r="L12077" s="2"/>
    </row>
    <row r="12078" spans="12:12">
      <c r="L12078" s="2"/>
    </row>
    <row r="12079" spans="12:12">
      <c r="L12079" s="2"/>
    </row>
    <row r="12080" spans="12:12">
      <c r="L12080" s="2"/>
    </row>
    <row r="12081" spans="12:12">
      <c r="L12081" s="2"/>
    </row>
    <row r="12082" spans="12:12">
      <c r="L12082" s="2"/>
    </row>
    <row r="12083" spans="12:12">
      <c r="L12083" s="2"/>
    </row>
    <row r="12084" spans="12:12">
      <c r="L12084" s="2"/>
    </row>
    <row r="12085" spans="12:12">
      <c r="L12085" s="2"/>
    </row>
    <row r="12086" spans="12:12">
      <c r="L12086" s="2"/>
    </row>
    <row r="12087" spans="12:12">
      <c r="L12087" s="2"/>
    </row>
    <row r="12088" spans="12:12">
      <c r="L12088" s="2"/>
    </row>
    <row r="12089" spans="12:12">
      <c r="L12089" s="2"/>
    </row>
    <row r="12090" spans="12:12">
      <c r="L12090" s="2"/>
    </row>
    <row r="12091" spans="12:12">
      <c r="L12091" s="2"/>
    </row>
    <row r="12092" spans="12:12">
      <c r="L12092" s="2"/>
    </row>
    <row r="12093" spans="12:12">
      <c r="L12093" s="2"/>
    </row>
    <row r="12094" spans="12:12">
      <c r="L12094" s="2"/>
    </row>
    <row r="12095" spans="12:12">
      <c r="L12095" s="2"/>
    </row>
    <row r="12096" spans="12:12">
      <c r="L12096" s="2"/>
    </row>
    <row r="12097" spans="12:12">
      <c r="L12097" s="2"/>
    </row>
    <row r="12098" spans="12:12">
      <c r="L12098" s="2"/>
    </row>
    <row r="12099" spans="12:12">
      <c r="L12099" s="2"/>
    </row>
    <row r="12100" spans="12:12">
      <c r="L12100" s="2"/>
    </row>
    <row r="12101" spans="12:12">
      <c r="L12101" s="2"/>
    </row>
    <row r="12102" spans="12:12">
      <c r="L12102" s="2"/>
    </row>
    <row r="12103" spans="12:12">
      <c r="L12103" s="2"/>
    </row>
    <row r="12104" spans="12:12">
      <c r="L12104" s="2"/>
    </row>
    <row r="12105" spans="12:12">
      <c r="L12105" s="2"/>
    </row>
    <row r="12106" spans="12:12">
      <c r="L12106" s="2"/>
    </row>
    <row r="12107" spans="12:12">
      <c r="L12107" s="2"/>
    </row>
    <row r="12108" spans="12:12">
      <c r="L12108" s="2"/>
    </row>
    <row r="12109" spans="12:12">
      <c r="L12109" s="2"/>
    </row>
    <row r="12110" spans="12:12">
      <c r="L12110" s="2"/>
    </row>
    <row r="12111" spans="12:12">
      <c r="L12111" s="2"/>
    </row>
    <row r="12112" spans="12:12">
      <c r="L12112" s="2"/>
    </row>
    <row r="12113" spans="12:12">
      <c r="L12113" s="2"/>
    </row>
    <row r="12114" spans="12:12">
      <c r="L12114" s="2"/>
    </row>
    <row r="12115" spans="12:12">
      <c r="L12115" s="2"/>
    </row>
    <row r="12116" spans="12:12">
      <c r="L12116" s="2"/>
    </row>
    <row r="12117" spans="12:12">
      <c r="L12117" s="2"/>
    </row>
    <row r="12118" spans="12:12">
      <c r="L12118" s="2"/>
    </row>
    <row r="12119" spans="12:12">
      <c r="L12119" s="2"/>
    </row>
    <row r="12120" spans="12:12">
      <c r="L12120" s="2"/>
    </row>
    <row r="12121" spans="12:12">
      <c r="L12121" s="2"/>
    </row>
    <row r="12122" spans="12:12">
      <c r="L12122" s="2"/>
    </row>
    <row r="12123" spans="12:12">
      <c r="L12123" s="2"/>
    </row>
    <row r="12124" spans="12:12">
      <c r="L12124" s="2"/>
    </row>
    <row r="12125" spans="12:12">
      <c r="L12125" s="2"/>
    </row>
    <row r="12126" spans="12:12">
      <c r="L12126" s="2"/>
    </row>
    <row r="12127" spans="12:12">
      <c r="L12127" s="2"/>
    </row>
    <row r="12128" spans="12:12">
      <c r="L12128" s="2"/>
    </row>
    <row r="12129" spans="12:12">
      <c r="L12129" s="2"/>
    </row>
    <row r="12130" spans="12:12">
      <c r="L12130" s="2"/>
    </row>
    <row r="12131" spans="12:12">
      <c r="L12131" s="2"/>
    </row>
    <row r="12132" spans="12:12">
      <c r="L12132" s="2"/>
    </row>
    <row r="12133" spans="12:12">
      <c r="L12133" s="2"/>
    </row>
    <row r="12134" spans="12:12">
      <c r="L12134" s="2"/>
    </row>
    <row r="12135" spans="12:12">
      <c r="L12135" s="2"/>
    </row>
    <row r="12136" spans="12:12">
      <c r="L12136" s="2"/>
    </row>
    <row r="12137" spans="12:12">
      <c r="L12137" s="2"/>
    </row>
    <row r="12138" spans="12:12">
      <c r="L12138" s="2"/>
    </row>
    <row r="12139" spans="12:12">
      <c r="L12139" s="2"/>
    </row>
    <row r="12140" spans="12:12">
      <c r="L12140" s="2"/>
    </row>
    <row r="12141" spans="12:12">
      <c r="L12141" s="2"/>
    </row>
    <row r="12142" spans="12:12">
      <c r="L12142" s="2"/>
    </row>
    <row r="12143" spans="12:12">
      <c r="L12143" s="2"/>
    </row>
    <row r="12144" spans="12:12">
      <c r="L12144" s="2"/>
    </row>
    <row r="12145" spans="12:12">
      <c r="L12145" s="2"/>
    </row>
    <row r="12146" spans="12:12">
      <c r="L12146" s="2"/>
    </row>
    <row r="12147" spans="12:12">
      <c r="L12147" s="2"/>
    </row>
    <row r="12148" spans="12:12">
      <c r="L12148" s="2"/>
    </row>
    <row r="12149" spans="12:12">
      <c r="L12149" s="2"/>
    </row>
    <row r="12150" spans="12:12">
      <c r="L12150" s="2"/>
    </row>
    <row r="12151" spans="12:12">
      <c r="L12151" s="2"/>
    </row>
    <row r="12152" spans="12:12">
      <c r="L12152" s="2"/>
    </row>
    <row r="12153" spans="12:12">
      <c r="L12153" s="2"/>
    </row>
    <row r="12154" spans="12:12">
      <c r="L12154" s="2"/>
    </row>
    <row r="12155" spans="12:12">
      <c r="L12155" s="2"/>
    </row>
    <row r="12156" spans="12:12">
      <c r="L12156" s="2"/>
    </row>
    <row r="12157" spans="12:12">
      <c r="L12157" s="2"/>
    </row>
    <row r="12158" spans="12:12">
      <c r="L12158" s="2"/>
    </row>
    <row r="12159" spans="12:12">
      <c r="L12159" s="2"/>
    </row>
    <row r="12160" spans="12:12">
      <c r="L12160" s="2"/>
    </row>
    <row r="12161" spans="12:12">
      <c r="L12161" s="2"/>
    </row>
    <row r="12162" spans="12:12">
      <c r="L12162" s="2"/>
    </row>
    <row r="12163" spans="12:12">
      <c r="L12163" s="2"/>
    </row>
    <row r="12164" spans="12:12">
      <c r="L12164" s="2"/>
    </row>
    <row r="12165" spans="12:12">
      <c r="L12165" s="2"/>
    </row>
    <row r="12166" spans="12:12">
      <c r="L12166" s="2"/>
    </row>
    <row r="12167" spans="12:12">
      <c r="L12167" s="2"/>
    </row>
    <row r="12168" spans="12:12">
      <c r="L12168" s="2"/>
    </row>
    <row r="12169" spans="12:12">
      <c r="L12169" s="2"/>
    </row>
    <row r="12170" spans="12:12">
      <c r="L12170" s="2"/>
    </row>
    <row r="12171" spans="12:12">
      <c r="L12171" s="2"/>
    </row>
    <row r="12172" spans="12:12">
      <c r="L12172" s="2"/>
    </row>
    <row r="12173" spans="12:12">
      <c r="L12173" s="2"/>
    </row>
    <row r="12174" spans="12:12">
      <c r="L12174" s="2"/>
    </row>
    <row r="12175" spans="12:12">
      <c r="L12175" s="2"/>
    </row>
    <row r="12176" spans="12:12">
      <c r="L12176" s="2"/>
    </row>
    <row r="12177" spans="12:12">
      <c r="L12177" s="2"/>
    </row>
    <row r="12178" spans="12:12">
      <c r="L12178" s="2"/>
    </row>
    <row r="12179" spans="12:12">
      <c r="L12179" s="2"/>
    </row>
    <row r="12180" spans="12:12">
      <c r="L12180" s="2"/>
    </row>
    <row r="12181" spans="12:12">
      <c r="L12181" s="2"/>
    </row>
    <row r="12182" spans="12:12">
      <c r="L12182" s="2"/>
    </row>
    <row r="12183" spans="12:12">
      <c r="L12183" s="2"/>
    </row>
    <row r="12184" spans="12:12">
      <c r="L12184" s="2"/>
    </row>
    <row r="12185" spans="12:12">
      <c r="L12185" s="2"/>
    </row>
    <row r="12186" spans="12:12">
      <c r="L12186" s="2"/>
    </row>
    <row r="12187" spans="12:12">
      <c r="L12187" s="2"/>
    </row>
    <row r="12188" spans="12:12">
      <c r="L12188" s="2"/>
    </row>
    <row r="12189" spans="12:12">
      <c r="L12189" s="2"/>
    </row>
    <row r="12190" spans="12:12">
      <c r="L12190" s="2"/>
    </row>
    <row r="12191" spans="12:12">
      <c r="L12191" s="2"/>
    </row>
    <row r="12192" spans="12:12">
      <c r="L12192" s="2"/>
    </row>
    <row r="12193" spans="12:12">
      <c r="L12193" s="2"/>
    </row>
    <row r="12194" spans="12:12">
      <c r="L12194" s="2"/>
    </row>
    <row r="12195" spans="12:12">
      <c r="L12195" s="2"/>
    </row>
    <row r="12196" spans="12:12">
      <c r="L12196" s="2"/>
    </row>
    <row r="12197" spans="12:12">
      <c r="L12197" s="2"/>
    </row>
    <row r="12198" spans="12:12">
      <c r="L12198" s="2"/>
    </row>
    <row r="12199" spans="12:12">
      <c r="L12199" s="2"/>
    </row>
    <row r="12200" spans="12:12">
      <c r="L12200" s="2"/>
    </row>
    <row r="12201" spans="12:12">
      <c r="L12201" s="2"/>
    </row>
    <row r="12202" spans="12:12">
      <c r="L12202" s="2"/>
    </row>
    <row r="12203" spans="12:12">
      <c r="L12203" s="2"/>
    </row>
    <row r="12204" spans="12:12">
      <c r="L12204" s="2"/>
    </row>
    <row r="12205" spans="12:12">
      <c r="L12205" s="2"/>
    </row>
    <row r="12206" spans="12:12">
      <c r="L12206" s="2"/>
    </row>
    <row r="12207" spans="12:12">
      <c r="L12207" s="2"/>
    </row>
    <row r="12208" spans="12:12">
      <c r="L12208" s="2"/>
    </row>
    <row r="12209" spans="12:12">
      <c r="L12209" s="2"/>
    </row>
    <row r="12210" spans="12:12">
      <c r="L12210" s="2"/>
    </row>
    <row r="12211" spans="12:12">
      <c r="L12211" s="2"/>
    </row>
    <row r="12212" spans="12:12">
      <c r="L12212" s="2"/>
    </row>
    <row r="12213" spans="12:12">
      <c r="L12213" s="2"/>
    </row>
    <row r="12214" spans="12:12">
      <c r="L12214" s="2"/>
    </row>
    <row r="12215" spans="12:12">
      <c r="L12215" s="2"/>
    </row>
    <row r="12216" spans="12:12">
      <c r="L12216" s="2"/>
    </row>
    <row r="12217" spans="12:12">
      <c r="L12217" s="2"/>
    </row>
    <row r="12218" spans="12:12">
      <c r="L12218" s="2"/>
    </row>
    <row r="12219" spans="12:12">
      <c r="L12219" s="2"/>
    </row>
    <row r="12220" spans="12:12">
      <c r="L12220" s="2"/>
    </row>
    <row r="12221" spans="12:12">
      <c r="L12221" s="2"/>
    </row>
    <row r="12222" spans="12:12">
      <c r="L12222" s="2"/>
    </row>
    <row r="12223" spans="12:12">
      <c r="L12223" s="2"/>
    </row>
    <row r="12224" spans="12:12">
      <c r="L12224" s="2"/>
    </row>
    <row r="12225" spans="12:12">
      <c r="L12225" s="2"/>
    </row>
    <row r="12226" spans="12:12">
      <c r="L12226" s="2"/>
    </row>
    <row r="12227" spans="12:12">
      <c r="L12227" s="2"/>
    </row>
    <row r="12228" spans="12:12">
      <c r="L12228" s="2"/>
    </row>
    <row r="12229" spans="12:12">
      <c r="L12229" s="2"/>
    </row>
    <row r="12230" spans="12:12">
      <c r="L12230" s="2"/>
    </row>
    <row r="12231" spans="12:12">
      <c r="L12231" s="2"/>
    </row>
    <row r="12232" spans="12:12">
      <c r="L12232" s="2"/>
    </row>
    <row r="12233" spans="12:12">
      <c r="L12233" s="2"/>
    </row>
    <row r="12234" spans="12:12">
      <c r="L12234" s="2"/>
    </row>
    <row r="12235" spans="12:12">
      <c r="L12235" s="2"/>
    </row>
    <row r="12236" spans="12:12">
      <c r="L12236" s="2"/>
    </row>
    <row r="12237" spans="12:12">
      <c r="L12237" s="2"/>
    </row>
    <row r="12238" spans="12:12">
      <c r="L12238" s="2"/>
    </row>
    <row r="12239" spans="12:12">
      <c r="L12239" s="2"/>
    </row>
    <row r="12240" spans="12:12">
      <c r="L12240" s="2"/>
    </row>
    <row r="12241" spans="12:12">
      <c r="L12241" s="2"/>
    </row>
    <row r="12242" spans="12:12">
      <c r="L12242" s="2"/>
    </row>
    <row r="12243" spans="12:12">
      <c r="L12243" s="2"/>
    </row>
    <row r="12244" spans="12:12">
      <c r="L12244" s="2"/>
    </row>
    <row r="12245" spans="12:12">
      <c r="L12245" s="2"/>
    </row>
    <row r="12246" spans="12:12">
      <c r="L12246" s="2"/>
    </row>
    <row r="12247" spans="12:12">
      <c r="L12247" s="2"/>
    </row>
    <row r="12248" spans="12:12">
      <c r="L12248" s="2"/>
    </row>
    <row r="12249" spans="12:12">
      <c r="L12249" s="2"/>
    </row>
    <row r="12250" spans="12:12">
      <c r="L12250" s="2"/>
    </row>
    <row r="12251" spans="12:12">
      <c r="L12251" s="2"/>
    </row>
    <row r="12252" spans="12:12">
      <c r="L12252" s="2"/>
    </row>
    <row r="12253" spans="12:12">
      <c r="L12253" s="2"/>
    </row>
    <row r="12254" spans="12:12">
      <c r="L12254" s="2"/>
    </row>
    <row r="12255" spans="12:12">
      <c r="L12255" s="2"/>
    </row>
    <row r="12256" spans="12:12">
      <c r="L12256" s="2"/>
    </row>
    <row r="12257" spans="12:12">
      <c r="L12257" s="2"/>
    </row>
    <row r="12258" spans="12:12">
      <c r="L12258" s="2"/>
    </row>
    <row r="12259" spans="12:12">
      <c r="L12259" s="2"/>
    </row>
    <row r="12260" spans="12:12">
      <c r="L12260" s="2"/>
    </row>
    <row r="12261" spans="12:12">
      <c r="L12261" s="2"/>
    </row>
    <row r="12262" spans="12:12">
      <c r="L12262" s="2"/>
    </row>
    <row r="12263" spans="12:12">
      <c r="L12263" s="2"/>
    </row>
    <row r="12264" spans="12:12">
      <c r="L12264" s="2"/>
    </row>
    <row r="12265" spans="12:12">
      <c r="L12265" s="2"/>
    </row>
    <row r="12266" spans="12:12">
      <c r="L12266" s="2"/>
    </row>
    <row r="12267" spans="12:12">
      <c r="L12267" s="2"/>
    </row>
    <row r="12268" spans="12:12">
      <c r="L12268" s="2"/>
    </row>
    <row r="12269" spans="12:12">
      <c r="L12269" s="2"/>
    </row>
    <row r="12270" spans="12:12">
      <c r="L12270" s="2"/>
    </row>
    <row r="12271" spans="12:12">
      <c r="L12271" s="2"/>
    </row>
    <row r="12272" spans="12:12">
      <c r="L12272" s="2"/>
    </row>
    <row r="12273" spans="12:12">
      <c r="L12273" s="2"/>
    </row>
    <row r="12274" spans="12:12">
      <c r="L12274" s="2"/>
    </row>
    <row r="12275" spans="12:12">
      <c r="L12275" s="2"/>
    </row>
    <row r="12276" spans="12:12">
      <c r="L12276" s="2"/>
    </row>
    <row r="12277" spans="12:12">
      <c r="L12277" s="2"/>
    </row>
    <row r="12278" spans="12:12">
      <c r="L12278" s="2"/>
    </row>
    <row r="12279" spans="12:12">
      <c r="L12279" s="2"/>
    </row>
    <row r="12280" spans="12:12">
      <c r="L12280" s="2"/>
    </row>
    <row r="12281" spans="12:12">
      <c r="L12281" s="2"/>
    </row>
    <row r="12282" spans="12:12">
      <c r="L12282" s="2"/>
    </row>
    <row r="12283" spans="12:12">
      <c r="L12283" s="2"/>
    </row>
    <row r="12284" spans="12:12">
      <c r="L12284" s="2"/>
    </row>
    <row r="12285" spans="12:12">
      <c r="L12285" s="2"/>
    </row>
    <row r="12286" spans="12:12">
      <c r="L12286" s="2"/>
    </row>
    <row r="12287" spans="12:12">
      <c r="L12287" s="2"/>
    </row>
    <row r="12288" spans="12:12">
      <c r="L12288" s="2"/>
    </row>
    <row r="12289" spans="12:12">
      <c r="L12289" s="2"/>
    </row>
    <row r="12290" spans="12:12">
      <c r="L12290" s="2"/>
    </row>
    <row r="12291" spans="12:12">
      <c r="L12291" s="2"/>
    </row>
    <row r="12292" spans="12:12">
      <c r="L12292" s="2"/>
    </row>
    <row r="12293" spans="12:12">
      <c r="L12293" s="2"/>
    </row>
    <row r="12294" spans="12:12">
      <c r="L12294" s="2"/>
    </row>
    <row r="12295" spans="12:12">
      <c r="L12295" s="2"/>
    </row>
    <row r="12296" spans="12:12">
      <c r="L12296" s="2"/>
    </row>
    <row r="12297" spans="12:12">
      <c r="L12297" s="2"/>
    </row>
    <row r="12298" spans="12:12">
      <c r="L12298" s="2"/>
    </row>
    <row r="12299" spans="12:12">
      <c r="L12299" s="2"/>
    </row>
    <row r="12300" spans="12:12">
      <c r="L12300" s="2"/>
    </row>
    <row r="12301" spans="12:12">
      <c r="L12301" s="2"/>
    </row>
    <row r="12302" spans="12:12">
      <c r="L12302" s="2"/>
    </row>
    <row r="12303" spans="12:12">
      <c r="L12303" s="2"/>
    </row>
    <row r="12304" spans="12:12">
      <c r="L12304" s="2"/>
    </row>
    <row r="12305" spans="12:12">
      <c r="L12305" s="2"/>
    </row>
    <row r="12306" spans="12:12">
      <c r="L12306" s="2"/>
    </row>
    <row r="12307" spans="12:12">
      <c r="L12307" s="2"/>
    </row>
    <row r="12308" spans="12:12">
      <c r="L12308" s="2"/>
    </row>
    <row r="12309" spans="12:12">
      <c r="L12309" s="2"/>
    </row>
    <row r="12310" spans="12:12">
      <c r="L12310" s="2"/>
    </row>
    <row r="12311" spans="12:12">
      <c r="L12311" s="2"/>
    </row>
    <row r="12312" spans="12:12">
      <c r="L12312" s="2"/>
    </row>
    <row r="12313" spans="12:12">
      <c r="L12313" s="2"/>
    </row>
    <row r="12314" spans="12:12">
      <c r="L12314" s="2"/>
    </row>
    <row r="12315" spans="12:12">
      <c r="L12315" s="2"/>
    </row>
    <row r="12316" spans="12:12">
      <c r="L12316" s="2"/>
    </row>
    <row r="12317" spans="12:12">
      <c r="L12317" s="2"/>
    </row>
    <row r="12318" spans="12:12">
      <c r="L12318" s="2"/>
    </row>
    <row r="12319" spans="12:12">
      <c r="L12319" s="2"/>
    </row>
    <row r="12320" spans="12:12">
      <c r="L12320" s="2"/>
    </row>
    <row r="12321" spans="12:12">
      <c r="L12321" s="2"/>
    </row>
    <row r="12322" spans="12:12">
      <c r="L12322" s="2"/>
    </row>
    <row r="12323" spans="12:12">
      <c r="L12323" s="2"/>
    </row>
    <row r="12324" spans="12:12">
      <c r="L12324" s="2"/>
    </row>
    <row r="12325" spans="12:12">
      <c r="L12325" s="2"/>
    </row>
    <row r="12326" spans="12:12">
      <c r="L12326" s="2"/>
    </row>
    <row r="12327" spans="12:12">
      <c r="L12327" s="2"/>
    </row>
    <row r="12328" spans="12:12">
      <c r="L12328" s="2"/>
    </row>
    <row r="12329" spans="12:12">
      <c r="L12329" s="2"/>
    </row>
    <row r="12330" spans="12:12">
      <c r="L12330" s="2"/>
    </row>
    <row r="12331" spans="12:12">
      <c r="L12331" s="2"/>
    </row>
    <row r="12332" spans="12:12">
      <c r="L12332" s="2"/>
    </row>
    <row r="12333" spans="12:12">
      <c r="L12333" s="2"/>
    </row>
    <row r="12334" spans="12:12">
      <c r="L12334" s="2"/>
    </row>
    <row r="12335" spans="12:12">
      <c r="L12335" s="2"/>
    </row>
    <row r="12336" spans="12:12">
      <c r="L12336" s="2"/>
    </row>
    <row r="12337" spans="12:12">
      <c r="L12337" s="2"/>
    </row>
    <row r="12338" spans="12:12">
      <c r="L12338" s="2"/>
    </row>
    <row r="12339" spans="12:12">
      <c r="L12339" s="2"/>
    </row>
    <row r="12340" spans="12:12">
      <c r="L12340" s="2"/>
    </row>
    <row r="12341" spans="12:12">
      <c r="L12341" s="2"/>
    </row>
    <row r="12342" spans="12:12">
      <c r="L12342" s="2"/>
    </row>
    <row r="12343" spans="12:12">
      <c r="L12343" s="2"/>
    </row>
    <row r="12344" spans="12:12">
      <c r="L12344" s="2"/>
    </row>
    <row r="12345" spans="12:12">
      <c r="L12345" s="2"/>
    </row>
    <row r="12346" spans="12:12">
      <c r="L12346" s="2"/>
    </row>
    <row r="12347" spans="12:12">
      <c r="L12347" s="2"/>
    </row>
    <row r="12348" spans="12:12">
      <c r="L12348" s="2"/>
    </row>
    <row r="12349" spans="12:12">
      <c r="L12349" s="2"/>
    </row>
    <row r="12350" spans="12:12">
      <c r="L12350" s="2"/>
    </row>
    <row r="12351" spans="12:12">
      <c r="L12351" s="2"/>
    </row>
    <row r="12352" spans="12:12">
      <c r="L12352" s="2"/>
    </row>
    <row r="12353" spans="12:12">
      <c r="L12353" s="2"/>
    </row>
    <row r="12354" spans="12:12">
      <c r="L12354" s="2"/>
    </row>
    <row r="12355" spans="12:12">
      <c r="L12355" s="2"/>
    </row>
    <row r="12356" spans="12:12">
      <c r="L12356" s="2"/>
    </row>
    <row r="12357" spans="12:12">
      <c r="L12357" s="2"/>
    </row>
    <row r="12358" spans="12:12">
      <c r="L12358" s="2"/>
    </row>
    <row r="12359" spans="12:12">
      <c r="L12359" s="2"/>
    </row>
    <row r="12360" spans="12:12">
      <c r="L12360" s="2"/>
    </row>
    <row r="12361" spans="12:12">
      <c r="L12361" s="2"/>
    </row>
    <row r="12362" spans="12:12">
      <c r="L12362" s="2"/>
    </row>
    <row r="12363" spans="12:12">
      <c r="L12363" s="2"/>
    </row>
    <row r="12364" spans="12:12">
      <c r="L12364" s="2"/>
    </row>
    <row r="12365" spans="12:12">
      <c r="L12365" s="2"/>
    </row>
    <row r="12366" spans="12:12">
      <c r="L12366" s="2"/>
    </row>
    <row r="12367" spans="12:12">
      <c r="L12367" s="2"/>
    </row>
    <row r="12368" spans="12:12">
      <c r="L12368" s="2"/>
    </row>
    <row r="12369" spans="12:12">
      <c r="L12369" s="2"/>
    </row>
    <row r="12370" spans="12:12">
      <c r="L12370" s="2"/>
    </row>
    <row r="12371" spans="12:12">
      <c r="L12371" s="2"/>
    </row>
    <row r="12372" spans="12:12">
      <c r="L12372" s="2"/>
    </row>
    <row r="12373" spans="12:12">
      <c r="L12373" s="2"/>
    </row>
    <row r="12374" spans="12:12">
      <c r="L12374" s="2"/>
    </row>
    <row r="12375" spans="12:12">
      <c r="L12375" s="2"/>
    </row>
    <row r="12376" spans="12:12">
      <c r="L12376" s="2"/>
    </row>
    <row r="12377" spans="12:12">
      <c r="L12377" s="2"/>
    </row>
    <row r="12378" spans="12:12">
      <c r="L12378" s="2"/>
    </row>
    <row r="12379" spans="12:12">
      <c r="L12379" s="2"/>
    </row>
    <row r="12380" spans="12:12">
      <c r="L12380" s="2"/>
    </row>
    <row r="12381" spans="12:12">
      <c r="L12381" s="2"/>
    </row>
    <row r="12382" spans="12:12">
      <c r="L12382" s="2"/>
    </row>
    <row r="12383" spans="12:12">
      <c r="L12383" s="2"/>
    </row>
    <row r="12384" spans="12:12">
      <c r="L12384" s="2"/>
    </row>
    <row r="12385" spans="12:12">
      <c r="L12385" s="2"/>
    </row>
    <row r="12386" spans="12:12">
      <c r="L12386" s="2"/>
    </row>
    <row r="12387" spans="12:12">
      <c r="L12387" s="2"/>
    </row>
    <row r="12388" spans="12:12">
      <c r="L12388" s="2"/>
    </row>
    <row r="12389" spans="12:12">
      <c r="L12389" s="2"/>
    </row>
    <row r="12390" spans="12:12">
      <c r="L12390" s="2"/>
    </row>
    <row r="12391" spans="12:12">
      <c r="L12391" s="2"/>
    </row>
    <row r="12392" spans="12:12">
      <c r="L12392" s="2"/>
    </row>
    <row r="12393" spans="12:12">
      <c r="L12393" s="2"/>
    </row>
    <row r="12394" spans="12:12">
      <c r="L12394" s="2"/>
    </row>
    <row r="12395" spans="12:12">
      <c r="L12395" s="2"/>
    </row>
    <row r="12396" spans="12:12">
      <c r="L12396" s="2"/>
    </row>
    <row r="12397" spans="12:12">
      <c r="L12397" s="2"/>
    </row>
    <row r="12398" spans="12:12">
      <c r="L12398" s="2"/>
    </row>
    <row r="12399" spans="12:12">
      <c r="L12399" s="2"/>
    </row>
    <row r="12400" spans="12:12">
      <c r="L12400" s="2"/>
    </row>
    <row r="12401" spans="12:12">
      <c r="L12401" s="2"/>
    </row>
    <row r="12402" spans="12:12">
      <c r="L12402" s="2"/>
    </row>
    <row r="12403" spans="12:12">
      <c r="L12403" s="2"/>
    </row>
    <row r="12404" spans="12:12">
      <c r="L12404" s="2"/>
    </row>
    <row r="12405" spans="12:12">
      <c r="L12405" s="2"/>
    </row>
    <row r="12406" spans="12:12">
      <c r="L12406" s="2"/>
    </row>
    <row r="12407" spans="12:12">
      <c r="L12407" s="2"/>
    </row>
    <row r="12408" spans="12:12">
      <c r="L12408" s="2"/>
    </row>
    <row r="12409" spans="12:12">
      <c r="L12409" s="2"/>
    </row>
    <row r="12410" spans="12:12">
      <c r="L12410" s="2"/>
    </row>
    <row r="12411" spans="12:12">
      <c r="L12411" s="2"/>
    </row>
    <row r="12412" spans="12:12">
      <c r="L12412" s="2"/>
    </row>
    <row r="12413" spans="12:12">
      <c r="L12413" s="2"/>
    </row>
    <row r="12414" spans="12:12">
      <c r="L12414" s="2"/>
    </row>
    <row r="12415" spans="12:12">
      <c r="L12415" s="2"/>
    </row>
    <row r="12416" spans="12:12">
      <c r="L12416" s="2"/>
    </row>
    <row r="12417" spans="12:12">
      <c r="L12417" s="2"/>
    </row>
    <row r="12418" spans="12:12">
      <c r="L12418" s="2"/>
    </row>
    <row r="12419" spans="12:12">
      <c r="L12419" s="2"/>
    </row>
    <row r="12420" spans="12:12">
      <c r="L12420" s="2"/>
    </row>
    <row r="12421" spans="12:12">
      <c r="L12421" s="2"/>
    </row>
    <row r="12422" spans="12:12">
      <c r="L12422" s="2"/>
    </row>
    <row r="12423" spans="12:12">
      <c r="L12423" s="2"/>
    </row>
    <row r="12424" spans="12:12">
      <c r="L12424" s="2"/>
    </row>
    <row r="12425" spans="12:12">
      <c r="L12425" s="2"/>
    </row>
    <row r="12426" spans="12:12">
      <c r="L12426" s="2"/>
    </row>
    <row r="12427" spans="12:12">
      <c r="L12427" s="2"/>
    </row>
    <row r="12428" spans="12:12">
      <c r="L12428" s="2"/>
    </row>
    <row r="12429" spans="12:12">
      <c r="L12429" s="2"/>
    </row>
    <row r="12430" spans="12:12">
      <c r="L12430" s="2"/>
    </row>
    <row r="12431" spans="12:12">
      <c r="L12431" s="2"/>
    </row>
    <row r="12432" spans="12:12">
      <c r="L12432" s="2"/>
    </row>
    <row r="12433" spans="12:12">
      <c r="L12433" s="2"/>
    </row>
    <row r="12434" spans="12:12">
      <c r="L12434" s="2"/>
    </row>
    <row r="12435" spans="12:12">
      <c r="L12435" s="2"/>
    </row>
    <row r="12436" spans="12:12">
      <c r="L12436" s="2"/>
    </row>
    <row r="12437" spans="12:12">
      <c r="L12437" s="2"/>
    </row>
    <row r="12438" spans="12:12">
      <c r="L12438" s="2"/>
    </row>
    <row r="12439" spans="12:12">
      <c r="L12439" s="2"/>
    </row>
    <row r="12440" spans="12:12">
      <c r="L12440" s="2"/>
    </row>
    <row r="12441" spans="12:12">
      <c r="L12441" s="2"/>
    </row>
    <row r="12442" spans="12:12">
      <c r="L12442" s="2"/>
    </row>
    <row r="12443" spans="12:12">
      <c r="L12443" s="2"/>
    </row>
    <row r="12444" spans="12:12">
      <c r="L12444" s="2"/>
    </row>
    <row r="12445" spans="12:12">
      <c r="L12445" s="2"/>
    </row>
    <row r="12446" spans="12:12">
      <c r="L12446" s="2"/>
    </row>
    <row r="12447" spans="12:12">
      <c r="L12447" s="2"/>
    </row>
    <row r="12448" spans="12:12">
      <c r="L12448" s="2"/>
    </row>
    <row r="12449" spans="12:12">
      <c r="L12449" s="2"/>
    </row>
    <row r="12450" spans="12:12">
      <c r="L12450" s="2"/>
    </row>
    <row r="12451" spans="12:12">
      <c r="L12451" s="2"/>
    </row>
    <row r="12452" spans="12:12">
      <c r="L12452" s="2"/>
    </row>
    <row r="12453" spans="12:12">
      <c r="L12453" s="2"/>
    </row>
    <row r="12454" spans="12:12">
      <c r="L12454" s="2"/>
    </row>
    <row r="12455" spans="12:12">
      <c r="L12455" s="2"/>
    </row>
    <row r="12456" spans="12:12">
      <c r="L12456" s="2"/>
    </row>
    <row r="12457" spans="12:12">
      <c r="L12457" s="2"/>
    </row>
    <row r="12458" spans="12:12">
      <c r="L12458" s="2"/>
    </row>
    <row r="12459" spans="12:12">
      <c r="L12459" s="2"/>
    </row>
    <row r="12460" spans="12:12">
      <c r="L12460" s="2"/>
    </row>
    <row r="12461" spans="12:12">
      <c r="L12461" s="2"/>
    </row>
    <row r="12462" spans="12:12">
      <c r="L12462" s="2"/>
    </row>
    <row r="12463" spans="12:12">
      <c r="L12463" s="2"/>
    </row>
    <row r="12464" spans="12:12">
      <c r="L12464" s="2"/>
    </row>
    <row r="12465" spans="12:12">
      <c r="L12465" s="2"/>
    </row>
    <row r="12466" spans="12:12">
      <c r="L12466" s="2"/>
    </row>
    <row r="12467" spans="12:12">
      <c r="L12467" s="2"/>
    </row>
    <row r="12468" spans="12:12">
      <c r="L12468" s="2"/>
    </row>
    <row r="12469" spans="12:12">
      <c r="L12469" s="2"/>
    </row>
    <row r="12470" spans="12:12">
      <c r="L12470" s="2"/>
    </row>
    <row r="12471" spans="12:12">
      <c r="L12471" s="2"/>
    </row>
    <row r="12472" spans="12:12">
      <c r="L12472" s="2"/>
    </row>
    <row r="12473" spans="12:12">
      <c r="L12473" s="2"/>
    </row>
    <row r="12474" spans="12:12">
      <c r="L12474" s="2"/>
    </row>
    <row r="12475" spans="12:12">
      <c r="L12475" s="2"/>
    </row>
    <row r="12476" spans="12:12">
      <c r="L12476" s="2"/>
    </row>
    <row r="12477" spans="12:12">
      <c r="L12477" s="2"/>
    </row>
    <row r="12478" spans="12:12">
      <c r="L12478" s="2"/>
    </row>
    <row r="12479" spans="12:12">
      <c r="L12479" s="2"/>
    </row>
    <row r="12480" spans="12:12">
      <c r="L12480" s="2"/>
    </row>
    <row r="12481" spans="12:12">
      <c r="L12481" s="2"/>
    </row>
    <row r="12482" spans="12:12">
      <c r="L12482" s="2"/>
    </row>
    <row r="12483" spans="12:12">
      <c r="L12483" s="2"/>
    </row>
    <row r="12484" spans="12:12">
      <c r="L12484" s="2"/>
    </row>
    <row r="12485" spans="12:12">
      <c r="L12485" s="2"/>
    </row>
    <row r="12486" spans="12:12">
      <c r="L12486" s="2"/>
    </row>
    <row r="12487" spans="12:12">
      <c r="L12487" s="2"/>
    </row>
    <row r="12488" spans="12:12">
      <c r="L12488" s="2"/>
    </row>
    <row r="12489" spans="12:12">
      <c r="L12489" s="2"/>
    </row>
    <row r="12490" spans="12:12">
      <c r="L12490" s="2"/>
    </row>
    <row r="12491" spans="12:12">
      <c r="L12491" s="2"/>
    </row>
    <row r="12492" spans="12:12">
      <c r="L12492" s="2"/>
    </row>
    <row r="12493" spans="12:12">
      <c r="L12493" s="2"/>
    </row>
    <row r="12494" spans="12:12">
      <c r="L12494" s="2"/>
    </row>
    <row r="12495" spans="12:12">
      <c r="L12495" s="2"/>
    </row>
    <row r="12496" spans="12:12">
      <c r="L12496" s="2"/>
    </row>
    <row r="12497" spans="12:12">
      <c r="L12497" s="2"/>
    </row>
    <row r="12498" spans="12:12">
      <c r="L12498" s="2"/>
    </row>
    <row r="12499" spans="12:12">
      <c r="L12499" s="2"/>
    </row>
    <row r="12500" spans="12:12">
      <c r="L12500" s="2"/>
    </row>
    <row r="12501" spans="12:12">
      <c r="L12501" s="2"/>
    </row>
    <row r="12502" spans="12:12">
      <c r="L12502" s="2"/>
    </row>
    <row r="12503" spans="12:12">
      <c r="L12503" s="2"/>
    </row>
    <row r="12504" spans="12:12">
      <c r="L12504" s="2"/>
    </row>
    <row r="12505" spans="12:12">
      <c r="L12505" s="2"/>
    </row>
    <row r="12506" spans="12:12">
      <c r="L12506" s="2"/>
    </row>
    <row r="12507" spans="12:12">
      <c r="L12507" s="2"/>
    </row>
    <row r="12508" spans="12:12">
      <c r="L12508" s="2"/>
    </row>
    <row r="12509" spans="12:12">
      <c r="L12509" s="2"/>
    </row>
    <row r="12510" spans="12:12">
      <c r="L12510" s="2"/>
    </row>
    <row r="12511" spans="12:12">
      <c r="L12511" s="2"/>
    </row>
    <row r="12512" spans="12:12">
      <c r="L12512" s="2"/>
    </row>
    <row r="12513" spans="12:12">
      <c r="L12513" s="2"/>
    </row>
    <row r="12514" spans="12:12">
      <c r="L12514" s="2"/>
    </row>
    <row r="12515" spans="12:12">
      <c r="L12515" s="2"/>
    </row>
    <row r="12516" spans="12:12">
      <c r="L12516" s="2"/>
    </row>
    <row r="12517" spans="12:12">
      <c r="L12517" s="2"/>
    </row>
    <row r="12518" spans="12:12">
      <c r="L12518" s="2"/>
    </row>
    <row r="12519" spans="12:12">
      <c r="L12519" s="2"/>
    </row>
    <row r="12520" spans="12:12">
      <c r="L12520" s="2"/>
    </row>
    <row r="12521" spans="12:12">
      <c r="L12521" s="2"/>
    </row>
    <row r="12522" spans="12:12">
      <c r="L12522" s="2"/>
    </row>
    <row r="12523" spans="12:12">
      <c r="L12523" s="2"/>
    </row>
    <row r="12524" spans="12:12">
      <c r="L12524" s="2"/>
    </row>
    <row r="12525" spans="12:12">
      <c r="L12525" s="2"/>
    </row>
    <row r="12526" spans="12:12">
      <c r="L12526" s="2"/>
    </row>
    <row r="12527" spans="12:12">
      <c r="L12527" s="2"/>
    </row>
    <row r="12528" spans="12:12">
      <c r="L12528" s="2"/>
    </row>
    <row r="12529" spans="12:12">
      <c r="L12529" s="2"/>
    </row>
    <row r="12530" spans="12:12">
      <c r="L12530" s="2"/>
    </row>
    <row r="12531" spans="12:12">
      <c r="L12531" s="2"/>
    </row>
    <row r="12532" spans="12:12">
      <c r="L12532" s="2"/>
    </row>
    <row r="12533" spans="12:12">
      <c r="L12533" s="2"/>
    </row>
    <row r="12534" spans="12:12">
      <c r="L12534" s="2"/>
    </row>
    <row r="12535" spans="12:12">
      <c r="L12535" s="2"/>
    </row>
    <row r="12536" spans="12:12">
      <c r="L12536" s="2"/>
    </row>
    <row r="12537" spans="12:12">
      <c r="L12537" s="2"/>
    </row>
    <row r="12538" spans="12:12">
      <c r="L12538" s="2"/>
    </row>
    <row r="12539" spans="12:12">
      <c r="L12539" s="2"/>
    </row>
    <row r="12540" spans="12:12">
      <c r="L12540" s="2"/>
    </row>
    <row r="12541" spans="12:12">
      <c r="L12541" s="2"/>
    </row>
    <row r="12542" spans="12:12">
      <c r="L12542" s="2"/>
    </row>
    <row r="12543" spans="12:12">
      <c r="L12543" s="2"/>
    </row>
    <row r="12544" spans="12:12">
      <c r="L12544" s="2"/>
    </row>
    <row r="12545" spans="12:12">
      <c r="L12545" s="2"/>
    </row>
    <row r="12546" spans="12:12">
      <c r="L12546" s="2"/>
    </row>
    <row r="12547" spans="12:12">
      <c r="L12547" s="2"/>
    </row>
    <row r="12548" spans="12:12">
      <c r="L12548" s="2"/>
    </row>
    <row r="12549" spans="12:12">
      <c r="L12549" s="2"/>
    </row>
    <row r="12550" spans="12:12">
      <c r="L12550" s="2"/>
    </row>
    <row r="12551" spans="12:12">
      <c r="L12551" s="2"/>
    </row>
    <row r="12552" spans="12:12">
      <c r="L12552" s="2"/>
    </row>
    <row r="12553" spans="12:12">
      <c r="L12553" s="2"/>
    </row>
    <row r="12554" spans="12:12">
      <c r="L12554" s="2"/>
    </row>
    <row r="12555" spans="12:12">
      <c r="L12555" s="2"/>
    </row>
    <row r="12556" spans="12:12">
      <c r="L12556" s="2"/>
    </row>
    <row r="12557" spans="12:12">
      <c r="L12557" s="2"/>
    </row>
    <row r="12558" spans="12:12">
      <c r="L12558" s="2"/>
    </row>
    <row r="12559" spans="12:12">
      <c r="L12559" s="2"/>
    </row>
    <row r="12560" spans="12:12">
      <c r="L12560" s="2"/>
    </row>
    <row r="12561" spans="12:12">
      <c r="L12561" s="2"/>
    </row>
    <row r="12562" spans="12:12">
      <c r="L12562" s="2"/>
    </row>
    <row r="12563" spans="12:12">
      <c r="L12563" s="2"/>
    </row>
    <row r="12564" spans="12:12">
      <c r="L12564" s="2"/>
    </row>
    <row r="12565" spans="12:12">
      <c r="L12565" s="2"/>
    </row>
    <row r="12566" spans="12:12">
      <c r="L12566" s="2"/>
    </row>
    <row r="12567" spans="12:12">
      <c r="L12567" s="2"/>
    </row>
    <row r="12568" spans="12:12">
      <c r="L12568" s="2"/>
    </row>
    <row r="12569" spans="12:12">
      <c r="L12569" s="2"/>
    </row>
    <row r="12570" spans="12:12">
      <c r="L12570" s="2"/>
    </row>
    <row r="12571" spans="12:12">
      <c r="L12571" s="2"/>
    </row>
    <row r="12572" spans="12:12">
      <c r="L12572" s="2"/>
    </row>
    <row r="12573" spans="12:12">
      <c r="L12573" s="2"/>
    </row>
    <row r="12574" spans="12:12">
      <c r="L12574" s="2"/>
    </row>
    <row r="12575" spans="12:12">
      <c r="L12575" s="2"/>
    </row>
    <row r="12576" spans="12:12">
      <c r="L12576" s="2"/>
    </row>
    <row r="12577" spans="12:12">
      <c r="L12577" s="2"/>
    </row>
    <row r="12578" spans="12:12">
      <c r="L12578" s="2"/>
    </row>
    <row r="12579" spans="12:12">
      <c r="L12579" s="2"/>
    </row>
    <row r="12580" spans="12:12">
      <c r="L12580" s="2"/>
    </row>
    <row r="12581" spans="12:12">
      <c r="L12581" s="2"/>
    </row>
    <row r="12582" spans="12:12">
      <c r="L12582" s="2"/>
    </row>
    <row r="12583" spans="12:12">
      <c r="L12583" s="2"/>
    </row>
    <row r="12584" spans="12:12">
      <c r="L12584" s="2"/>
    </row>
    <row r="12585" spans="12:12">
      <c r="L12585" s="2"/>
    </row>
    <row r="12586" spans="12:12">
      <c r="L12586" s="2"/>
    </row>
    <row r="12587" spans="12:12">
      <c r="L12587" s="2"/>
    </row>
    <row r="12588" spans="12:12">
      <c r="L12588" s="2"/>
    </row>
    <row r="12589" spans="12:12">
      <c r="L12589" s="2"/>
    </row>
    <row r="12590" spans="12:12">
      <c r="L12590" s="2"/>
    </row>
    <row r="12591" spans="12:12">
      <c r="L12591" s="2"/>
    </row>
    <row r="12592" spans="12:12">
      <c r="L12592" s="2"/>
    </row>
    <row r="12593" spans="12:12">
      <c r="L12593" s="2"/>
    </row>
    <row r="12594" spans="12:12">
      <c r="L12594" s="2"/>
    </row>
    <row r="12595" spans="12:12">
      <c r="L12595" s="2"/>
    </row>
    <row r="12596" spans="12:12">
      <c r="L12596" s="2"/>
    </row>
    <row r="12597" spans="12:12">
      <c r="L12597" s="2"/>
    </row>
    <row r="12598" spans="12:12">
      <c r="L12598" s="2"/>
    </row>
    <row r="12599" spans="12:12">
      <c r="L12599" s="2"/>
    </row>
    <row r="12600" spans="12:12">
      <c r="L12600" s="2"/>
    </row>
    <row r="12601" spans="12:12">
      <c r="L12601" s="2"/>
    </row>
    <row r="12602" spans="12:12">
      <c r="L12602" s="2"/>
    </row>
    <row r="12603" spans="12:12">
      <c r="L12603" s="2"/>
    </row>
    <row r="12604" spans="12:12">
      <c r="L12604" s="2"/>
    </row>
    <row r="12605" spans="12:12">
      <c r="L12605" s="2"/>
    </row>
    <row r="12606" spans="12:12">
      <c r="L12606" s="2"/>
    </row>
    <row r="12607" spans="12:12">
      <c r="L12607" s="2"/>
    </row>
    <row r="12608" spans="12:12">
      <c r="L12608" s="2"/>
    </row>
    <row r="12609" spans="12:12">
      <c r="L12609" s="2"/>
    </row>
    <row r="12610" spans="12:12">
      <c r="L12610" s="2"/>
    </row>
    <row r="12611" spans="12:12">
      <c r="L12611" s="2"/>
    </row>
    <row r="12612" spans="12:12">
      <c r="L12612" s="2"/>
    </row>
    <row r="12613" spans="12:12">
      <c r="L12613" s="2"/>
    </row>
    <row r="12614" spans="12:12">
      <c r="L12614" s="2"/>
    </row>
    <row r="12615" spans="12:12">
      <c r="L12615" s="2"/>
    </row>
    <row r="12616" spans="12:12">
      <c r="L12616" s="2"/>
    </row>
    <row r="12617" spans="12:12">
      <c r="L12617" s="2"/>
    </row>
    <row r="12618" spans="12:12">
      <c r="L12618" s="2"/>
    </row>
    <row r="12619" spans="12:12">
      <c r="L12619" s="2"/>
    </row>
    <row r="12620" spans="12:12">
      <c r="L12620" s="2"/>
    </row>
    <row r="12621" spans="12:12">
      <c r="L12621" s="2"/>
    </row>
    <row r="12622" spans="12:12">
      <c r="L12622" s="2"/>
    </row>
    <row r="12623" spans="12:12">
      <c r="L12623" s="2"/>
    </row>
    <row r="12624" spans="12:12">
      <c r="L12624" s="2"/>
    </row>
    <row r="12625" spans="12:12">
      <c r="L12625" s="2"/>
    </row>
    <row r="12626" spans="12:12">
      <c r="L12626" s="2"/>
    </row>
    <row r="12627" spans="12:12">
      <c r="L12627" s="2"/>
    </row>
    <row r="12628" spans="12:12">
      <c r="L12628" s="2"/>
    </row>
    <row r="12629" spans="12:12">
      <c r="L12629" s="2"/>
    </row>
    <row r="12630" spans="12:12">
      <c r="L12630" s="2"/>
    </row>
    <row r="12631" spans="12:12">
      <c r="L12631" s="2"/>
    </row>
    <row r="12632" spans="12:12">
      <c r="L12632" s="2"/>
    </row>
    <row r="12633" spans="12:12">
      <c r="L12633" s="2"/>
    </row>
    <row r="12634" spans="12:12">
      <c r="L12634" s="2"/>
    </row>
    <row r="12635" spans="12:12">
      <c r="L12635" s="2"/>
    </row>
    <row r="12636" spans="12:12">
      <c r="L12636" s="2"/>
    </row>
    <row r="12637" spans="12:12">
      <c r="L12637" s="2"/>
    </row>
    <row r="12638" spans="12:12">
      <c r="L12638" s="2"/>
    </row>
    <row r="12639" spans="12:12">
      <c r="L12639" s="2"/>
    </row>
    <row r="12640" spans="12:12">
      <c r="L12640" s="2"/>
    </row>
    <row r="12641" spans="12:12">
      <c r="L12641" s="2"/>
    </row>
    <row r="12642" spans="12:12">
      <c r="L12642" s="2"/>
    </row>
    <row r="12643" spans="12:12">
      <c r="L12643" s="2"/>
    </row>
    <row r="12644" spans="12:12">
      <c r="L12644" s="2"/>
    </row>
    <row r="12645" spans="12:12">
      <c r="L12645" s="2"/>
    </row>
    <row r="12646" spans="12:12">
      <c r="L12646" s="2"/>
    </row>
    <row r="12647" spans="12:12">
      <c r="L12647" s="2"/>
    </row>
    <row r="12648" spans="12:12">
      <c r="L12648" s="2"/>
    </row>
    <row r="12649" spans="12:12">
      <c r="L12649" s="2"/>
    </row>
    <row r="12650" spans="12:12">
      <c r="L12650" s="2"/>
    </row>
    <row r="12651" spans="12:12">
      <c r="L12651" s="2"/>
    </row>
    <row r="12652" spans="12:12">
      <c r="L12652" s="2"/>
    </row>
    <row r="12653" spans="12:12">
      <c r="L12653" s="2"/>
    </row>
    <row r="12654" spans="12:12">
      <c r="L12654" s="2"/>
    </row>
    <row r="12655" spans="12:12">
      <c r="L12655" s="2"/>
    </row>
    <row r="12656" spans="12:12">
      <c r="L12656" s="2"/>
    </row>
    <row r="12657" spans="12:12">
      <c r="L12657" s="2"/>
    </row>
    <row r="12658" spans="12:12">
      <c r="L12658" s="2"/>
    </row>
    <row r="12659" spans="12:12">
      <c r="L12659" s="2"/>
    </row>
    <row r="12660" spans="12:12">
      <c r="L12660" s="2"/>
    </row>
    <row r="12661" spans="12:12">
      <c r="L12661" s="2"/>
    </row>
    <row r="12662" spans="12:12">
      <c r="L12662" s="2"/>
    </row>
    <row r="12663" spans="12:12">
      <c r="L12663" s="2"/>
    </row>
    <row r="12664" spans="12:12">
      <c r="L12664" s="2"/>
    </row>
    <row r="12665" spans="12:12">
      <c r="L12665" s="2"/>
    </row>
    <row r="12666" spans="12:12">
      <c r="L12666" s="2"/>
    </row>
    <row r="12667" spans="12:12">
      <c r="L12667" s="2"/>
    </row>
    <row r="12668" spans="12:12">
      <c r="L12668" s="2"/>
    </row>
    <row r="12669" spans="12:12">
      <c r="L12669" s="2"/>
    </row>
    <row r="12670" spans="12:12">
      <c r="L12670" s="2"/>
    </row>
    <row r="12671" spans="12:12">
      <c r="L12671" s="2"/>
    </row>
    <row r="12672" spans="12:12">
      <c r="L12672" s="2"/>
    </row>
    <row r="12673" spans="12:12">
      <c r="L12673" s="2"/>
    </row>
    <row r="12674" spans="12:12">
      <c r="L12674" s="2"/>
    </row>
    <row r="12675" spans="12:12">
      <c r="L12675" s="2"/>
    </row>
    <row r="12676" spans="12:12">
      <c r="L12676" s="2"/>
    </row>
    <row r="12677" spans="12:12">
      <c r="L12677" s="2"/>
    </row>
    <row r="12678" spans="12:12">
      <c r="L12678" s="2"/>
    </row>
    <row r="12679" spans="12:12">
      <c r="L12679" s="2"/>
    </row>
    <row r="12680" spans="12:12">
      <c r="L12680" s="2"/>
    </row>
    <row r="12681" spans="12:12">
      <c r="L12681" s="2"/>
    </row>
    <row r="12682" spans="12:12">
      <c r="L12682" s="2"/>
    </row>
    <row r="12683" spans="12:12">
      <c r="L12683" s="2"/>
    </row>
    <row r="12684" spans="12:12">
      <c r="L12684" s="2"/>
    </row>
    <row r="12685" spans="12:12">
      <c r="L12685" s="2"/>
    </row>
    <row r="12686" spans="12:12">
      <c r="L12686" s="2"/>
    </row>
    <row r="12687" spans="12:12">
      <c r="L12687" s="2"/>
    </row>
    <row r="12688" spans="12:12">
      <c r="L12688" s="2"/>
    </row>
    <row r="12689" spans="12:12">
      <c r="L12689" s="2"/>
    </row>
    <row r="12690" spans="12:12">
      <c r="L12690" s="2"/>
    </row>
    <row r="12691" spans="12:12">
      <c r="L12691" s="2"/>
    </row>
    <row r="12692" spans="12:12">
      <c r="L12692" s="2"/>
    </row>
    <row r="12693" spans="12:12">
      <c r="L12693" s="2"/>
    </row>
    <row r="12694" spans="12:12">
      <c r="L12694" s="2"/>
    </row>
    <row r="12695" spans="12:12">
      <c r="L12695" s="2"/>
    </row>
    <row r="12696" spans="12:12">
      <c r="L12696" s="2"/>
    </row>
    <row r="12697" spans="12:12">
      <c r="L12697" s="2"/>
    </row>
    <row r="12698" spans="12:12">
      <c r="L12698" s="2"/>
    </row>
    <row r="12699" spans="12:12">
      <c r="L12699" s="2"/>
    </row>
    <row r="12700" spans="12:12">
      <c r="L12700" s="2"/>
    </row>
    <row r="12701" spans="12:12">
      <c r="L12701" s="2"/>
    </row>
    <row r="12702" spans="12:12">
      <c r="L12702" s="2"/>
    </row>
    <row r="12703" spans="12:12">
      <c r="L12703" s="2"/>
    </row>
    <row r="12704" spans="12:12">
      <c r="L12704" s="2"/>
    </row>
    <row r="12705" spans="12:12">
      <c r="L12705" s="2"/>
    </row>
    <row r="12706" spans="12:12">
      <c r="L12706" s="2"/>
    </row>
    <row r="12707" spans="12:12">
      <c r="L12707" s="2"/>
    </row>
    <row r="12708" spans="12:12">
      <c r="L12708" s="2"/>
    </row>
    <row r="12709" spans="12:12">
      <c r="L12709" s="2"/>
    </row>
    <row r="12710" spans="12:12">
      <c r="L12710" s="2"/>
    </row>
    <row r="12711" spans="12:12">
      <c r="L12711" s="2"/>
    </row>
    <row r="12712" spans="12:12">
      <c r="L12712" s="2"/>
    </row>
    <row r="12713" spans="12:12">
      <c r="L12713" s="2"/>
    </row>
    <row r="12714" spans="12:12">
      <c r="L12714" s="2"/>
    </row>
    <row r="12715" spans="12:12">
      <c r="L12715" s="2"/>
    </row>
    <row r="12716" spans="12:12">
      <c r="L12716" s="2"/>
    </row>
    <row r="12717" spans="12:12">
      <c r="L12717" s="2"/>
    </row>
    <row r="12718" spans="12:12">
      <c r="L12718" s="2"/>
    </row>
    <row r="12719" spans="12:12">
      <c r="L12719" s="2"/>
    </row>
    <row r="12720" spans="12:12">
      <c r="L12720" s="2"/>
    </row>
    <row r="12721" spans="12:12">
      <c r="L12721" s="2"/>
    </row>
    <row r="12722" spans="12:12">
      <c r="L12722" s="2"/>
    </row>
    <row r="12723" spans="12:12">
      <c r="L12723" s="2"/>
    </row>
    <row r="12724" spans="12:12">
      <c r="L12724" s="2"/>
    </row>
    <row r="12725" spans="12:12">
      <c r="L12725" s="2"/>
    </row>
    <row r="12726" spans="12:12">
      <c r="L12726" s="2"/>
    </row>
    <row r="12727" spans="12:12">
      <c r="L12727" s="2"/>
    </row>
    <row r="12728" spans="12:12">
      <c r="L12728" s="2"/>
    </row>
    <row r="12729" spans="12:12">
      <c r="L12729" s="2"/>
    </row>
    <row r="12730" spans="12:12">
      <c r="L12730" s="2"/>
    </row>
    <row r="12731" spans="12:12">
      <c r="L12731" s="2"/>
    </row>
    <row r="12732" spans="12:12">
      <c r="L12732" s="2"/>
    </row>
    <row r="12733" spans="12:12">
      <c r="L12733" s="2"/>
    </row>
    <row r="12734" spans="12:12">
      <c r="L12734" s="2"/>
    </row>
    <row r="12735" spans="12:12">
      <c r="L12735" s="2"/>
    </row>
    <row r="12736" spans="12:12">
      <c r="L12736" s="2"/>
    </row>
    <row r="12737" spans="12:12">
      <c r="L12737" s="2"/>
    </row>
    <row r="12738" spans="12:12">
      <c r="L12738" s="2"/>
    </row>
    <row r="12739" spans="12:12">
      <c r="L12739" s="2"/>
    </row>
    <row r="12740" spans="12:12">
      <c r="L12740" s="2"/>
    </row>
    <row r="12741" spans="12:12">
      <c r="L12741" s="2"/>
    </row>
    <row r="12742" spans="12:12">
      <c r="L12742" s="2"/>
    </row>
    <row r="12743" spans="12:12">
      <c r="L12743" s="2"/>
    </row>
    <row r="12744" spans="12:12">
      <c r="L12744" s="2"/>
    </row>
    <row r="12745" spans="12:12">
      <c r="L12745" s="2"/>
    </row>
    <row r="12746" spans="12:12">
      <c r="L12746" s="2"/>
    </row>
    <row r="12747" spans="12:12">
      <c r="L12747" s="2"/>
    </row>
    <row r="12748" spans="12:12">
      <c r="L12748" s="2"/>
    </row>
    <row r="12749" spans="12:12">
      <c r="L12749" s="2"/>
    </row>
    <row r="12750" spans="12:12">
      <c r="L12750" s="2"/>
    </row>
    <row r="12751" spans="12:12">
      <c r="L12751" s="2"/>
    </row>
    <row r="12752" spans="12:12">
      <c r="L12752" s="2"/>
    </row>
    <row r="12753" spans="12:12">
      <c r="L12753" s="2"/>
    </row>
    <row r="12754" spans="12:12">
      <c r="L12754" s="2"/>
    </row>
    <row r="12755" spans="12:12">
      <c r="L12755" s="2"/>
    </row>
    <row r="12756" spans="12:12">
      <c r="L12756" s="2"/>
    </row>
    <row r="12757" spans="12:12">
      <c r="L12757" s="2"/>
    </row>
    <row r="12758" spans="12:12">
      <c r="L12758" s="2"/>
    </row>
    <row r="12759" spans="12:12">
      <c r="L12759" s="2"/>
    </row>
    <row r="12760" spans="12:12">
      <c r="L12760" s="2"/>
    </row>
    <row r="12761" spans="12:12">
      <c r="L12761" s="2"/>
    </row>
    <row r="12762" spans="12:12">
      <c r="L12762" s="2"/>
    </row>
    <row r="12763" spans="12:12">
      <c r="L12763" s="2"/>
    </row>
    <row r="12764" spans="12:12">
      <c r="L12764" s="2"/>
    </row>
    <row r="12765" spans="12:12">
      <c r="L12765" s="2"/>
    </row>
    <row r="12766" spans="12:12">
      <c r="L12766" s="2"/>
    </row>
    <row r="12767" spans="12:12">
      <c r="L12767" s="2"/>
    </row>
    <row r="12768" spans="12:12">
      <c r="L12768" s="2"/>
    </row>
    <row r="12769" spans="12:12">
      <c r="L12769" s="2"/>
    </row>
    <row r="12770" spans="12:12">
      <c r="L12770" s="2"/>
    </row>
    <row r="12771" spans="12:12">
      <c r="L12771" s="2"/>
    </row>
    <row r="12772" spans="12:12">
      <c r="L12772" s="2"/>
    </row>
    <row r="12773" spans="12:12">
      <c r="L12773" s="2"/>
    </row>
    <row r="12774" spans="12:12">
      <c r="L12774" s="2"/>
    </row>
    <row r="12775" spans="12:12">
      <c r="L12775" s="2"/>
    </row>
    <row r="12776" spans="12:12">
      <c r="L12776" s="2"/>
    </row>
    <row r="12777" spans="12:12">
      <c r="L12777" s="2"/>
    </row>
    <row r="12778" spans="12:12">
      <c r="L12778" s="2"/>
    </row>
    <row r="12779" spans="12:12">
      <c r="L12779" s="2"/>
    </row>
    <row r="12780" spans="12:12">
      <c r="L12780" s="2"/>
    </row>
    <row r="12781" spans="12:12">
      <c r="L12781" s="2"/>
    </row>
    <row r="12782" spans="12:12">
      <c r="L12782" s="2"/>
    </row>
    <row r="12783" spans="12:12">
      <c r="L12783" s="2"/>
    </row>
    <row r="12784" spans="12:12">
      <c r="L12784" s="2"/>
    </row>
    <row r="12785" spans="12:12">
      <c r="L12785" s="2"/>
    </row>
    <row r="12786" spans="12:12">
      <c r="L12786" s="2"/>
    </row>
    <row r="12787" spans="12:12">
      <c r="L12787" s="2"/>
    </row>
    <row r="12788" spans="12:12">
      <c r="L12788" s="2"/>
    </row>
    <row r="12789" spans="12:12">
      <c r="L12789" s="2"/>
    </row>
    <row r="12790" spans="12:12">
      <c r="L12790" s="2"/>
    </row>
    <row r="12791" spans="12:12">
      <c r="L12791" s="2"/>
    </row>
    <row r="12792" spans="12:12">
      <c r="L12792" s="2"/>
    </row>
    <row r="12793" spans="12:12">
      <c r="L12793" s="2"/>
    </row>
    <row r="12794" spans="12:12">
      <c r="L12794" s="2"/>
    </row>
    <row r="12795" spans="12:12">
      <c r="L12795" s="2"/>
    </row>
    <row r="12796" spans="12:12">
      <c r="L12796" s="2"/>
    </row>
    <row r="12797" spans="12:12">
      <c r="L12797" s="2"/>
    </row>
    <row r="12798" spans="12:12">
      <c r="L12798" s="2"/>
    </row>
    <row r="12799" spans="12:12">
      <c r="L12799" s="2"/>
    </row>
    <row r="12800" spans="12:12">
      <c r="L12800" s="2"/>
    </row>
    <row r="12801" spans="12:12">
      <c r="L12801" s="2"/>
    </row>
    <row r="12802" spans="12:12">
      <c r="L12802" s="2"/>
    </row>
    <row r="12803" spans="12:12">
      <c r="L12803" s="2"/>
    </row>
    <row r="12804" spans="12:12">
      <c r="L12804" s="2"/>
    </row>
    <row r="12805" spans="12:12">
      <c r="L12805" s="2"/>
    </row>
    <row r="12806" spans="12:12">
      <c r="L12806" s="2"/>
    </row>
    <row r="12807" spans="12:12">
      <c r="L12807" s="2"/>
    </row>
    <row r="12808" spans="12:12">
      <c r="L12808" s="2"/>
    </row>
    <row r="12809" spans="12:12">
      <c r="L12809" s="2"/>
    </row>
    <row r="12810" spans="12:12">
      <c r="L12810" s="2"/>
    </row>
    <row r="12811" spans="12:12">
      <c r="L12811" s="2"/>
    </row>
    <row r="12812" spans="12:12">
      <c r="L12812" s="2"/>
    </row>
    <row r="12813" spans="12:12">
      <c r="L12813" s="2"/>
    </row>
    <row r="12814" spans="12:12">
      <c r="L12814" s="2"/>
    </row>
    <row r="12815" spans="12:12">
      <c r="L12815" s="2"/>
    </row>
    <row r="12816" spans="12:12">
      <c r="L12816" s="2"/>
    </row>
    <row r="12817" spans="12:12">
      <c r="L12817" s="2"/>
    </row>
    <row r="12818" spans="12:12">
      <c r="L12818" s="2"/>
    </row>
    <row r="12819" spans="12:12">
      <c r="L12819" s="2"/>
    </row>
    <row r="12820" spans="12:12">
      <c r="L12820" s="2"/>
    </row>
    <row r="12821" spans="12:12">
      <c r="L12821" s="2"/>
    </row>
    <row r="12822" spans="12:12">
      <c r="L12822" s="2"/>
    </row>
    <row r="12823" spans="12:12">
      <c r="L12823" s="2"/>
    </row>
    <row r="12824" spans="12:12">
      <c r="L12824" s="2"/>
    </row>
    <row r="12825" spans="12:12">
      <c r="L12825" s="2"/>
    </row>
    <row r="12826" spans="12:12">
      <c r="L12826" s="2"/>
    </row>
    <row r="12827" spans="12:12">
      <c r="L12827" s="2"/>
    </row>
    <row r="12828" spans="12:12">
      <c r="L12828" s="2"/>
    </row>
    <row r="12829" spans="12:12">
      <c r="L12829" s="2"/>
    </row>
    <row r="12830" spans="12:12">
      <c r="L12830" s="2"/>
    </row>
    <row r="12831" spans="12:12">
      <c r="L12831" s="2"/>
    </row>
    <row r="12832" spans="12:12">
      <c r="L12832" s="2"/>
    </row>
    <row r="12833" spans="12:12">
      <c r="L12833" s="2"/>
    </row>
    <row r="12834" spans="12:12">
      <c r="L12834" s="2"/>
    </row>
    <row r="12835" spans="12:12">
      <c r="L12835" s="2"/>
    </row>
    <row r="12836" spans="12:12">
      <c r="L12836" s="2"/>
    </row>
    <row r="12837" spans="12:12">
      <c r="L12837" s="2"/>
    </row>
    <row r="12838" spans="12:12">
      <c r="L12838" s="2"/>
    </row>
    <row r="12839" spans="12:12">
      <c r="L12839" s="2"/>
    </row>
    <row r="12840" spans="12:12">
      <c r="L12840" s="2"/>
    </row>
    <row r="12841" spans="12:12">
      <c r="L12841" s="2"/>
    </row>
    <row r="12842" spans="12:12">
      <c r="L12842" s="2"/>
    </row>
    <row r="12843" spans="12:12">
      <c r="L12843" s="2"/>
    </row>
    <row r="12844" spans="12:12">
      <c r="L12844" s="2"/>
    </row>
    <row r="12845" spans="12:12">
      <c r="L12845" s="2"/>
    </row>
    <row r="12846" spans="12:12">
      <c r="L12846" s="2"/>
    </row>
    <row r="12847" spans="12:12">
      <c r="L12847" s="2"/>
    </row>
    <row r="12848" spans="12:12">
      <c r="L12848" s="2"/>
    </row>
    <row r="12849" spans="12:12">
      <c r="L12849" s="2"/>
    </row>
    <row r="12850" spans="12:12">
      <c r="L12850" s="2"/>
    </row>
    <row r="12851" spans="12:12">
      <c r="L12851" s="2"/>
    </row>
    <row r="12852" spans="12:12">
      <c r="L12852" s="2"/>
    </row>
    <row r="12853" spans="12:12">
      <c r="L12853" s="2"/>
    </row>
    <row r="12854" spans="12:12">
      <c r="L12854" s="2"/>
    </row>
    <row r="12855" spans="12:12">
      <c r="L12855" s="2"/>
    </row>
    <row r="12856" spans="12:12">
      <c r="L12856" s="2"/>
    </row>
    <row r="12857" spans="12:12">
      <c r="L12857" s="2"/>
    </row>
    <row r="12858" spans="12:12">
      <c r="L12858" s="2"/>
    </row>
    <row r="12859" spans="12:12">
      <c r="L12859" s="2"/>
    </row>
    <row r="12860" spans="12:12">
      <c r="L12860" s="2"/>
    </row>
    <row r="12861" spans="12:12">
      <c r="L12861" s="2"/>
    </row>
    <row r="12862" spans="12:12">
      <c r="L12862" s="2"/>
    </row>
    <row r="12863" spans="12:12">
      <c r="L12863" s="2"/>
    </row>
    <row r="12864" spans="12:12">
      <c r="L12864" s="2"/>
    </row>
    <row r="12865" spans="12:12">
      <c r="L12865" s="2"/>
    </row>
    <row r="12866" spans="12:12">
      <c r="L12866" s="2"/>
    </row>
    <row r="12867" spans="12:12">
      <c r="L12867" s="2"/>
    </row>
    <row r="12868" spans="12:12">
      <c r="L12868" s="2"/>
    </row>
    <row r="12869" spans="12:12">
      <c r="L12869" s="2"/>
    </row>
    <row r="12870" spans="12:12">
      <c r="L12870" s="2"/>
    </row>
    <row r="12871" spans="12:12">
      <c r="L12871" s="2"/>
    </row>
    <row r="12872" spans="12:12">
      <c r="L12872" s="2"/>
    </row>
    <row r="12873" spans="12:12">
      <c r="L12873" s="2"/>
    </row>
    <row r="12874" spans="12:12">
      <c r="L12874" s="2"/>
    </row>
    <row r="12875" spans="12:12">
      <c r="L12875" s="2"/>
    </row>
    <row r="12876" spans="12:12">
      <c r="L12876" s="2"/>
    </row>
    <row r="12877" spans="12:12">
      <c r="L12877" s="2"/>
    </row>
    <row r="12878" spans="12:12">
      <c r="L12878" s="2"/>
    </row>
    <row r="12879" spans="12:12">
      <c r="L12879" s="2"/>
    </row>
    <row r="12880" spans="12:12">
      <c r="L12880" s="2"/>
    </row>
    <row r="12881" spans="12:12">
      <c r="L12881" s="2"/>
    </row>
    <row r="12882" spans="12:12">
      <c r="L12882" s="2"/>
    </row>
    <row r="12883" spans="12:12">
      <c r="L12883" s="2"/>
    </row>
    <row r="12884" spans="12:12">
      <c r="L12884" s="2"/>
    </row>
    <row r="12885" spans="12:12">
      <c r="L12885" s="2"/>
    </row>
    <row r="12886" spans="12:12">
      <c r="L12886" s="2"/>
    </row>
    <row r="12887" spans="12:12">
      <c r="L12887" s="2"/>
    </row>
    <row r="12888" spans="12:12">
      <c r="L12888" s="2"/>
    </row>
    <row r="12889" spans="12:12">
      <c r="L12889" s="2"/>
    </row>
    <row r="12890" spans="12:12">
      <c r="L12890" s="2"/>
    </row>
    <row r="12891" spans="12:12">
      <c r="L12891" s="2"/>
    </row>
    <row r="12892" spans="12:12">
      <c r="L12892" s="2"/>
    </row>
    <row r="12893" spans="12:12">
      <c r="L12893" s="2"/>
    </row>
    <row r="12894" spans="12:12">
      <c r="L12894" s="2"/>
    </row>
    <row r="12895" spans="12:12">
      <c r="L12895" s="2"/>
    </row>
    <row r="12896" spans="12:12">
      <c r="L12896" s="2"/>
    </row>
    <row r="12897" spans="12:12">
      <c r="L12897" s="2"/>
    </row>
    <row r="12898" spans="12:12">
      <c r="L12898" s="2"/>
    </row>
    <row r="12899" spans="12:12">
      <c r="L12899" s="2"/>
    </row>
    <row r="12900" spans="12:12">
      <c r="L12900" s="2"/>
    </row>
    <row r="12901" spans="12:12">
      <c r="L12901" s="2"/>
    </row>
    <row r="12902" spans="12:12">
      <c r="L12902" s="2"/>
    </row>
    <row r="12903" spans="12:12">
      <c r="L12903" s="2"/>
    </row>
    <row r="12904" spans="12:12">
      <c r="L12904" s="2"/>
    </row>
    <row r="12905" spans="12:12">
      <c r="L12905" s="2"/>
    </row>
    <row r="12906" spans="12:12">
      <c r="L12906" s="2"/>
    </row>
    <row r="12907" spans="12:12">
      <c r="L12907" s="2"/>
    </row>
    <row r="12908" spans="12:12">
      <c r="L12908" s="2"/>
    </row>
    <row r="12909" spans="12:12">
      <c r="L12909" s="2"/>
    </row>
    <row r="12910" spans="12:12">
      <c r="L12910" s="2"/>
    </row>
    <row r="12911" spans="12:12">
      <c r="L12911" s="2"/>
    </row>
    <row r="12912" spans="12:12">
      <c r="L12912" s="2"/>
    </row>
    <row r="12913" spans="12:12">
      <c r="L12913" s="2"/>
    </row>
    <row r="12914" spans="12:12">
      <c r="L12914" s="2"/>
    </row>
    <row r="12915" spans="12:12">
      <c r="L12915" s="2"/>
    </row>
    <row r="12916" spans="12:12">
      <c r="L12916" s="2"/>
    </row>
    <row r="12917" spans="12:12">
      <c r="L12917" s="2"/>
    </row>
    <row r="12918" spans="12:12">
      <c r="L12918" s="2"/>
    </row>
    <row r="12919" spans="12:12">
      <c r="L12919" s="2"/>
    </row>
    <row r="12920" spans="12:12">
      <c r="L12920" s="2"/>
    </row>
    <row r="12921" spans="12:12">
      <c r="L12921" s="2"/>
    </row>
    <row r="12922" spans="12:12">
      <c r="L12922" s="2"/>
    </row>
    <row r="12923" spans="12:12">
      <c r="L12923" s="2"/>
    </row>
    <row r="12924" spans="12:12">
      <c r="L12924" s="2"/>
    </row>
    <row r="12925" spans="12:12">
      <c r="L12925" s="2"/>
    </row>
    <row r="12926" spans="12:12">
      <c r="L12926" s="2"/>
    </row>
    <row r="12927" spans="12:12">
      <c r="L12927" s="2"/>
    </row>
    <row r="12928" spans="12:12">
      <c r="L12928" s="2"/>
    </row>
    <row r="12929" spans="12:12">
      <c r="L12929" s="2"/>
    </row>
    <row r="12930" spans="12:12">
      <c r="L12930" s="2"/>
    </row>
    <row r="12931" spans="12:12">
      <c r="L12931" s="2"/>
    </row>
    <row r="12932" spans="12:12">
      <c r="L12932" s="2"/>
    </row>
    <row r="12933" spans="12:12">
      <c r="L12933" s="2"/>
    </row>
    <row r="12934" spans="12:12">
      <c r="L12934" s="2"/>
    </row>
    <row r="12935" spans="12:12">
      <c r="L12935" s="2"/>
    </row>
    <row r="12936" spans="12:12">
      <c r="L12936" s="2"/>
    </row>
    <row r="12937" spans="12:12">
      <c r="L12937" s="2"/>
    </row>
    <row r="12938" spans="12:12">
      <c r="L12938" s="2"/>
    </row>
    <row r="12939" spans="12:12">
      <c r="L12939" s="2"/>
    </row>
    <row r="12940" spans="12:12">
      <c r="L12940" s="2"/>
    </row>
    <row r="12941" spans="12:12">
      <c r="L12941" s="2"/>
    </row>
    <row r="12942" spans="12:12">
      <c r="L12942" s="2"/>
    </row>
    <row r="12943" spans="12:12">
      <c r="L12943" s="2"/>
    </row>
    <row r="12944" spans="12:12">
      <c r="L12944" s="2"/>
    </row>
    <row r="12945" spans="12:12">
      <c r="L12945" s="2"/>
    </row>
    <row r="12946" spans="12:12">
      <c r="L12946" s="2"/>
    </row>
    <row r="12947" spans="12:12">
      <c r="L12947" s="2"/>
    </row>
    <row r="12948" spans="12:12">
      <c r="L12948" s="2"/>
    </row>
    <row r="12949" spans="12:12">
      <c r="L12949" s="2"/>
    </row>
    <row r="12950" spans="12:12">
      <c r="L12950" s="2"/>
    </row>
    <row r="12951" spans="12:12">
      <c r="L12951" s="2"/>
    </row>
    <row r="12952" spans="12:12">
      <c r="L12952" s="2"/>
    </row>
    <row r="12953" spans="12:12">
      <c r="L12953" s="2"/>
    </row>
    <row r="12954" spans="12:12">
      <c r="L12954" s="2"/>
    </row>
    <row r="12955" spans="12:12">
      <c r="L12955" s="2"/>
    </row>
    <row r="12956" spans="12:12">
      <c r="L12956" s="2"/>
    </row>
    <row r="12957" spans="12:12">
      <c r="L12957" s="2"/>
    </row>
    <row r="12958" spans="12:12">
      <c r="L12958" s="2"/>
    </row>
    <row r="12959" spans="12:12">
      <c r="L12959" s="2"/>
    </row>
    <row r="12960" spans="12:12">
      <c r="L12960" s="2"/>
    </row>
    <row r="12961" spans="12:12">
      <c r="L12961" s="2"/>
    </row>
    <row r="12962" spans="12:12">
      <c r="L12962" s="2"/>
    </row>
    <row r="12963" spans="12:12">
      <c r="L12963" s="2"/>
    </row>
    <row r="12964" spans="12:12">
      <c r="L12964" s="2"/>
    </row>
    <row r="12965" spans="12:12">
      <c r="L12965" s="2"/>
    </row>
    <row r="12966" spans="12:12">
      <c r="L12966" s="2"/>
    </row>
    <row r="12967" spans="12:12">
      <c r="L12967" s="2"/>
    </row>
    <row r="12968" spans="12:12">
      <c r="L12968" s="2"/>
    </row>
    <row r="12969" spans="12:12">
      <c r="L12969" s="2"/>
    </row>
    <row r="12970" spans="12:12">
      <c r="L12970" s="2"/>
    </row>
    <row r="12971" spans="12:12">
      <c r="L12971" s="2"/>
    </row>
    <row r="12972" spans="12:12">
      <c r="L12972" s="2"/>
    </row>
    <row r="12973" spans="12:12">
      <c r="L12973" s="2"/>
    </row>
    <row r="12974" spans="12:12">
      <c r="L12974" s="2"/>
    </row>
    <row r="12975" spans="12:12">
      <c r="L12975" s="2"/>
    </row>
    <row r="12976" spans="12:12">
      <c r="L12976" s="2"/>
    </row>
    <row r="12977" spans="12:12">
      <c r="L12977" s="2"/>
    </row>
    <row r="12978" spans="12:12">
      <c r="L12978" s="2"/>
    </row>
    <row r="12979" spans="12:12">
      <c r="L12979" s="2"/>
    </row>
    <row r="12980" spans="12:12">
      <c r="L12980" s="2"/>
    </row>
    <row r="12981" spans="12:12">
      <c r="L12981" s="2"/>
    </row>
    <row r="12982" spans="12:12">
      <c r="L12982" s="2"/>
    </row>
    <row r="12983" spans="12:12">
      <c r="L12983" s="2"/>
    </row>
    <row r="12984" spans="12:12">
      <c r="L12984" s="2"/>
    </row>
    <row r="12985" spans="12:12">
      <c r="L12985" s="2"/>
    </row>
    <row r="12986" spans="12:12">
      <c r="L12986" s="2"/>
    </row>
    <row r="12987" spans="12:12">
      <c r="L12987" s="2"/>
    </row>
    <row r="12988" spans="12:12">
      <c r="L12988" s="2"/>
    </row>
    <row r="12989" spans="12:12">
      <c r="L12989" s="2"/>
    </row>
    <row r="12990" spans="12:12">
      <c r="L12990" s="2"/>
    </row>
    <row r="12991" spans="12:12">
      <c r="L12991" s="2"/>
    </row>
    <row r="12992" spans="12:12">
      <c r="L12992" s="2"/>
    </row>
    <row r="12993" spans="12:12">
      <c r="L12993" s="2"/>
    </row>
    <row r="12994" spans="12:12">
      <c r="L12994" s="2"/>
    </row>
    <row r="12995" spans="12:12">
      <c r="L12995" s="2"/>
    </row>
    <row r="12996" spans="12:12">
      <c r="L12996" s="2"/>
    </row>
    <row r="12997" spans="12:12">
      <c r="L12997" s="2"/>
    </row>
    <row r="12998" spans="12:12">
      <c r="L12998" s="2"/>
    </row>
    <row r="12999" spans="12:12">
      <c r="L12999" s="2"/>
    </row>
    <row r="13000" spans="12:12">
      <c r="L13000" s="2"/>
    </row>
    <row r="13001" spans="12:12">
      <c r="L13001" s="2"/>
    </row>
    <row r="13002" spans="12:12">
      <c r="L13002" s="2"/>
    </row>
    <row r="13003" spans="12:12">
      <c r="L13003" s="2"/>
    </row>
    <row r="13004" spans="12:12">
      <c r="L13004" s="2"/>
    </row>
    <row r="13005" spans="12:12">
      <c r="L13005" s="2"/>
    </row>
    <row r="13006" spans="12:12">
      <c r="L13006" s="2"/>
    </row>
    <row r="13007" spans="12:12">
      <c r="L13007" s="2"/>
    </row>
    <row r="13008" spans="12:12">
      <c r="L13008" s="2"/>
    </row>
    <row r="13009" spans="12:12">
      <c r="L13009" s="2"/>
    </row>
    <row r="13010" spans="12:12">
      <c r="L13010" s="2"/>
    </row>
    <row r="13011" spans="12:12">
      <c r="L13011" s="2"/>
    </row>
    <row r="13012" spans="12:12">
      <c r="L13012" s="2"/>
    </row>
    <row r="13013" spans="12:12">
      <c r="L13013" s="2"/>
    </row>
    <row r="13014" spans="12:12">
      <c r="L13014" s="2"/>
    </row>
    <row r="13015" spans="12:12">
      <c r="L13015" s="2"/>
    </row>
    <row r="13016" spans="12:12">
      <c r="L13016" s="2"/>
    </row>
    <row r="13017" spans="12:12">
      <c r="L13017" s="2"/>
    </row>
    <row r="13018" spans="12:12">
      <c r="L13018" s="2"/>
    </row>
    <row r="13019" spans="12:12">
      <c r="L13019" s="2"/>
    </row>
    <row r="13020" spans="12:12">
      <c r="L13020" s="2"/>
    </row>
    <row r="13021" spans="12:12">
      <c r="L13021" s="2"/>
    </row>
    <row r="13022" spans="12:12">
      <c r="L13022" s="2"/>
    </row>
    <row r="13023" spans="12:12">
      <c r="L13023" s="2"/>
    </row>
    <row r="13024" spans="12:12">
      <c r="L13024" s="2"/>
    </row>
    <row r="13025" spans="12:12">
      <c r="L13025" s="2"/>
    </row>
    <row r="13026" spans="12:12">
      <c r="L13026" s="2"/>
    </row>
    <row r="13027" spans="12:12">
      <c r="L13027" s="2"/>
    </row>
    <row r="13028" spans="12:12">
      <c r="L13028" s="2"/>
    </row>
    <row r="13029" spans="12:12">
      <c r="L13029" s="2"/>
    </row>
    <row r="13030" spans="12:12">
      <c r="L13030" s="2"/>
    </row>
    <row r="13031" spans="12:12">
      <c r="L13031" s="2"/>
    </row>
    <row r="13032" spans="12:12">
      <c r="L13032" s="2"/>
    </row>
    <row r="13033" spans="12:12">
      <c r="L13033" s="2"/>
    </row>
    <row r="13034" spans="12:12">
      <c r="L13034" s="2"/>
    </row>
    <row r="13035" spans="12:12">
      <c r="L13035" s="2"/>
    </row>
    <row r="13036" spans="12:12">
      <c r="L13036" s="2"/>
    </row>
    <row r="13037" spans="12:12">
      <c r="L13037" s="2"/>
    </row>
    <row r="13038" spans="12:12">
      <c r="L13038" s="2"/>
    </row>
    <row r="13039" spans="12:12">
      <c r="L13039" s="2"/>
    </row>
    <row r="13040" spans="12:12">
      <c r="L13040" s="2"/>
    </row>
    <row r="13041" spans="12:12">
      <c r="L13041" s="2"/>
    </row>
    <row r="13042" spans="12:12">
      <c r="L13042" s="2"/>
    </row>
    <row r="13043" spans="12:12">
      <c r="L13043" s="2"/>
    </row>
    <row r="13044" spans="12:12">
      <c r="L13044" s="2"/>
    </row>
    <row r="13045" spans="12:12">
      <c r="L13045" s="2"/>
    </row>
    <row r="13046" spans="12:12">
      <c r="L13046" s="2"/>
    </row>
    <row r="13047" spans="12:12">
      <c r="L13047" s="2"/>
    </row>
    <row r="13048" spans="12:12">
      <c r="L13048" s="2"/>
    </row>
    <row r="13049" spans="12:12">
      <c r="L13049" s="2"/>
    </row>
    <row r="13050" spans="12:12">
      <c r="L13050" s="2"/>
    </row>
    <row r="13051" spans="12:12">
      <c r="L13051" s="2"/>
    </row>
    <row r="13052" spans="12:12">
      <c r="L13052" s="2"/>
    </row>
    <row r="13053" spans="12:12">
      <c r="L13053" s="2"/>
    </row>
    <row r="13054" spans="12:12">
      <c r="L13054" s="2"/>
    </row>
    <row r="13055" spans="12:12">
      <c r="L13055" s="2"/>
    </row>
    <row r="13056" spans="12:12">
      <c r="L13056" s="2"/>
    </row>
    <row r="13057" spans="12:12">
      <c r="L13057" s="2"/>
    </row>
    <row r="13058" spans="12:12">
      <c r="L13058" s="2"/>
    </row>
    <row r="13059" spans="12:12">
      <c r="L13059" s="2"/>
    </row>
    <row r="13060" spans="12:12">
      <c r="L13060" s="2"/>
    </row>
    <row r="13061" spans="12:12">
      <c r="L13061" s="2"/>
    </row>
    <row r="13062" spans="12:12">
      <c r="L13062" s="2"/>
    </row>
    <row r="13063" spans="12:12">
      <c r="L13063" s="2"/>
    </row>
    <row r="13064" spans="12:12">
      <c r="L13064" s="2"/>
    </row>
    <row r="13065" spans="12:12">
      <c r="L13065" s="2"/>
    </row>
    <row r="13066" spans="12:12">
      <c r="L13066" s="2"/>
    </row>
    <row r="13067" spans="12:12">
      <c r="L13067" s="2"/>
    </row>
    <row r="13068" spans="12:12">
      <c r="L13068" s="2"/>
    </row>
    <row r="13069" spans="12:12">
      <c r="L13069" s="2"/>
    </row>
    <row r="13070" spans="12:12">
      <c r="L13070" s="2"/>
    </row>
    <row r="13071" spans="12:12">
      <c r="L13071" s="2"/>
    </row>
    <row r="13072" spans="12:12">
      <c r="L13072" s="2"/>
    </row>
    <row r="13073" spans="12:12">
      <c r="L13073" s="2"/>
    </row>
    <row r="13074" spans="12:12">
      <c r="L13074" s="2"/>
    </row>
    <row r="13075" spans="12:12">
      <c r="L13075" s="2"/>
    </row>
    <row r="13076" spans="12:12">
      <c r="L13076" s="2"/>
    </row>
    <row r="13077" spans="12:12">
      <c r="L13077" s="2"/>
    </row>
    <row r="13078" spans="12:12">
      <c r="L13078" s="2"/>
    </row>
    <row r="13079" spans="12:12">
      <c r="L13079" s="2"/>
    </row>
    <row r="13080" spans="12:12">
      <c r="L13080" s="2"/>
    </row>
    <row r="13081" spans="12:12">
      <c r="L13081" s="2"/>
    </row>
    <row r="13082" spans="12:12">
      <c r="L13082" s="2"/>
    </row>
    <row r="13083" spans="12:12">
      <c r="L13083" s="2"/>
    </row>
    <row r="13084" spans="12:12">
      <c r="L13084" s="2"/>
    </row>
    <row r="13085" spans="12:12">
      <c r="L13085" s="2"/>
    </row>
    <row r="13086" spans="12:12">
      <c r="L13086" s="2"/>
    </row>
    <row r="13087" spans="12:12">
      <c r="L13087" s="2"/>
    </row>
    <row r="13088" spans="12:12">
      <c r="L13088" s="2"/>
    </row>
    <row r="13089" spans="12:12">
      <c r="L13089" s="2"/>
    </row>
    <row r="13090" spans="12:12">
      <c r="L13090" s="2"/>
    </row>
    <row r="13091" spans="12:12">
      <c r="L13091" s="2"/>
    </row>
    <row r="13092" spans="12:12">
      <c r="L13092" s="2"/>
    </row>
    <row r="13093" spans="12:12">
      <c r="L13093" s="2"/>
    </row>
    <row r="13094" spans="12:12">
      <c r="L13094" s="2"/>
    </row>
    <row r="13095" spans="12:12">
      <c r="L13095" s="2"/>
    </row>
    <row r="13096" spans="12:12">
      <c r="L13096" s="2"/>
    </row>
    <row r="13097" spans="12:12">
      <c r="L13097" s="2"/>
    </row>
    <row r="13098" spans="12:12">
      <c r="L13098" s="2"/>
    </row>
    <row r="13099" spans="12:12">
      <c r="L13099" s="2"/>
    </row>
    <row r="13100" spans="12:12">
      <c r="L13100" s="2"/>
    </row>
    <row r="13101" spans="12:12">
      <c r="L13101" s="2"/>
    </row>
    <row r="13102" spans="12:12">
      <c r="L13102" s="2"/>
    </row>
    <row r="13103" spans="12:12">
      <c r="L13103" s="2"/>
    </row>
    <row r="13104" spans="12:12">
      <c r="L13104" s="2"/>
    </row>
    <row r="13105" spans="12:12">
      <c r="L13105" s="2"/>
    </row>
    <row r="13106" spans="12:12">
      <c r="L13106" s="2"/>
    </row>
    <row r="13107" spans="12:12">
      <c r="L13107" s="2"/>
    </row>
    <row r="13108" spans="12:12">
      <c r="L13108" s="2"/>
    </row>
    <row r="13109" spans="12:12">
      <c r="L13109" s="2"/>
    </row>
    <row r="13110" spans="12:12">
      <c r="L13110" s="2"/>
    </row>
    <row r="13111" spans="12:12">
      <c r="L13111" s="2"/>
    </row>
    <row r="13112" spans="12:12">
      <c r="L13112" s="2"/>
    </row>
    <row r="13113" spans="12:12">
      <c r="L13113" s="2"/>
    </row>
    <row r="13114" spans="12:12">
      <c r="L13114" s="2"/>
    </row>
    <row r="13115" spans="12:12">
      <c r="L13115" s="2"/>
    </row>
    <row r="13116" spans="12:12">
      <c r="L13116" s="2"/>
    </row>
    <row r="13117" spans="12:12">
      <c r="L13117" s="2"/>
    </row>
    <row r="13118" spans="12:12">
      <c r="L13118" s="2"/>
    </row>
    <row r="13119" spans="12:12">
      <c r="L13119" s="2"/>
    </row>
    <row r="13120" spans="12:12">
      <c r="L13120" s="2"/>
    </row>
    <row r="13121" spans="12:12">
      <c r="L13121" s="2"/>
    </row>
    <row r="13122" spans="12:12">
      <c r="L13122" s="2"/>
    </row>
    <row r="13123" spans="12:12">
      <c r="L13123" s="2"/>
    </row>
    <row r="13124" spans="12:12">
      <c r="L13124" s="2"/>
    </row>
    <row r="13125" spans="12:12">
      <c r="L13125" s="2"/>
    </row>
    <row r="13126" spans="12:12">
      <c r="L13126" s="2"/>
    </row>
    <row r="13127" spans="12:12">
      <c r="L13127" s="2"/>
    </row>
    <row r="13128" spans="12:12">
      <c r="L13128" s="2"/>
    </row>
    <row r="13129" spans="12:12">
      <c r="L13129" s="2"/>
    </row>
    <row r="13130" spans="12:12">
      <c r="L13130" s="2"/>
    </row>
    <row r="13131" spans="12:12">
      <c r="L13131" s="2"/>
    </row>
    <row r="13132" spans="12:12">
      <c r="L13132" s="2"/>
    </row>
    <row r="13133" spans="12:12">
      <c r="L13133" s="2"/>
    </row>
    <row r="13134" spans="12:12">
      <c r="L13134" s="2"/>
    </row>
    <row r="13135" spans="12:12">
      <c r="L13135" s="2"/>
    </row>
    <row r="13136" spans="12:12">
      <c r="L13136" s="2"/>
    </row>
    <row r="13137" spans="12:12">
      <c r="L13137" s="2"/>
    </row>
    <row r="13138" spans="12:12">
      <c r="L13138" s="2"/>
    </row>
    <row r="13139" spans="12:12">
      <c r="L13139" s="2"/>
    </row>
    <row r="13140" spans="12:12">
      <c r="L13140" s="2"/>
    </row>
    <row r="13141" spans="12:12">
      <c r="L13141" s="2"/>
    </row>
    <row r="13142" spans="12:12">
      <c r="L13142" s="2"/>
    </row>
    <row r="13143" spans="12:12">
      <c r="L13143" s="2"/>
    </row>
    <row r="13144" spans="12:12">
      <c r="L13144" s="2"/>
    </row>
    <row r="13145" spans="12:12">
      <c r="L13145" s="2"/>
    </row>
    <row r="13146" spans="12:12">
      <c r="L13146" s="2"/>
    </row>
    <row r="13147" spans="12:12">
      <c r="L13147" s="2"/>
    </row>
    <row r="13148" spans="12:12">
      <c r="L13148" s="2"/>
    </row>
    <row r="13149" spans="12:12">
      <c r="L13149" s="2"/>
    </row>
    <row r="13150" spans="12:12">
      <c r="L13150" s="2"/>
    </row>
    <row r="13151" spans="12:12">
      <c r="L13151" s="2"/>
    </row>
    <row r="13152" spans="12:12">
      <c r="L13152" s="2"/>
    </row>
    <row r="13153" spans="12:12">
      <c r="L13153" s="2"/>
    </row>
    <row r="13154" spans="12:12">
      <c r="L13154" s="2"/>
    </row>
    <row r="13155" spans="12:12">
      <c r="L13155" s="2"/>
    </row>
    <row r="13156" spans="12:12">
      <c r="L13156" s="2"/>
    </row>
    <row r="13157" spans="12:12">
      <c r="L13157" s="2"/>
    </row>
    <row r="13158" spans="12:12">
      <c r="L13158" s="2"/>
    </row>
    <row r="13159" spans="12:12">
      <c r="L13159" s="2"/>
    </row>
    <row r="13160" spans="12:12">
      <c r="L13160" s="2"/>
    </row>
    <row r="13161" spans="12:12">
      <c r="L13161" s="2"/>
    </row>
    <row r="13162" spans="12:12">
      <c r="L13162" s="2"/>
    </row>
    <row r="13163" spans="12:12">
      <c r="L13163" s="2"/>
    </row>
    <row r="13164" spans="12:12">
      <c r="L13164" s="2"/>
    </row>
    <row r="13165" spans="12:12">
      <c r="L13165" s="2"/>
    </row>
    <row r="13166" spans="12:12">
      <c r="L13166" s="2"/>
    </row>
    <row r="13167" spans="12:12">
      <c r="L13167" s="2"/>
    </row>
    <row r="13168" spans="12:12">
      <c r="L13168" s="2"/>
    </row>
    <row r="13169" spans="12:12">
      <c r="L13169" s="2"/>
    </row>
    <row r="13170" spans="12:12">
      <c r="L13170" s="2"/>
    </row>
    <row r="13171" spans="12:12">
      <c r="L13171" s="2"/>
    </row>
    <row r="13172" spans="12:12">
      <c r="L13172" s="2"/>
    </row>
    <row r="13173" spans="12:12">
      <c r="L13173" s="2"/>
    </row>
    <row r="13174" spans="12:12">
      <c r="L13174" s="2"/>
    </row>
    <row r="13175" spans="12:12">
      <c r="L13175" s="2"/>
    </row>
    <row r="13176" spans="12:12">
      <c r="L13176" s="2"/>
    </row>
    <row r="13177" spans="12:12">
      <c r="L13177" s="2"/>
    </row>
    <row r="13178" spans="12:12">
      <c r="L13178" s="2"/>
    </row>
    <row r="13179" spans="12:12">
      <c r="L13179" s="2"/>
    </row>
    <row r="13180" spans="12:12">
      <c r="L13180" s="2"/>
    </row>
    <row r="13181" spans="12:12">
      <c r="L13181" s="2"/>
    </row>
    <row r="13182" spans="12:12">
      <c r="L13182" s="2"/>
    </row>
    <row r="13183" spans="12:12">
      <c r="L13183" s="2"/>
    </row>
    <row r="13184" spans="12:12">
      <c r="L13184" s="2"/>
    </row>
    <row r="13185" spans="12:12">
      <c r="L13185" s="2"/>
    </row>
    <row r="13186" spans="12:12">
      <c r="L13186" s="2"/>
    </row>
    <row r="13187" spans="12:12">
      <c r="L13187" s="2"/>
    </row>
    <row r="13188" spans="12:12">
      <c r="L13188" s="2"/>
    </row>
    <row r="13189" spans="12:12">
      <c r="L13189" s="2"/>
    </row>
    <row r="13190" spans="12:12">
      <c r="L13190" s="2"/>
    </row>
    <row r="13191" spans="12:12">
      <c r="L13191" s="2"/>
    </row>
    <row r="13192" spans="12:12">
      <c r="L13192" s="2"/>
    </row>
    <row r="13193" spans="12:12">
      <c r="L13193" s="2"/>
    </row>
    <row r="13194" spans="12:12">
      <c r="L13194" s="2"/>
    </row>
    <row r="13195" spans="12:12">
      <c r="L13195" s="2"/>
    </row>
    <row r="13196" spans="12:12">
      <c r="L13196" s="2"/>
    </row>
    <row r="13197" spans="12:12">
      <c r="L13197" s="2"/>
    </row>
    <row r="13198" spans="12:12">
      <c r="L13198" s="2"/>
    </row>
    <row r="13199" spans="12:12">
      <c r="L13199" s="2"/>
    </row>
    <row r="13200" spans="12:12">
      <c r="L13200" s="2"/>
    </row>
    <row r="13201" spans="12:12">
      <c r="L13201" s="2"/>
    </row>
    <row r="13202" spans="12:12">
      <c r="L13202" s="2"/>
    </row>
    <row r="13203" spans="12:12">
      <c r="L13203" s="2"/>
    </row>
    <row r="13204" spans="12:12">
      <c r="L13204" s="2"/>
    </row>
    <row r="13205" spans="12:12">
      <c r="L13205" s="2"/>
    </row>
    <row r="13206" spans="12:12">
      <c r="L13206" s="2"/>
    </row>
    <row r="13207" spans="12:12">
      <c r="L13207" s="2"/>
    </row>
    <row r="13208" spans="12:12">
      <c r="L13208" s="2"/>
    </row>
    <row r="13209" spans="12:12">
      <c r="L13209" s="2"/>
    </row>
    <row r="13210" spans="12:12">
      <c r="L13210" s="2"/>
    </row>
    <row r="13211" spans="12:12">
      <c r="L13211" s="2"/>
    </row>
    <row r="13212" spans="12:12">
      <c r="L13212" s="2"/>
    </row>
    <row r="13213" spans="12:12">
      <c r="L13213" s="2"/>
    </row>
    <row r="13214" spans="12:12">
      <c r="L13214" s="2"/>
    </row>
    <row r="13215" spans="12:12">
      <c r="L13215" s="2"/>
    </row>
    <row r="13216" spans="12:12">
      <c r="L13216" s="2"/>
    </row>
    <row r="13217" spans="12:12">
      <c r="L13217" s="2"/>
    </row>
    <row r="13218" spans="12:12">
      <c r="L13218" s="2"/>
    </row>
    <row r="13219" spans="12:12">
      <c r="L13219" s="2"/>
    </row>
    <row r="13220" spans="12:12">
      <c r="L13220" s="2"/>
    </row>
    <row r="13221" spans="12:12">
      <c r="L13221" s="2"/>
    </row>
    <row r="13222" spans="12:12">
      <c r="L13222" s="2"/>
    </row>
    <row r="13223" spans="12:12">
      <c r="L13223" s="2"/>
    </row>
    <row r="13224" spans="12:12">
      <c r="L13224" s="2"/>
    </row>
    <row r="13225" spans="12:12">
      <c r="L13225" s="2"/>
    </row>
    <row r="13226" spans="12:12">
      <c r="L13226" s="2"/>
    </row>
    <row r="13227" spans="12:12">
      <c r="L13227" s="2"/>
    </row>
    <row r="13228" spans="12:12">
      <c r="L13228" s="2"/>
    </row>
    <row r="13229" spans="12:12">
      <c r="L13229" s="2"/>
    </row>
    <row r="13230" spans="12:12">
      <c r="L13230" s="2"/>
    </row>
    <row r="13231" spans="12:12">
      <c r="L13231" s="2"/>
    </row>
    <row r="13232" spans="12:12">
      <c r="L13232" s="2"/>
    </row>
    <row r="13233" spans="12:12">
      <c r="L13233" s="2"/>
    </row>
    <row r="13234" spans="12:12">
      <c r="L13234" s="2"/>
    </row>
    <row r="13235" spans="12:12">
      <c r="L13235" s="2"/>
    </row>
    <row r="13236" spans="12:12">
      <c r="L13236" s="2"/>
    </row>
    <row r="13237" spans="12:12">
      <c r="L13237" s="2"/>
    </row>
    <row r="13238" spans="12:12">
      <c r="L13238" s="2"/>
    </row>
    <row r="13239" spans="12:12">
      <c r="L13239" s="2"/>
    </row>
    <row r="13240" spans="12:12">
      <c r="L13240" s="2"/>
    </row>
    <row r="13241" spans="12:12">
      <c r="L13241" s="2"/>
    </row>
    <row r="13242" spans="12:12">
      <c r="L13242" s="2"/>
    </row>
    <row r="13243" spans="12:12">
      <c r="L13243" s="2"/>
    </row>
    <row r="13244" spans="12:12">
      <c r="L13244" s="2"/>
    </row>
    <row r="13245" spans="12:12">
      <c r="L13245" s="2"/>
    </row>
    <row r="13246" spans="12:12">
      <c r="L13246" s="2"/>
    </row>
    <row r="13247" spans="12:12">
      <c r="L13247" s="2"/>
    </row>
    <row r="13248" spans="12:12">
      <c r="L13248" s="2"/>
    </row>
    <row r="13249" spans="12:12">
      <c r="L13249" s="2"/>
    </row>
    <row r="13250" spans="12:12">
      <c r="L13250" s="2"/>
    </row>
    <row r="13251" spans="12:12">
      <c r="L13251" s="2"/>
    </row>
    <row r="13252" spans="12:12">
      <c r="L13252" s="2"/>
    </row>
    <row r="13253" spans="12:12">
      <c r="L13253" s="2"/>
    </row>
    <row r="13254" spans="12:12">
      <c r="L13254" s="2"/>
    </row>
    <row r="13255" spans="12:12">
      <c r="L13255" s="2"/>
    </row>
    <row r="13256" spans="12:12">
      <c r="L13256" s="2"/>
    </row>
    <row r="13257" spans="12:12">
      <c r="L13257" s="2"/>
    </row>
    <row r="13258" spans="12:12">
      <c r="L13258" s="2"/>
    </row>
    <row r="13259" spans="12:12">
      <c r="L13259" s="2"/>
    </row>
    <row r="13260" spans="12:12">
      <c r="L13260" s="2"/>
    </row>
    <row r="13261" spans="12:12">
      <c r="L13261" s="2"/>
    </row>
    <row r="13262" spans="12:12">
      <c r="L13262" s="2"/>
    </row>
    <row r="13263" spans="12:12">
      <c r="L13263" s="2"/>
    </row>
    <row r="13264" spans="12:12">
      <c r="L13264" s="2"/>
    </row>
    <row r="13265" spans="12:12">
      <c r="L13265" s="2"/>
    </row>
    <row r="13266" spans="12:12">
      <c r="L13266" s="2"/>
    </row>
    <row r="13267" spans="12:12">
      <c r="L13267" s="2"/>
    </row>
    <row r="13268" spans="12:12">
      <c r="L13268" s="2"/>
    </row>
    <row r="13269" spans="12:12">
      <c r="L13269" s="2"/>
    </row>
    <row r="13270" spans="12:12">
      <c r="L13270" s="2"/>
    </row>
    <row r="13271" spans="12:12">
      <c r="L13271" s="2"/>
    </row>
    <row r="13272" spans="12:12">
      <c r="L13272" s="2"/>
    </row>
    <row r="13273" spans="12:12">
      <c r="L13273" s="2"/>
    </row>
    <row r="13274" spans="12:12">
      <c r="L13274" s="2"/>
    </row>
    <row r="13275" spans="12:12">
      <c r="L13275" s="2"/>
    </row>
    <row r="13276" spans="12:12">
      <c r="L13276" s="2"/>
    </row>
    <row r="13277" spans="12:12">
      <c r="L13277" s="2"/>
    </row>
    <row r="13278" spans="12:12">
      <c r="L13278" s="2"/>
    </row>
    <row r="13279" spans="12:12">
      <c r="L13279" s="2"/>
    </row>
    <row r="13280" spans="12:12">
      <c r="L13280" s="2"/>
    </row>
    <row r="13281" spans="12:12">
      <c r="L13281" s="2"/>
    </row>
    <row r="13282" spans="12:12">
      <c r="L13282" s="2"/>
    </row>
    <row r="13283" spans="12:12">
      <c r="L13283" s="2"/>
    </row>
    <row r="13284" spans="12:12">
      <c r="L13284" s="2"/>
    </row>
    <row r="13285" spans="12:12">
      <c r="L13285" s="2"/>
    </row>
    <row r="13286" spans="12:12">
      <c r="L13286" s="2"/>
    </row>
    <row r="13287" spans="12:12">
      <c r="L13287" s="2"/>
    </row>
    <row r="13288" spans="12:12">
      <c r="L13288" s="2"/>
    </row>
    <row r="13289" spans="12:12">
      <c r="L13289" s="2"/>
    </row>
    <row r="13290" spans="12:12">
      <c r="L13290" s="2"/>
    </row>
    <row r="13291" spans="12:12">
      <c r="L13291" s="2"/>
    </row>
    <row r="13292" spans="12:12">
      <c r="L13292" s="2"/>
    </row>
    <row r="13293" spans="12:12">
      <c r="L13293" s="2"/>
    </row>
    <row r="13294" spans="12:12">
      <c r="L13294" s="2"/>
    </row>
    <row r="13295" spans="12:12">
      <c r="L13295" s="2"/>
    </row>
    <row r="13296" spans="12:12">
      <c r="L13296" s="2"/>
    </row>
    <row r="13297" spans="12:12">
      <c r="L13297" s="2"/>
    </row>
    <row r="13298" spans="12:12">
      <c r="L13298" s="2"/>
    </row>
    <row r="13299" spans="12:12">
      <c r="L13299" s="2"/>
    </row>
    <row r="13300" spans="12:12">
      <c r="L13300" s="2"/>
    </row>
    <row r="13301" spans="12:12">
      <c r="L13301" s="2"/>
    </row>
    <row r="13302" spans="12:12">
      <c r="L13302" s="2"/>
    </row>
    <row r="13303" spans="12:12">
      <c r="L13303" s="2"/>
    </row>
    <row r="13304" spans="12:12">
      <c r="L13304" s="2"/>
    </row>
    <row r="13305" spans="12:12">
      <c r="L13305" s="2"/>
    </row>
    <row r="13306" spans="12:12">
      <c r="L13306" s="2"/>
    </row>
    <row r="13307" spans="12:12">
      <c r="L13307" s="2"/>
    </row>
    <row r="13308" spans="12:12">
      <c r="L13308" s="2"/>
    </row>
    <row r="13309" spans="12:12">
      <c r="L13309" s="2"/>
    </row>
    <row r="13310" spans="12:12">
      <c r="L13310" s="2"/>
    </row>
    <row r="13311" spans="12:12">
      <c r="L13311" s="2"/>
    </row>
    <row r="13312" spans="12:12">
      <c r="L13312" s="2"/>
    </row>
    <row r="13313" spans="12:12">
      <c r="L13313" s="2"/>
    </row>
    <row r="13314" spans="12:12">
      <c r="L13314" s="2"/>
    </row>
    <row r="13315" spans="12:12">
      <c r="L13315" s="2"/>
    </row>
    <row r="13316" spans="12:12">
      <c r="L13316" s="2"/>
    </row>
    <row r="13317" spans="12:12">
      <c r="L13317" s="2"/>
    </row>
    <row r="13318" spans="12:12">
      <c r="L13318" s="2"/>
    </row>
    <row r="13319" spans="12:12">
      <c r="L13319" s="2"/>
    </row>
    <row r="13320" spans="12:12">
      <c r="L13320" s="2"/>
    </row>
    <row r="13321" spans="12:12">
      <c r="L13321" s="2"/>
    </row>
    <row r="13322" spans="12:12">
      <c r="L13322" s="2"/>
    </row>
    <row r="13323" spans="12:12">
      <c r="L13323" s="2"/>
    </row>
    <row r="13324" spans="12:12">
      <c r="L13324" s="2"/>
    </row>
    <row r="13325" spans="12:12">
      <c r="L13325" s="2"/>
    </row>
    <row r="13326" spans="12:12">
      <c r="L13326" s="2"/>
    </row>
    <row r="13327" spans="12:12">
      <c r="L13327" s="2"/>
    </row>
    <row r="13328" spans="12:12">
      <c r="L13328" s="2"/>
    </row>
    <row r="13329" spans="12:12">
      <c r="L13329" s="2"/>
    </row>
    <row r="13330" spans="12:12">
      <c r="L13330" s="2"/>
    </row>
    <row r="13331" spans="12:12">
      <c r="L13331" s="2"/>
    </row>
    <row r="13332" spans="12:12">
      <c r="L13332" s="2"/>
    </row>
    <row r="13333" spans="12:12">
      <c r="L13333" s="2"/>
    </row>
    <row r="13334" spans="12:12">
      <c r="L13334" s="2"/>
    </row>
    <row r="13335" spans="12:12">
      <c r="L13335" s="2"/>
    </row>
    <row r="13336" spans="12:12">
      <c r="L13336" s="2"/>
    </row>
    <row r="13337" spans="12:12">
      <c r="L13337" s="2"/>
    </row>
    <row r="13338" spans="12:12">
      <c r="L13338" s="2"/>
    </row>
    <row r="13339" spans="12:12">
      <c r="L13339" s="2"/>
    </row>
    <row r="13340" spans="12:12">
      <c r="L13340" s="2"/>
    </row>
    <row r="13341" spans="12:12">
      <c r="L13341" s="2"/>
    </row>
    <row r="13342" spans="12:12">
      <c r="L13342" s="2"/>
    </row>
    <row r="13343" spans="12:12">
      <c r="L13343" s="2"/>
    </row>
    <row r="13344" spans="12:12">
      <c r="L13344" s="2"/>
    </row>
    <row r="13345" spans="12:12">
      <c r="L13345" s="2"/>
    </row>
    <row r="13346" spans="12:12">
      <c r="L13346" s="2"/>
    </row>
    <row r="13347" spans="12:12">
      <c r="L13347" s="2"/>
    </row>
    <row r="13348" spans="12:12">
      <c r="L13348" s="2"/>
    </row>
    <row r="13349" spans="12:12">
      <c r="L13349" s="2"/>
    </row>
    <row r="13350" spans="12:12">
      <c r="L13350" s="2"/>
    </row>
    <row r="13351" spans="12:12">
      <c r="L13351" s="2"/>
    </row>
    <row r="13352" spans="12:12">
      <c r="L13352" s="2"/>
    </row>
    <row r="13353" spans="12:12">
      <c r="L13353" s="2"/>
    </row>
    <row r="13354" spans="12:12">
      <c r="L13354" s="2"/>
    </row>
    <row r="13355" spans="12:12">
      <c r="L13355" s="2"/>
    </row>
    <row r="13356" spans="12:12">
      <c r="L13356" s="2"/>
    </row>
    <row r="13357" spans="12:12">
      <c r="L13357" s="2"/>
    </row>
    <row r="13358" spans="12:12">
      <c r="L13358" s="2"/>
    </row>
    <row r="13359" spans="12:12">
      <c r="L13359" s="2"/>
    </row>
    <row r="13360" spans="12:12">
      <c r="L13360" s="2"/>
    </row>
    <row r="13361" spans="12:12">
      <c r="L13361" s="2"/>
    </row>
    <row r="13362" spans="12:12">
      <c r="L13362" s="2"/>
    </row>
    <row r="13363" spans="12:12">
      <c r="L13363" s="2"/>
    </row>
    <row r="13364" spans="12:12">
      <c r="L13364" s="2"/>
    </row>
    <row r="13365" spans="12:12">
      <c r="L13365" s="2"/>
    </row>
    <row r="13366" spans="12:12">
      <c r="L13366" s="2"/>
    </row>
    <row r="13367" spans="12:12">
      <c r="L13367" s="2"/>
    </row>
    <row r="13368" spans="12:12">
      <c r="L13368" s="2"/>
    </row>
    <row r="13369" spans="12:12">
      <c r="L13369" s="2"/>
    </row>
    <row r="13370" spans="12:12">
      <c r="L13370" s="2"/>
    </row>
    <row r="13371" spans="12:12">
      <c r="L13371" s="2"/>
    </row>
    <row r="13372" spans="12:12">
      <c r="L13372" s="2"/>
    </row>
    <row r="13373" spans="12:12">
      <c r="L13373" s="2"/>
    </row>
    <row r="13374" spans="12:12">
      <c r="L13374" s="2"/>
    </row>
    <row r="13375" spans="12:12">
      <c r="L13375" s="2"/>
    </row>
    <row r="13376" spans="12:12">
      <c r="L13376" s="2"/>
    </row>
    <row r="13377" spans="12:12">
      <c r="L13377" s="2"/>
    </row>
    <row r="13378" spans="12:12">
      <c r="L13378" s="2"/>
    </row>
    <row r="13379" spans="12:12">
      <c r="L13379" s="2"/>
    </row>
    <row r="13380" spans="12:12">
      <c r="L13380" s="2"/>
    </row>
    <row r="13381" spans="12:12">
      <c r="L13381" s="2"/>
    </row>
    <row r="13382" spans="12:12">
      <c r="L13382" s="2"/>
    </row>
    <row r="13383" spans="12:12">
      <c r="L13383" s="2"/>
    </row>
    <row r="13384" spans="12:12">
      <c r="L13384" s="2"/>
    </row>
    <row r="13385" spans="12:12">
      <c r="L13385" s="2"/>
    </row>
    <row r="13386" spans="12:12">
      <c r="L13386" s="2"/>
    </row>
    <row r="13387" spans="12:12">
      <c r="L13387" s="2"/>
    </row>
    <row r="13388" spans="12:12">
      <c r="L13388" s="2"/>
    </row>
    <row r="13389" spans="12:12">
      <c r="L13389" s="2"/>
    </row>
    <row r="13390" spans="12:12">
      <c r="L13390" s="2"/>
    </row>
    <row r="13391" spans="12:12">
      <c r="L13391" s="2"/>
    </row>
    <row r="13392" spans="12:12">
      <c r="L13392" s="2"/>
    </row>
    <row r="13393" spans="12:12">
      <c r="L13393" s="2"/>
    </row>
    <row r="13394" spans="12:12">
      <c r="L13394" s="2"/>
    </row>
    <row r="13395" spans="12:12">
      <c r="L13395" s="2"/>
    </row>
    <row r="13396" spans="12:12">
      <c r="L13396" s="2"/>
    </row>
    <row r="13397" spans="12:12">
      <c r="L13397" s="2"/>
    </row>
    <row r="13398" spans="12:12">
      <c r="L13398" s="2"/>
    </row>
    <row r="13399" spans="12:12">
      <c r="L13399" s="2"/>
    </row>
    <row r="13400" spans="12:12">
      <c r="L13400" s="2"/>
    </row>
    <row r="13401" spans="12:12">
      <c r="L13401" s="2"/>
    </row>
    <row r="13402" spans="12:12">
      <c r="L13402" s="2"/>
    </row>
    <row r="13403" spans="12:12">
      <c r="L13403" s="2"/>
    </row>
    <row r="13404" spans="12:12">
      <c r="L13404" s="2"/>
    </row>
    <row r="13405" spans="12:12">
      <c r="L13405" s="2"/>
    </row>
    <row r="13406" spans="12:12">
      <c r="L13406" s="2"/>
    </row>
    <row r="13407" spans="12:12">
      <c r="L13407" s="2"/>
    </row>
    <row r="13408" spans="12:12">
      <c r="L13408" s="2"/>
    </row>
    <row r="13409" spans="12:12">
      <c r="L13409" s="2"/>
    </row>
    <row r="13410" spans="12:12">
      <c r="L13410" s="2"/>
    </row>
    <row r="13411" spans="12:12">
      <c r="L13411" s="2"/>
    </row>
    <row r="13412" spans="12:12">
      <c r="L13412" s="2"/>
    </row>
    <row r="13413" spans="12:12">
      <c r="L13413" s="2"/>
    </row>
    <row r="13414" spans="12:12">
      <c r="L13414" s="2"/>
    </row>
    <row r="13415" spans="12:12">
      <c r="L13415" s="2"/>
    </row>
    <row r="13416" spans="12:12">
      <c r="L13416" s="2"/>
    </row>
    <row r="13417" spans="12:12">
      <c r="L13417" s="2"/>
    </row>
    <row r="13418" spans="12:12">
      <c r="L13418" s="2"/>
    </row>
    <row r="13419" spans="12:12">
      <c r="L13419" s="2"/>
    </row>
    <row r="13420" spans="12:12">
      <c r="L13420" s="2"/>
    </row>
    <row r="13421" spans="12:12">
      <c r="L13421" s="2"/>
    </row>
    <row r="13422" spans="12:12">
      <c r="L13422" s="2"/>
    </row>
    <row r="13423" spans="12:12">
      <c r="L13423" s="2"/>
    </row>
    <row r="13424" spans="12:12">
      <c r="L13424" s="2"/>
    </row>
    <row r="13425" spans="12:12">
      <c r="L13425" s="2"/>
    </row>
    <row r="13426" spans="12:12">
      <c r="L13426" s="2"/>
    </row>
    <row r="13427" spans="12:12">
      <c r="L13427" s="2"/>
    </row>
    <row r="13428" spans="12:12">
      <c r="L13428" s="2"/>
    </row>
    <row r="13429" spans="12:12">
      <c r="L13429" s="2"/>
    </row>
    <row r="13430" spans="12:12">
      <c r="L13430" s="2"/>
    </row>
    <row r="13431" spans="12:12">
      <c r="L13431" s="2"/>
    </row>
    <row r="13432" spans="12:12">
      <c r="L13432" s="2"/>
    </row>
    <row r="13433" spans="12:12">
      <c r="L13433" s="2"/>
    </row>
    <row r="13434" spans="12:12">
      <c r="L13434" s="2"/>
    </row>
    <row r="13435" spans="12:12">
      <c r="L13435" s="2"/>
    </row>
    <row r="13436" spans="12:12">
      <c r="L13436" s="2"/>
    </row>
    <row r="13437" spans="12:12">
      <c r="L13437" s="2"/>
    </row>
    <row r="13438" spans="12:12">
      <c r="L13438" s="2"/>
    </row>
    <row r="13439" spans="12:12">
      <c r="L13439" s="2"/>
    </row>
    <row r="13440" spans="12:12">
      <c r="L13440" s="2"/>
    </row>
    <row r="13441" spans="12:12">
      <c r="L13441" s="2"/>
    </row>
    <row r="13442" spans="12:12">
      <c r="L13442" s="2"/>
    </row>
    <row r="13443" spans="12:12">
      <c r="L13443" s="2"/>
    </row>
    <row r="13444" spans="12:12">
      <c r="L13444" s="2"/>
    </row>
    <row r="13445" spans="12:12">
      <c r="L13445" s="2"/>
    </row>
    <row r="13446" spans="12:12">
      <c r="L13446" s="2"/>
    </row>
    <row r="13447" spans="12:12">
      <c r="L13447" s="2"/>
    </row>
    <row r="13448" spans="12:12">
      <c r="L13448" s="2"/>
    </row>
    <row r="13449" spans="12:12">
      <c r="L13449" s="2"/>
    </row>
    <row r="13450" spans="12:12">
      <c r="L13450" s="2"/>
    </row>
    <row r="13451" spans="12:12">
      <c r="L13451" s="2"/>
    </row>
    <row r="13452" spans="12:12">
      <c r="L13452" s="2"/>
    </row>
    <row r="13453" spans="12:12">
      <c r="L13453" s="2"/>
    </row>
    <row r="13454" spans="12:12">
      <c r="L13454" s="2"/>
    </row>
    <row r="13455" spans="12:12">
      <c r="L13455" s="2"/>
    </row>
    <row r="13456" spans="12:12">
      <c r="L13456" s="2"/>
    </row>
    <row r="13457" spans="12:12">
      <c r="L13457" s="2"/>
    </row>
    <row r="13458" spans="12:12">
      <c r="L13458" s="2"/>
    </row>
    <row r="13459" spans="12:12">
      <c r="L13459" s="2"/>
    </row>
    <row r="13460" spans="12:12">
      <c r="L13460" s="2"/>
    </row>
    <row r="13461" spans="12:12">
      <c r="L13461" s="2"/>
    </row>
    <row r="13462" spans="12:12">
      <c r="L13462" s="2"/>
    </row>
    <row r="13463" spans="12:12">
      <c r="L13463" s="2"/>
    </row>
    <row r="13464" spans="12:12">
      <c r="L13464" s="2"/>
    </row>
    <row r="13465" spans="12:12">
      <c r="L13465" s="2"/>
    </row>
    <row r="13466" spans="12:12">
      <c r="L13466" s="2"/>
    </row>
    <row r="13467" spans="12:12">
      <c r="L13467" s="2"/>
    </row>
    <row r="13468" spans="12:12">
      <c r="L13468" s="2"/>
    </row>
    <row r="13469" spans="12:12">
      <c r="L13469" s="2"/>
    </row>
    <row r="13470" spans="12:12">
      <c r="L13470" s="2"/>
    </row>
    <row r="13471" spans="12:12">
      <c r="L13471" s="2"/>
    </row>
    <row r="13472" spans="12:12">
      <c r="L13472" s="2"/>
    </row>
    <row r="13473" spans="12:12">
      <c r="L13473" s="2"/>
    </row>
    <row r="13474" spans="12:12">
      <c r="L13474" s="2"/>
    </row>
    <row r="13475" spans="12:12">
      <c r="L13475" s="2"/>
    </row>
    <row r="13476" spans="12:12">
      <c r="L13476" s="2"/>
    </row>
    <row r="13477" spans="12:12">
      <c r="L13477" s="2"/>
    </row>
    <row r="13478" spans="12:12">
      <c r="L13478" s="2"/>
    </row>
    <row r="13479" spans="12:12">
      <c r="L13479" s="2"/>
    </row>
    <row r="13480" spans="12:12">
      <c r="L13480" s="2"/>
    </row>
    <row r="13481" spans="12:12">
      <c r="L13481" s="2"/>
    </row>
    <row r="13482" spans="12:12">
      <c r="L13482" s="2"/>
    </row>
    <row r="13483" spans="12:12">
      <c r="L13483" s="2"/>
    </row>
    <row r="13484" spans="12:12">
      <c r="L13484" s="2"/>
    </row>
    <row r="13485" spans="12:12">
      <c r="L13485" s="2"/>
    </row>
    <row r="13486" spans="12:12">
      <c r="L13486" s="2"/>
    </row>
    <row r="13487" spans="12:12">
      <c r="L13487" s="2"/>
    </row>
    <row r="13488" spans="12:12">
      <c r="L13488" s="2"/>
    </row>
    <row r="13489" spans="12:12">
      <c r="L13489" s="2"/>
    </row>
    <row r="13490" spans="12:12">
      <c r="L13490" s="2"/>
    </row>
    <row r="13491" spans="12:12">
      <c r="L13491" s="2"/>
    </row>
    <row r="13492" spans="12:12">
      <c r="L13492" s="2"/>
    </row>
    <row r="13493" spans="12:12">
      <c r="L13493" s="2"/>
    </row>
    <row r="13494" spans="12:12">
      <c r="L13494" s="2"/>
    </row>
    <row r="13495" spans="12:12">
      <c r="L13495" s="2"/>
    </row>
    <row r="13496" spans="12:12">
      <c r="L13496" s="2"/>
    </row>
    <row r="13497" spans="12:12">
      <c r="L13497" s="2"/>
    </row>
    <row r="13498" spans="12:12">
      <c r="L13498" s="2"/>
    </row>
    <row r="13499" spans="12:12">
      <c r="L13499" s="2"/>
    </row>
    <row r="13500" spans="12:12">
      <c r="L13500" s="2"/>
    </row>
    <row r="13501" spans="12:12">
      <c r="L13501" s="2"/>
    </row>
    <row r="13502" spans="12:12">
      <c r="L13502" s="2"/>
    </row>
    <row r="13503" spans="12:12">
      <c r="L13503" s="2"/>
    </row>
    <row r="13504" spans="12:12">
      <c r="L13504" s="2"/>
    </row>
    <row r="13505" spans="12:12">
      <c r="L13505" s="2"/>
    </row>
    <row r="13506" spans="12:12">
      <c r="L13506" s="2"/>
    </row>
    <row r="13507" spans="12:12">
      <c r="L13507" s="2"/>
    </row>
    <row r="13508" spans="12:12">
      <c r="L13508" s="2"/>
    </row>
    <row r="13509" spans="12:12">
      <c r="L13509" s="2"/>
    </row>
    <row r="13510" spans="12:12">
      <c r="L13510" s="2"/>
    </row>
    <row r="13511" spans="12:12">
      <c r="L13511" s="2"/>
    </row>
    <row r="13512" spans="12:12">
      <c r="L13512" s="2"/>
    </row>
    <row r="13513" spans="12:12">
      <c r="L13513" s="2"/>
    </row>
    <row r="13514" spans="12:12">
      <c r="L13514" s="2"/>
    </row>
    <row r="13515" spans="12:12">
      <c r="L13515" s="2"/>
    </row>
    <row r="13516" spans="12:12">
      <c r="L13516" s="2"/>
    </row>
    <row r="13517" spans="12:12">
      <c r="L13517" s="2"/>
    </row>
    <row r="13518" spans="12:12">
      <c r="L13518" s="2"/>
    </row>
    <row r="13519" spans="12:12">
      <c r="L13519" s="2"/>
    </row>
    <row r="13520" spans="12:12">
      <c r="L13520" s="2"/>
    </row>
    <row r="13521" spans="12:12">
      <c r="L13521" s="2"/>
    </row>
    <row r="13522" spans="12:12">
      <c r="L13522" s="2"/>
    </row>
    <row r="13523" spans="12:12">
      <c r="L13523" s="2"/>
    </row>
    <row r="13524" spans="12:12">
      <c r="L13524" s="2"/>
    </row>
    <row r="13525" spans="12:12">
      <c r="L13525" s="2"/>
    </row>
    <row r="13526" spans="12:12">
      <c r="L13526" s="2"/>
    </row>
    <row r="13527" spans="12:12">
      <c r="L13527" s="2"/>
    </row>
    <row r="13528" spans="12:12">
      <c r="L13528" s="2"/>
    </row>
    <row r="13529" spans="12:12">
      <c r="L13529" s="2"/>
    </row>
    <row r="13530" spans="12:12">
      <c r="L13530" s="2"/>
    </row>
    <row r="13531" spans="12:12">
      <c r="L13531" s="2"/>
    </row>
    <row r="13532" spans="12:12">
      <c r="L13532" s="2"/>
    </row>
    <row r="13533" spans="12:12">
      <c r="L13533" s="2"/>
    </row>
    <row r="13534" spans="12:12">
      <c r="L13534" s="2"/>
    </row>
    <row r="13535" spans="12:12">
      <c r="L13535" s="2"/>
    </row>
    <row r="13536" spans="12:12">
      <c r="L13536" s="2"/>
    </row>
    <row r="13537" spans="12:12">
      <c r="L13537" s="2"/>
    </row>
    <row r="13538" spans="12:12">
      <c r="L13538" s="2"/>
    </row>
    <row r="13539" spans="12:12">
      <c r="L13539" s="2"/>
    </row>
    <row r="13540" spans="12:12">
      <c r="L13540" s="2"/>
    </row>
    <row r="13541" spans="12:12">
      <c r="L13541" s="2"/>
    </row>
    <row r="13542" spans="12:12">
      <c r="L13542" s="2"/>
    </row>
    <row r="13543" spans="12:12">
      <c r="L13543" s="2"/>
    </row>
    <row r="13544" spans="12:12">
      <c r="L13544" s="2"/>
    </row>
    <row r="13545" spans="12:12">
      <c r="L13545" s="2"/>
    </row>
    <row r="13546" spans="12:12">
      <c r="L13546" s="2"/>
    </row>
    <row r="13547" spans="12:12">
      <c r="L13547" s="2"/>
    </row>
    <row r="13548" spans="12:12">
      <c r="L13548" s="2"/>
    </row>
    <row r="13549" spans="12:12">
      <c r="L13549" s="2"/>
    </row>
    <row r="13550" spans="12:12">
      <c r="L13550" s="2"/>
    </row>
    <row r="13551" spans="12:12">
      <c r="L13551" s="2"/>
    </row>
    <row r="13552" spans="12:12">
      <c r="L13552" s="2"/>
    </row>
    <row r="13553" spans="12:12">
      <c r="L13553" s="2"/>
    </row>
    <row r="13554" spans="12:12">
      <c r="L13554" s="2"/>
    </row>
    <row r="13555" spans="12:12">
      <c r="L13555" s="2"/>
    </row>
    <row r="13556" spans="12:12">
      <c r="L13556" s="2"/>
    </row>
    <row r="13557" spans="12:12">
      <c r="L13557" s="2"/>
    </row>
    <row r="13558" spans="12:12">
      <c r="L13558" s="2"/>
    </row>
    <row r="13559" spans="12:12">
      <c r="L13559" s="2"/>
    </row>
    <row r="13560" spans="12:12">
      <c r="L13560" s="2"/>
    </row>
    <row r="13561" spans="12:12">
      <c r="L13561" s="2"/>
    </row>
    <row r="13562" spans="12:12">
      <c r="L13562" s="2"/>
    </row>
    <row r="13563" spans="12:12">
      <c r="L13563" s="2"/>
    </row>
    <row r="13564" spans="12:12">
      <c r="L13564" s="2"/>
    </row>
    <row r="13565" spans="12:12">
      <c r="L13565" s="2"/>
    </row>
    <row r="13566" spans="12:12">
      <c r="L13566" s="2"/>
    </row>
    <row r="13567" spans="12:12">
      <c r="L13567" s="2"/>
    </row>
    <row r="13568" spans="12:12">
      <c r="L13568" s="2"/>
    </row>
    <row r="13569" spans="12:12">
      <c r="L13569" s="2"/>
    </row>
    <row r="13570" spans="12:12">
      <c r="L13570" s="2"/>
    </row>
    <row r="13571" spans="12:12">
      <c r="L13571" s="2"/>
    </row>
    <row r="13572" spans="12:12">
      <c r="L13572" s="2"/>
    </row>
    <row r="13573" spans="12:12">
      <c r="L13573" s="2"/>
    </row>
    <row r="13574" spans="12:12">
      <c r="L13574" s="2"/>
    </row>
    <row r="13575" spans="12:12">
      <c r="L13575" s="2"/>
    </row>
    <row r="13576" spans="12:12">
      <c r="L13576" s="2"/>
    </row>
    <row r="13577" spans="12:12">
      <c r="L13577" s="2"/>
    </row>
    <row r="13578" spans="12:12">
      <c r="L13578" s="2"/>
    </row>
    <row r="13579" spans="12:12">
      <c r="L13579" s="2"/>
    </row>
    <row r="13580" spans="12:12">
      <c r="L13580" s="2"/>
    </row>
    <row r="13581" spans="12:12">
      <c r="L13581" s="2"/>
    </row>
    <row r="13582" spans="12:12">
      <c r="L13582" s="2"/>
    </row>
    <row r="13583" spans="12:12">
      <c r="L13583" s="2"/>
    </row>
    <row r="13584" spans="12:12">
      <c r="L13584" s="2"/>
    </row>
    <row r="13585" spans="12:12">
      <c r="L13585" s="2"/>
    </row>
    <row r="13586" spans="12:12">
      <c r="L13586" s="2"/>
    </row>
    <row r="13587" spans="12:12">
      <c r="L13587" s="2"/>
    </row>
    <row r="13588" spans="12:12">
      <c r="L13588" s="2"/>
    </row>
    <row r="13589" spans="12:12">
      <c r="L13589" s="2"/>
    </row>
    <row r="13590" spans="12:12">
      <c r="L13590" s="2"/>
    </row>
    <row r="13591" spans="12:12">
      <c r="L13591" s="2"/>
    </row>
    <row r="13592" spans="12:12">
      <c r="L13592" s="2"/>
    </row>
    <row r="13593" spans="12:12">
      <c r="L13593" s="2"/>
    </row>
    <row r="13594" spans="12:12">
      <c r="L13594" s="2"/>
    </row>
    <row r="13595" spans="12:12">
      <c r="L13595" s="2"/>
    </row>
    <row r="13596" spans="12:12">
      <c r="L13596" s="2"/>
    </row>
    <row r="13597" spans="12:12">
      <c r="L13597" s="2"/>
    </row>
    <row r="13598" spans="12:12">
      <c r="L13598" s="2"/>
    </row>
    <row r="13599" spans="12:12">
      <c r="L13599" s="2"/>
    </row>
    <row r="13600" spans="12:12">
      <c r="L13600" s="2"/>
    </row>
    <row r="13601" spans="12:12">
      <c r="L13601" s="2"/>
    </row>
    <row r="13602" spans="12:12">
      <c r="L13602" s="2"/>
    </row>
    <row r="13603" spans="12:12">
      <c r="L13603" s="2"/>
    </row>
    <row r="13604" spans="12:12">
      <c r="L13604" s="2"/>
    </row>
    <row r="13605" spans="12:12">
      <c r="L13605" s="2"/>
    </row>
    <row r="13606" spans="12:12">
      <c r="L13606" s="2"/>
    </row>
    <row r="13607" spans="12:12">
      <c r="L13607" s="2"/>
    </row>
    <row r="13608" spans="12:12">
      <c r="L13608" s="2"/>
    </row>
    <row r="13609" spans="12:12">
      <c r="L13609" s="2"/>
    </row>
    <row r="13610" spans="12:12">
      <c r="L13610" s="2"/>
    </row>
    <row r="13611" spans="12:12">
      <c r="L13611" s="2"/>
    </row>
    <row r="13612" spans="12:12">
      <c r="L13612" s="2"/>
    </row>
    <row r="13613" spans="12:12">
      <c r="L13613" s="2"/>
    </row>
    <row r="13614" spans="12:12">
      <c r="L13614" s="2"/>
    </row>
    <row r="13615" spans="12:12">
      <c r="L13615" s="2"/>
    </row>
    <row r="13616" spans="12:12">
      <c r="L13616" s="2"/>
    </row>
    <row r="13617" spans="12:12">
      <c r="L13617" s="2"/>
    </row>
    <row r="13618" spans="12:12">
      <c r="L13618" s="2"/>
    </row>
    <row r="13619" spans="12:12">
      <c r="L13619" s="2"/>
    </row>
    <row r="13620" spans="12:12">
      <c r="L13620" s="2"/>
    </row>
    <row r="13621" spans="12:12">
      <c r="L13621" s="2"/>
    </row>
    <row r="13622" spans="12:12">
      <c r="L13622" s="2"/>
    </row>
    <row r="13623" spans="12:12">
      <c r="L13623" s="2"/>
    </row>
    <row r="13624" spans="12:12">
      <c r="L13624" s="2"/>
    </row>
    <row r="13625" spans="12:12">
      <c r="L13625" s="2"/>
    </row>
    <row r="13626" spans="12:12">
      <c r="L13626" s="2"/>
    </row>
    <row r="13627" spans="12:12">
      <c r="L13627" s="2"/>
    </row>
    <row r="13628" spans="12:12">
      <c r="L13628" s="2"/>
    </row>
    <row r="13629" spans="12:12">
      <c r="L13629" s="2"/>
    </row>
    <row r="13630" spans="12:12">
      <c r="L13630" s="2"/>
    </row>
    <row r="13631" spans="12:12">
      <c r="L13631" s="2"/>
    </row>
    <row r="13632" spans="12:12">
      <c r="L13632" s="2"/>
    </row>
    <row r="13633" spans="12:12">
      <c r="L13633" s="2"/>
    </row>
    <row r="13634" spans="12:12">
      <c r="L13634" s="2"/>
    </row>
    <row r="13635" spans="12:12">
      <c r="L13635" s="2"/>
    </row>
    <row r="13636" spans="12:12">
      <c r="L13636" s="2"/>
    </row>
    <row r="13637" spans="12:12">
      <c r="L13637" s="2"/>
    </row>
    <row r="13638" spans="12:12">
      <c r="L13638" s="2"/>
    </row>
    <row r="13639" spans="12:12">
      <c r="L13639" s="2"/>
    </row>
    <row r="13640" spans="12:12">
      <c r="L13640" s="2"/>
    </row>
    <row r="13641" spans="12:12">
      <c r="L13641" s="2"/>
    </row>
    <row r="13642" spans="12:12">
      <c r="L13642" s="2"/>
    </row>
    <row r="13643" spans="12:12">
      <c r="L13643" s="2"/>
    </row>
    <row r="13644" spans="12:12">
      <c r="L13644" s="2"/>
    </row>
    <row r="13645" spans="12:12">
      <c r="L13645" s="2"/>
    </row>
    <row r="13646" spans="12:12">
      <c r="L13646" s="2"/>
    </row>
    <row r="13647" spans="12:12">
      <c r="L13647" s="2"/>
    </row>
    <row r="13648" spans="12:12">
      <c r="L13648" s="2"/>
    </row>
    <row r="13649" spans="12:12">
      <c r="L13649" s="2"/>
    </row>
    <row r="13650" spans="12:12">
      <c r="L13650" s="2"/>
    </row>
    <row r="13651" spans="12:12">
      <c r="L13651" s="2"/>
    </row>
    <row r="13652" spans="12:12">
      <c r="L13652" s="2"/>
    </row>
    <row r="13653" spans="12:12">
      <c r="L13653" s="2"/>
    </row>
    <row r="13654" spans="12:12">
      <c r="L13654" s="2"/>
    </row>
    <row r="13655" spans="12:12">
      <c r="L13655" s="2"/>
    </row>
    <row r="13656" spans="12:12">
      <c r="L13656" s="2"/>
    </row>
    <row r="13657" spans="12:12">
      <c r="L13657" s="2"/>
    </row>
    <row r="13658" spans="12:12">
      <c r="L13658" s="2"/>
    </row>
    <row r="13659" spans="12:12">
      <c r="L13659" s="2"/>
    </row>
    <row r="13660" spans="12:12">
      <c r="L13660" s="2"/>
    </row>
    <row r="13661" spans="12:12">
      <c r="L13661" s="2"/>
    </row>
    <row r="13662" spans="12:12">
      <c r="L13662" s="2"/>
    </row>
    <row r="13663" spans="12:12">
      <c r="L13663" s="2"/>
    </row>
    <row r="13664" spans="12:12">
      <c r="L13664" s="2"/>
    </row>
    <row r="13665" spans="12:12">
      <c r="L13665" s="2"/>
    </row>
    <row r="13666" spans="12:12">
      <c r="L13666" s="2"/>
    </row>
    <row r="13667" spans="12:12">
      <c r="L13667" s="2"/>
    </row>
    <row r="13668" spans="12:12">
      <c r="L13668" s="2"/>
    </row>
    <row r="13669" spans="12:12">
      <c r="L13669" s="2"/>
    </row>
    <row r="13670" spans="12:12">
      <c r="L13670" s="2"/>
    </row>
    <row r="13671" spans="12:12">
      <c r="L13671" s="2"/>
    </row>
    <row r="13672" spans="12:12">
      <c r="L13672" s="2"/>
    </row>
    <row r="13673" spans="12:12">
      <c r="L13673" s="2"/>
    </row>
    <row r="13674" spans="12:12">
      <c r="L13674" s="2"/>
    </row>
    <row r="13675" spans="12:12">
      <c r="L13675" s="2"/>
    </row>
    <row r="13676" spans="12:12">
      <c r="L13676" s="2"/>
    </row>
    <row r="13677" spans="12:12">
      <c r="L13677" s="2"/>
    </row>
    <row r="13678" spans="12:12">
      <c r="L13678" s="2"/>
    </row>
    <row r="13679" spans="12:12">
      <c r="L13679" s="2"/>
    </row>
    <row r="13680" spans="12:12">
      <c r="L13680" s="2"/>
    </row>
    <row r="13681" spans="12:12">
      <c r="L13681" s="2"/>
    </row>
    <row r="13682" spans="12:12">
      <c r="L13682" s="2"/>
    </row>
    <row r="13683" spans="12:12">
      <c r="L13683" s="2"/>
    </row>
    <row r="13684" spans="12:12">
      <c r="L13684" s="2"/>
    </row>
    <row r="13685" spans="12:12">
      <c r="L13685" s="2"/>
    </row>
    <row r="13686" spans="12:12">
      <c r="L13686" s="2"/>
    </row>
    <row r="13687" spans="12:12">
      <c r="L13687" s="2"/>
    </row>
    <row r="13688" spans="12:12">
      <c r="L13688" s="2"/>
    </row>
    <row r="13689" spans="12:12">
      <c r="L13689" s="2"/>
    </row>
    <row r="13690" spans="12:12">
      <c r="L13690" s="2"/>
    </row>
    <row r="13691" spans="12:12">
      <c r="L13691" s="2"/>
    </row>
    <row r="13692" spans="12:12">
      <c r="L13692" s="2"/>
    </row>
    <row r="13693" spans="12:12">
      <c r="L13693" s="2"/>
    </row>
    <row r="13694" spans="12:12">
      <c r="L13694" s="2"/>
    </row>
    <row r="13695" spans="12:12">
      <c r="L13695" s="2"/>
    </row>
    <row r="13696" spans="12:12">
      <c r="L13696" s="2"/>
    </row>
    <row r="13697" spans="12:12">
      <c r="L13697" s="2"/>
    </row>
    <row r="13698" spans="12:12">
      <c r="L13698" s="2"/>
    </row>
    <row r="13699" spans="12:12">
      <c r="L13699" s="2"/>
    </row>
    <row r="13700" spans="12:12">
      <c r="L13700" s="2"/>
    </row>
    <row r="13701" spans="12:12">
      <c r="L13701" s="2"/>
    </row>
    <row r="13702" spans="12:12">
      <c r="L13702" s="2"/>
    </row>
    <row r="13703" spans="12:12">
      <c r="L13703" s="2"/>
    </row>
    <row r="13704" spans="12:12">
      <c r="L13704" s="2"/>
    </row>
    <row r="13705" spans="12:12">
      <c r="L13705" s="2"/>
    </row>
    <row r="13706" spans="12:12">
      <c r="L13706" s="2"/>
    </row>
    <row r="13707" spans="12:12">
      <c r="L13707" s="2"/>
    </row>
    <row r="13708" spans="12:12">
      <c r="L13708" s="2"/>
    </row>
    <row r="13709" spans="12:12">
      <c r="L13709" s="2"/>
    </row>
    <row r="13710" spans="12:12">
      <c r="L13710" s="2"/>
    </row>
    <row r="13711" spans="12:12">
      <c r="L13711" s="2"/>
    </row>
    <row r="13712" spans="12:12">
      <c r="L13712" s="2"/>
    </row>
    <row r="13713" spans="12:12">
      <c r="L13713" s="2"/>
    </row>
    <row r="13714" spans="12:12">
      <c r="L13714" s="2"/>
    </row>
    <row r="13715" spans="12:12">
      <c r="L13715" s="2"/>
    </row>
    <row r="13716" spans="12:12">
      <c r="L13716" s="2"/>
    </row>
    <row r="13717" spans="12:12">
      <c r="L13717" s="2"/>
    </row>
    <row r="13718" spans="12:12">
      <c r="L13718" s="2"/>
    </row>
    <row r="13719" spans="12:12">
      <c r="L13719" s="2"/>
    </row>
    <row r="13720" spans="12:12">
      <c r="L13720" s="2"/>
    </row>
    <row r="13721" spans="12:12">
      <c r="L13721" s="2"/>
    </row>
    <row r="13722" spans="12:12">
      <c r="L13722" s="2"/>
    </row>
    <row r="13723" spans="12:12">
      <c r="L13723" s="2"/>
    </row>
    <row r="13724" spans="12:12">
      <c r="L13724" s="2"/>
    </row>
    <row r="13725" spans="12:12">
      <c r="L13725" s="2"/>
    </row>
    <row r="13726" spans="12:12">
      <c r="L13726" s="2"/>
    </row>
    <row r="13727" spans="12:12">
      <c r="L13727" s="2"/>
    </row>
    <row r="13728" spans="12:12">
      <c r="L13728" s="2"/>
    </row>
    <row r="13729" spans="12:12">
      <c r="L13729" s="2"/>
    </row>
    <row r="13730" spans="12:12">
      <c r="L13730" s="2"/>
    </row>
    <row r="13731" spans="12:12">
      <c r="L13731" s="2"/>
    </row>
    <row r="13732" spans="12:12">
      <c r="L13732" s="2"/>
    </row>
    <row r="13733" spans="12:12">
      <c r="L13733" s="2"/>
    </row>
    <row r="13734" spans="12:12">
      <c r="L13734" s="2"/>
    </row>
    <row r="13735" spans="12:12">
      <c r="L13735" s="2"/>
    </row>
    <row r="13736" spans="12:12">
      <c r="L13736" s="2"/>
    </row>
    <row r="13737" spans="12:12">
      <c r="L13737" s="2"/>
    </row>
    <row r="13738" spans="12:12">
      <c r="L13738" s="2"/>
    </row>
    <row r="13739" spans="12:12">
      <c r="L13739" s="2"/>
    </row>
    <row r="13740" spans="12:12">
      <c r="L13740" s="2"/>
    </row>
    <row r="13741" spans="12:12">
      <c r="L13741" s="2"/>
    </row>
    <row r="13742" spans="12:12">
      <c r="L13742" s="2"/>
    </row>
    <row r="13743" spans="12:12">
      <c r="L13743" s="2"/>
    </row>
    <row r="13744" spans="12:12">
      <c r="L13744" s="2"/>
    </row>
    <row r="13745" spans="12:12">
      <c r="L13745" s="2"/>
    </row>
    <row r="13746" spans="12:12">
      <c r="L13746" s="2"/>
    </row>
    <row r="13747" spans="12:12">
      <c r="L13747" s="2"/>
    </row>
    <row r="13748" spans="12:12">
      <c r="L13748" s="2"/>
    </row>
    <row r="13749" spans="12:12">
      <c r="L13749" s="2"/>
    </row>
    <row r="13750" spans="12:12">
      <c r="L13750" s="2"/>
    </row>
    <row r="13751" spans="12:12">
      <c r="L13751" s="2"/>
    </row>
    <row r="13752" spans="12:12">
      <c r="L13752" s="2"/>
    </row>
    <row r="13753" spans="12:12">
      <c r="L13753" s="2"/>
    </row>
    <row r="13754" spans="12:12">
      <c r="L13754" s="2"/>
    </row>
    <row r="13755" spans="12:12">
      <c r="L13755" s="2"/>
    </row>
    <row r="13756" spans="12:12">
      <c r="L13756" s="2"/>
    </row>
    <row r="13757" spans="12:12">
      <c r="L13757" s="2"/>
    </row>
    <row r="13758" spans="12:12">
      <c r="L13758" s="2"/>
    </row>
    <row r="13759" spans="12:12">
      <c r="L13759" s="2"/>
    </row>
    <row r="13760" spans="12:12">
      <c r="L13760" s="2"/>
    </row>
    <row r="13761" spans="12:12">
      <c r="L13761" s="2"/>
    </row>
    <row r="13762" spans="12:12">
      <c r="L13762" s="2"/>
    </row>
    <row r="13763" spans="12:12">
      <c r="L13763" s="2"/>
    </row>
    <row r="13764" spans="12:12">
      <c r="L13764" s="2"/>
    </row>
    <row r="13765" spans="12:12">
      <c r="L13765" s="2"/>
    </row>
    <row r="13766" spans="12:12">
      <c r="L13766" s="2"/>
    </row>
    <row r="13767" spans="12:12">
      <c r="L13767" s="2"/>
    </row>
    <row r="13768" spans="12:12">
      <c r="L13768" s="2"/>
    </row>
    <row r="13769" spans="12:12">
      <c r="L13769" s="2"/>
    </row>
    <row r="13770" spans="12:12">
      <c r="L13770" s="2"/>
    </row>
    <row r="13771" spans="12:12">
      <c r="L13771" s="2"/>
    </row>
    <row r="13772" spans="12:12">
      <c r="L13772" s="2"/>
    </row>
    <row r="13773" spans="12:12">
      <c r="L13773" s="2"/>
    </row>
    <row r="13774" spans="12:12">
      <c r="L13774" s="2"/>
    </row>
    <row r="13775" spans="12:12">
      <c r="L13775" s="2"/>
    </row>
    <row r="13776" spans="12:12">
      <c r="L13776" s="2"/>
    </row>
    <row r="13777" spans="12:12">
      <c r="L13777" s="2"/>
    </row>
    <row r="13778" spans="12:12">
      <c r="L13778" s="2"/>
    </row>
    <row r="13779" spans="12:12">
      <c r="L13779" s="2"/>
    </row>
    <row r="13780" spans="12:12">
      <c r="L13780" s="2"/>
    </row>
    <row r="13781" spans="12:12">
      <c r="L13781" s="2"/>
    </row>
    <row r="13782" spans="12:12">
      <c r="L13782" s="2"/>
    </row>
    <row r="13783" spans="12:12">
      <c r="L13783" s="2"/>
    </row>
    <row r="13784" spans="12:12">
      <c r="L13784" s="2"/>
    </row>
    <row r="13785" spans="12:12">
      <c r="L13785" s="2"/>
    </row>
    <row r="13786" spans="12:12">
      <c r="L13786" s="2"/>
    </row>
    <row r="13787" spans="12:12">
      <c r="L13787" s="2"/>
    </row>
    <row r="13788" spans="12:12">
      <c r="L13788" s="2"/>
    </row>
    <row r="13789" spans="12:12">
      <c r="L13789" s="2"/>
    </row>
    <row r="13790" spans="12:12">
      <c r="L13790" s="2"/>
    </row>
    <row r="13791" spans="12:12">
      <c r="L13791" s="2"/>
    </row>
    <row r="13792" spans="12:12">
      <c r="L13792" s="2"/>
    </row>
    <row r="13793" spans="12:12">
      <c r="L13793" s="2"/>
    </row>
    <row r="13794" spans="12:12">
      <c r="L13794" s="2"/>
    </row>
    <row r="13795" spans="12:12">
      <c r="L13795" s="2"/>
    </row>
    <row r="13796" spans="12:12">
      <c r="L13796" s="2"/>
    </row>
    <row r="13797" spans="12:12">
      <c r="L13797" s="2"/>
    </row>
    <row r="13798" spans="12:12">
      <c r="L13798" s="2"/>
    </row>
    <row r="13799" spans="12:12">
      <c r="L13799" s="2"/>
    </row>
    <row r="13800" spans="12:12">
      <c r="L13800" s="2"/>
    </row>
    <row r="13801" spans="12:12">
      <c r="L13801" s="2"/>
    </row>
    <row r="13802" spans="12:12">
      <c r="L13802" s="2"/>
    </row>
    <row r="13803" spans="12:12">
      <c r="L13803" s="2"/>
    </row>
    <row r="13804" spans="12:12">
      <c r="L13804" s="2"/>
    </row>
    <row r="13805" spans="12:12">
      <c r="L13805" s="2"/>
    </row>
    <row r="13806" spans="12:12">
      <c r="L13806" s="2"/>
    </row>
    <row r="13807" spans="12:12">
      <c r="L13807" s="2"/>
    </row>
    <row r="13808" spans="12:12">
      <c r="L13808" s="2"/>
    </row>
    <row r="13809" spans="12:12">
      <c r="L13809" s="2"/>
    </row>
    <row r="13810" spans="12:12">
      <c r="L13810" s="2"/>
    </row>
    <row r="13811" spans="12:12">
      <c r="L13811" s="2"/>
    </row>
    <row r="13812" spans="12:12">
      <c r="L13812" s="2"/>
    </row>
    <row r="13813" spans="12:12">
      <c r="L13813" s="2"/>
    </row>
    <row r="13814" spans="12:12">
      <c r="L13814" s="2"/>
    </row>
    <row r="13815" spans="12:12">
      <c r="L13815" s="2"/>
    </row>
    <row r="13816" spans="12:12">
      <c r="L13816" s="2"/>
    </row>
    <row r="13817" spans="12:12">
      <c r="L13817" s="2"/>
    </row>
    <row r="13818" spans="12:12">
      <c r="L13818" s="2"/>
    </row>
    <row r="13819" spans="12:12">
      <c r="L13819" s="2"/>
    </row>
    <row r="13820" spans="12:12">
      <c r="L13820" s="2"/>
    </row>
    <row r="13821" spans="12:12">
      <c r="L13821" s="2"/>
    </row>
    <row r="13822" spans="12:12">
      <c r="L13822" s="2"/>
    </row>
    <row r="13823" spans="12:12">
      <c r="L13823" s="2"/>
    </row>
    <row r="13824" spans="12:12">
      <c r="L13824" s="2"/>
    </row>
    <row r="13825" spans="12:12">
      <c r="L13825" s="2"/>
    </row>
    <row r="13826" spans="12:12">
      <c r="L13826" s="2"/>
    </row>
    <row r="13827" spans="12:12">
      <c r="L13827" s="2"/>
    </row>
    <row r="13828" spans="12:12">
      <c r="L13828" s="2"/>
    </row>
    <row r="13829" spans="12:12">
      <c r="L13829" s="2"/>
    </row>
    <row r="13830" spans="12:12">
      <c r="L13830" s="2"/>
    </row>
    <row r="13831" spans="12:12">
      <c r="L13831" s="2"/>
    </row>
    <row r="13832" spans="12:12">
      <c r="L13832" s="2"/>
    </row>
    <row r="13833" spans="12:12">
      <c r="L13833" s="2"/>
    </row>
    <row r="13834" spans="12:12">
      <c r="L13834" s="2"/>
    </row>
    <row r="13835" spans="12:12">
      <c r="L13835" s="2"/>
    </row>
    <row r="13836" spans="12:12">
      <c r="L13836" s="2"/>
    </row>
    <row r="13837" spans="12:12">
      <c r="L13837" s="2"/>
    </row>
    <row r="13838" spans="12:12">
      <c r="L13838" s="2"/>
    </row>
    <row r="13839" spans="12:12">
      <c r="L13839" s="2"/>
    </row>
    <row r="13840" spans="12:12">
      <c r="L13840" s="2"/>
    </row>
    <row r="13841" spans="12:12">
      <c r="L13841" s="2"/>
    </row>
    <row r="13842" spans="12:12">
      <c r="L13842" s="2"/>
    </row>
    <row r="13843" spans="12:12">
      <c r="L13843" s="2"/>
    </row>
    <row r="13844" spans="12:12">
      <c r="L13844" s="2"/>
    </row>
    <row r="13845" spans="12:12">
      <c r="L13845" s="2"/>
    </row>
    <row r="13846" spans="12:12">
      <c r="L13846" s="2"/>
    </row>
    <row r="13847" spans="12:12">
      <c r="L13847" s="2"/>
    </row>
    <row r="13848" spans="12:12">
      <c r="L13848" s="2"/>
    </row>
    <row r="13849" spans="12:12">
      <c r="L13849" s="2"/>
    </row>
    <row r="13850" spans="12:12">
      <c r="L13850" s="2"/>
    </row>
    <row r="13851" spans="12:12">
      <c r="L13851" s="2"/>
    </row>
    <row r="13852" spans="12:12">
      <c r="L13852" s="2"/>
    </row>
    <row r="13853" spans="12:12">
      <c r="L13853" s="2"/>
    </row>
    <row r="13854" spans="12:12">
      <c r="L13854" s="2"/>
    </row>
    <row r="13855" spans="12:12">
      <c r="L13855" s="2"/>
    </row>
    <row r="13856" spans="12:12">
      <c r="L13856" s="2"/>
    </row>
    <row r="13857" spans="12:12">
      <c r="L13857" s="2"/>
    </row>
    <row r="13858" spans="12:12">
      <c r="L13858" s="2"/>
    </row>
    <row r="13859" spans="12:12">
      <c r="L13859" s="2"/>
    </row>
    <row r="13860" spans="12:12">
      <c r="L13860" s="2"/>
    </row>
    <row r="13861" spans="12:12">
      <c r="L13861" s="2"/>
    </row>
    <row r="13862" spans="12:12">
      <c r="L13862" s="2"/>
    </row>
    <row r="13863" spans="12:12">
      <c r="L13863" s="2"/>
    </row>
    <row r="13864" spans="12:12">
      <c r="L13864" s="2"/>
    </row>
    <row r="13865" spans="12:12">
      <c r="L13865" s="2"/>
    </row>
    <row r="13866" spans="12:12">
      <c r="L13866" s="2"/>
    </row>
    <row r="13867" spans="12:12">
      <c r="L13867" s="2"/>
    </row>
    <row r="13868" spans="12:12">
      <c r="L13868" s="2"/>
    </row>
    <row r="13869" spans="12:12">
      <c r="L13869" s="2"/>
    </row>
    <row r="13870" spans="12:12">
      <c r="L13870" s="2"/>
    </row>
    <row r="13871" spans="12:12">
      <c r="L13871" s="2"/>
    </row>
    <row r="13872" spans="12:12">
      <c r="L13872" s="2"/>
    </row>
    <row r="13873" spans="12:12">
      <c r="L13873" s="2"/>
    </row>
    <row r="13874" spans="12:12">
      <c r="L13874" s="2"/>
    </row>
    <row r="13875" spans="12:12">
      <c r="L13875" s="2"/>
    </row>
    <row r="13876" spans="12:12">
      <c r="L13876" s="2"/>
    </row>
    <row r="13877" spans="12:12">
      <c r="L13877" s="2"/>
    </row>
    <row r="13878" spans="12:12">
      <c r="L13878" s="2"/>
    </row>
    <row r="13879" spans="12:12">
      <c r="L13879" s="2"/>
    </row>
    <row r="13880" spans="12:12">
      <c r="L13880" s="2"/>
    </row>
    <row r="13881" spans="12:12">
      <c r="L13881" s="2"/>
    </row>
    <row r="13882" spans="12:12">
      <c r="L13882" s="2"/>
    </row>
    <row r="13883" spans="12:12">
      <c r="L13883" s="2"/>
    </row>
    <row r="13884" spans="12:12">
      <c r="L13884" s="2"/>
    </row>
    <row r="13885" spans="12:12">
      <c r="L13885" s="2"/>
    </row>
    <row r="13886" spans="12:12">
      <c r="L13886" s="2"/>
    </row>
    <row r="13887" spans="12:12">
      <c r="L13887" s="2"/>
    </row>
    <row r="13888" spans="12:12">
      <c r="L13888" s="2"/>
    </row>
    <row r="13889" spans="12:12">
      <c r="L13889" s="2"/>
    </row>
    <row r="13890" spans="12:12">
      <c r="L13890" s="2"/>
    </row>
    <row r="13891" spans="12:12">
      <c r="L13891" s="2"/>
    </row>
    <row r="13892" spans="12:12">
      <c r="L13892" s="2"/>
    </row>
    <row r="13893" spans="12:12">
      <c r="L13893" s="2"/>
    </row>
    <row r="13894" spans="12:12">
      <c r="L13894" s="2"/>
    </row>
    <row r="13895" spans="12:12">
      <c r="L13895" s="2"/>
    </row>
    <row r="13896" spans="12:12">
      <c r="L13896" s="2"/>
    </row>
    <row r="13897" spans="12:12">
      <c r="L13897" s="2"/>
    </row>
    <row r="13898" spans="12:12">
      <c r="L13898" s="2"/>
    </row>
    <row r="13899" spans="12:12">
      <c r="L13899" s="2"/>
    </row>
    <row r="13900" spans="12:12">
      <c r="L13900" s="2"/>
    </row>
    <row r="13901" spans="12:12">
      <c r="L13901" s="2"/>
    </row>
    <row r="13902" spans="12:12">
      <c r="L13902" s="2"/>
    </row>
    <row r="13903" spans="12:12">
      <c r="L13903" s="2"/>
    </row>
    <row r="13904" spans="12:12">
      <c r="L13904" s="2"/>
    </row>
    <row r="13905" spans="12:12">
      <c r="L13905" s="2"/>
    </row>
    <row r="13906" spans="12:12">
      <c r="L13906" s="2"/>
    </row>
    <row r="13907" spans="12:12">
      <c r="L13907" s="2"/>
    </row>
    <row r="13908" spans="12:12">
      <c r="L13908" s="2"/>
    </row>
    <row r="13909" spans="12:12">
      <c r="L13909" s="2"/>
    </row>
    <row r="13910" spans="12:12">
      <c r="L13910" s="2"/>
    </row>
    <row r="13911" spans="12:12">
      <c r="L13911" s="2"/>
    </row>
    <row r="13912" spans="12:12">
      <c r="L13912" s="2"/>
    </row>
    <row r="13913" spans="12:12">
      <c r="L13913" s="2"/>
    </row>
    <row r="13914" spans="12:12">
      <c r="L13914" s="2"/>
    </row>
    <row r="13915" spans="12:12">
      <c r="L13915" s="2"/>
    </row>
    <row r="13916" spans="12:12">
      <c r="L13916" s="2"/>
    </row>
    <row r="13917" spans="12:12">
      <c r="L13917" s="2"/>
    </row>
    <row r="13918" spans="12:12">
      <c r="L13918" s="2"/>
    </row>
    <row r="13919" spans="12:12">
      <c r="L13919" s="2"/>
    </row>
    <row r="13920" spans="12:12">
      <c r="L13920" s="2"/>
    </row>
    <row r="13921" spans="12:12">
      <c r="L13921" s="2"/>
    </row>
    <row r="13922" spans="12:12">
      <c r="L13922" s="2"/>
    </row>
    <row r="13923" spans="12:12">
      <c r="L13923" s="2"/>
    </row>
    <row r="13924" spans="12:12">
      <c r="L13924" s="2"/>
    </row>
    <row r="13925" spans="12:12">
      <c r="L13925" s="2"/>
    </row>
    <row r="13926" spans="12:12">
      <c r="L13926" s="2"/>
    </row>
    <row r="13927" spans="12:12">
      <c r="L13927" s="2"/>
    </row>
    <row r="13928" spans="12:12">
      <c r="L13928" s="2"/>
    </row>
    <row r="13929" spans="12:12">
      <c r="L13929" s="2"/>
    </row>
    <row r="13930" spans="12:12">
      <c r="L13930" s="2"/>
    </row>
    <row r="13931" spans="12:12">
      <c r="L13931" s="2"/>
    </row>
    <row r="13932" spans="12:12">
      <c r="L13932" s="2"/>
    </row>
    <row r="13933" spans="12:12">
      <c r="L13933" s="2"/>
    </row>
    <row r="13934" spans="12:12">
      <c r="L13934" s="2"/>
    </row>
    <row r="13935" spans="12:12">
      <c r="L13935" s="2"/>
    </row>
    <row r="13936" spans="12:12">
      <c r="L13936" s="2"/>
    </row>
    <row r="13937" spans="12:12">
      <c r="L13937" s="2"/>
    </row>
    <row r="13938" spans="12:12">
      <c r="L13938" s="2"/>
    </row>
    <row r="13939" spans="12:12">
      <c r="L13939" s="2"/>
    </row>
    <row r="13940" spans="12:12">
      <c r="L13940" s="2"/>
    </row>
    <row r="13941" spans="12:12">
      <c r="L13941" s="2"/>
    </row>
    <row r="13942" spans="12:12">
      <c r="L13942" s="2"/>
    </row>
    <row r="13943" spans="12:12">
      <c r="L13943" s="2"/>
    </row>
    <row r="13944" spans="12:12">
      <c r="L13944" s="2"/>
    </row>
    <row r="13945" spans="12:12">
      <c r="L13945" s="2"/>
    </row>
    <row r="13946" spans="12:12">
      <c r="L13946" s="2"/>
    </row>
    <row r="13947" spans="12:12">
      <c r="L13947" s="2"/>
    </row>
    <row r="13948" spans="12:12">
      <c r="L13948" s="2"/>
    </row>
    <row r="13949" spans="12:12">
      <c r="L13949" s="2"/>
    </row>
    <row r="13950" spans="12:12">
      <c r="L13950" s="2"/>
    </row>
    <row r="13951" spans="12:12">
      <c r="L13951" s="2"/>
    </row>
    <row r="13952" spans="12:12">
      <c r="L13952" s="2"/>
    </row>
    <row r="13953" spans="12:12">
      <c r="L13953" s="2"/>
    </row>
    <row r="13954" spans="12:12">
      <c r="L13954" s="2"/>
    </row>
    <row r="13955" spans="12:12">
      <c r="L13955" s="2"/>
    </row>
    <row r="13956" spans="12:12">
      <c r="L13956" s="2"/>
    </row>
    <row r="13957" spans="12:12">
      <c r="L13957" s="2"/>
    </row>
    <row r="13958" spans="12:12">
      <c r="L13958" s="2"/>
    </row>
    <row r="13959" spans="12:12">
      <c r="L13959" s="2"/>
    </row>
    <row r="13960" spans="12:12">
      <c r="L13960" s="2"/>
    </row>
    <row r="13961" spans="12:12">
      <c r="L13961" s="2"/>
    </row>
    <row r="13962" spans="12:12">
      <c r="L13962" s="2"/>
    </row>
    <row r="13963" spans="12:12">
      <c r="L13963" s="2"/>
    </row>
    <row r="13964" spans="12:12">
      <c r="L13964" s="2"/>
    </row>
    <row r="13965" spans="12:12">
      <c r="L13965" s="2"/>
    </row>
    <row r="13966" spans="12:12">
      <c r="L13966" s="2"/>
    </row>
    <row r="13967" spans="12:12">
      <c r="L13967" s="2"/>
    </row>
    <row r="13968" spans="12:12">
      <c r="L13968" s="2"/>
    </row>
    <row r="13969" spans="12:12">
      <c r="L13969" s="2"/>
    </row>
    <row r="13970" spans="12:12">
      <c r="L13970" s="2"/>
    </row>
    <row r="13971" spans="12:12">
      <c r="L13971" s="2"/>
    </row>
    <row r="13972" spans="12:12">
      <c r="L13972" s="2"/>
    </row>
    <row r="13973" spans="12:12">
      <c r="L13973" s="2"/>
    </row>
    <row r="13974" spans="12:12">
      <c r="L13974" s="2"/>
    </row>
    <row r="13975" spans="12:12">
      <c r="L13975" s="2"/>
    </row>
    <row r="13976" spans="12:12">
      <c r="L13976" s="2"/>
    </row>
    <row r="13977" spans="12:12">
      <c r="L13977" s="2"/>
    </row>
    <row r="13978" spans="12:12">
      <c r="L13978" s="2"/>
    </row>
    <row r="13979" spans="12:12">
      <c r="L13979" s="2"/>
    </row>
    <row r="13980" spans="12:12">
      <c r="L13980" s="2"/>
    </row>
    <row r="13981" spans="12:12">
      <c r="L13981" s="2"/>
    </row>
    <row r="13982" spans="12:12">
      <c r="L13982" s="2"/>
    </row>
    <row r="13983" spans="12:12">
      <c r="L13983" s="2"/>
    </row>
    <row r="13984" spans="12:12">
      <c r="L13984" s="2"/>
    </row>
    <row r="13985" spans="12:12">
      <c r="L13985" s="2"/>
    </row>
    <row r="13986" spans="12:12">
      <c r="L13986" s="2"/>
    </row>
    <row r="13987" spans="12:12">
      <c r="L13987" s="2"/>
    </row>
    <row r="13988" spans="12:12">
      <c r="L13988" s="2"/>
    </row>
    <row r="13989" spans="12:12">
      <c r="L13989" s="2"/>
    </row>
    <row r="13990" spans="12:12">
      <c r="L13990" s="2"/>
    </row>
    <row r="13991" spans="12:12">
      <c r="L13991" s="2"/>
    </row>
    <row r="13992" spans="12:12">
      <c r="L13992" s="2"/>
    </row>
    <row r="13993" spans="12:12">
      <c r="L13993" s="2"/>
    </row>
    <row r="13994" spans="12:12">
      <c r="L13994" s="2"/>
    </row>
    <row r="13995" spans="12:12">
      <c r="L13995" s="2"/>
    </row>
    <row r="13996" spans="12:12">
      <c r="L13996" s="2"/>
    </row>
    <row r="13997" spans="12:12">
      <c r="L13997" s="2"/>
    </row>
    <row r="13998" spans="12:12">
      <c r="L13998" s="2"/>
    </row>
    <row r="13999" spans="12:12">
      <c r="L13999" s="2"/>
    </row>
    <row r="14000" spans="12:12">
      <c r="L14000" s="2"/>
    </row>
    <row r="14001" spans="12:12">
      <c r="L14001" s="2"/>
    </row>
    <row r="14002" spans="12:12">
      <c r="L14002" s="2"/>
    </row>
    <row r="14003" spans="12:12">
      <c r="L14003" s="2"/>
    </row>
    <row r="14004" spans="12:12">
      <c r="L14004" s="2"/>
    </row>
    <row r="14005" spans="12:12">
      <c r="L14005" s="2"/>
    </row>
    <row r="14006" spans="12:12">
      <c r="L14006" s="2"/>
    </row>
    <row r="14007" spans="12:12">
      <c r="L14007" s="2"/>
    </row>
    <row r="14008" spans="12:12">
      <c r="L14008" s="2"/>
    </row>
    <row r="14009" spans="12:12">
      <c r="L14009" s="2"/>
    </row>
    <row r="14010" spans="12:12">
      <c r="L14010" s="2"/>
    </row>
    <row r="14011" spans="12:12">
      <c r="L14011" s="2"/>
    </row>
    <row r="14012" spans="12:12">
      <c r="L14012" s="2"/>
    </row>
    <row r="14013" spans="12:12">
      <c r="L14013" s="2"/>
    </row>
    <row r="14014" spans="12:12">
      <c r="L14014" s="2"/>
    </row>
    <row r="14015" spans="12:12">
      <c r="L14015" s="2"/>
    </row>
    <row r="14016" spans="12:12">
      <c r="L14016" s="2"/>
    </row>
    <row r="14017" spans="12:12">
      <c r="L14017" s="2"/>
    </row>
    <row r="14018" spans="12:12">
      <c r="L14018" s="2"/>
    </row>
    <row r="14019" spans="12:12">
      <c r="L14019" s="2"/>
    </row>
    <row r="14020" spans="12:12">
      <c r="L14020" s="2"/>
    </row>
    <row r="14021" spans="12:12">
      <c r="L14021" s="2"/>
    </row>
    <row r="14022" spans="12:12">
      <c r="L14022" s="2"/>
    </row>
    <row r="14023" spans="12:12">
      <c r="L14023" s="2"/>
    </row>
    <row r="14024" spans="12:12">
      <c r="L14024" s="2"/>
    </row>
    <row r="14025" spans="12:12">
      <c r="L14025" s="2"/>
    </row>
    <row r="14026" spans="12:12">
      <c r="L14026" s="2"/>
    </row>
    <row r="14027" spans="12:12">
      <c r="L14027" s="2"/>
    </row>
    <row r="14028" spans="12:12">
      <c r="L14028" s="2"/>
    </row>
    <row r="14029" spans="12:12">
      <c r="L14029" s="2"/>
    </row>
    <row r="14030" spans="12:12">
      <c r="L14030" s="2"/>
    </row>
    <row r="14031" spans="12:12">
      <c r="L14031" s="2"/>
    </row>
    <row r="14032" spans="12:12">
      <c r="L14032" s="2"/>
    </row>
    <row r="14033" spans="12:12">
      <c r="L14033" s="2"/>
    </row>
    <row r="14034" spans="12:12">
      <c r="L14034" s="2"/>
    </row>
    <row r="14035" spans="12:12">
      <c r="L14035" s="2"/>
    </row>
    <row r="14036" spans="12:12">
      <c r="L14036" s="2"/>
    </row>
    <row r="14037" spans="12:12">
      <c r="L14037" s="2"/>
    </row>
    <row r="14038" spans="12:12">
      <c r="L14038" s="2"/>
    </row>
    <row r="14039" spans="12:12">
      <c r="L14039" s="2"/>
    </row>
    <row r="14040" spans="12:12">
      <c r="L14040" s="2"/>
    </row>
    <row r="14041" spans="12:12">
      <c r="L14041" s="2"/>
    </row>
    <row r="14042" spans="12:12">
      <c r="L14042" s="2"/>
    </row>
    <row r="14043" spans="12:12">
      <c r="L14043" s="2"/>
    </row>
    <row r="14044" spans="12:12">
      <c r="L14044" s="2"/>
    </row>
    <row r="14045" spans="12:12">
      <c r="L14045" s="2"/>
    </row>
    <row r="14046" spans="12:12">
      <c r="L14046" s="2"/>
    </row>
    <row r="14047" spans="12:12">
      <c r="L14047" s="2"/>
    </row>
    <row r="14048" spans="12:12">
      <c r="L14048" s="2"/>
    </row>
    <row r="14049" spans="12:12">
      <c r="L14049" s="2"/>
    </row>
    <row r="14050" spans="12:12">
      <c r="L14050" s="2"/>
    </row>
    <row r="14051" spans="12:12">
      <c r="L14051" s="2"/>
    </row>
    <row r="14052" spans="12:12">
      <c r="L14052" s="2"/>
    </row>
    <row r="14053" spans="12:12">
      <c r="L14053" s="2"/>
    </row>
    <row r="14054" spans="12:12">
      <c r="L14054" s="2"/>
    </row>
    <row r="14055" spans="12:12">
      <c r="L14055" s="2"/>
    </row>
    <row r="14056" spans="12:12">
      <c r="L14056" s="2"/>
    </row>
    <row r="14057" spans="12:12">
      <c r="L14057" s="2"/>
    </row>
    <row r="14058" spans="12:12">
      <c r="L14058" s="2"/>
    </row>
    <row r="14059" spans="12:12">
      <c r="L14059" s="2"/>
    </row>
    <row r="14060" spans="12:12">
      <c r="L14060" s="2"/>
    </row>
    <row r="14061" spans="12:12">
      <c r="L14061" s="2"/>
    </row>
    <row r="14062" spans="12:12">
      <c r="L14062" s="2"/>
    </row>
    <row r="14063" spans="12:12">
      <c r="L14063" s="2"/>
    </row>
    <row r="14064" spans="12:12">
      <c r="L14064" s="2"/>
    </row>
    <row r="14065" spans="12:12">
      <c r="L14065" s="2"/>
    </row>
    <row r="14066" spans="12:12">
      <c r="L14066" s="2"/>
    </row>
    <row r="14067" spans="12:12">
      <c r="L14067" s="2"/>
    </row>
    <row r="14068" spans="12:12">
      <c r="L14068" s="2"/>
    </row>
    <row r="14069" spans="12:12">
      <c r="L14069" s="2"/>
    </row>
    <row r="14070" spans="12:12">
      <c r="L14070" s="2"/>
    </row>
    <row r="14071" spans="12:12">
      <c r="L14071" s="2"/>
    </row>
    <row r="14072" spans="12:12">
      <c r="L14072" s="2"/>
    </row>
    <row r="14073" spans="12:12">
      <c r="L14073" s="2"/>
    </row>
    <row r="14074" spans="12:12">
      <c r="L14074" s="2"/>
    </row>
    <row r="14075" spans="12:12">
      <c r="L14075" s="2"/>
    </row>
    <row r="14076" spans="12:12">
      <c r="L14076" s="2"/>
    </row>
    <row r="14077" spans="12:12">
      <c r="L14077" s="2"/>
    </row>
    <row r="14078" spans="12:12">
      <c r="L14078" s="2"/>
    </row>
    <row r="14079" spans="12:12">
      <c r="L14079" s="2"/>
    </row>
    <row r="14080" spans="12:12">
      <c r="L14080" s="2"/>
    </row>
    <row r="14081" spans="12:12">
      <c r="L14081" s="2"/>
    </row>
    <row r="14082" spans="12:12">
      <c r="L14082" s="2"/>
    </row>
    <row r="14083" spans="12:12">
      <c r="L14083" s="2"/>
    </row>
    <row r="14084" spans="12:12">
      <c r="L14084" s="2"/>
    </row>
    <row r="14085" spans="12:12">
      <c r="L14085" s="2"/>
    </row>
    <row r="14086" spans="12:12">
      <c r="L14086" s="2"/>
    </row>
    <row r="14087" spans="12:12">
      <c r="L14087" s="2"/>
    </row>
    <row r="14088" spans="12:12">
      <c r="L14088" s="2"/>
    </row>
    <row r="14089" spans="12:12">
      <c r="L14089" s="2"/>
    </row>
    <row r="14090" spans="12:12">
      <c r="L14090" s="2"/>
    </row>
    <row r="14091" spans="12:12">
      <c r="L14091" s="2"/>
    </row>
    <row r="14092" spans="12:12">
      <c r="L14092" s="2"/>
    </row>
    <row r="14093" spans="12:12">
      <c r="L14093" s="2"/>
    </row>
    <row r="14094" spans="12:12">
      <c r="L14094" s="2"/>
    </row>
    <row r="14095" spans="12:12">
      <c r="L14095" s="2"/>
    </row>
    <row r="14096" spans="12:12">
      <c r="L14096" s="2"/>
    </row>
    <row r="14097" spans="12:12">
      <c r="L14097" s="2"/>
    </row>
    <row r="14098" spans="12:12">
      <c r="L14098" s="2"/>
    </row>
    <row r="14099" spans="12:12">
      <c r="L14099" s="2"/>
    </row>
    <row r="14100" spans="12:12">
      <c r="L14100" s="2"/>
    </row>
    <row r="14101" spans="12:12">
      <c r="L14101" s="2"/>
    </row>
    <row r="14102" spans="12:12">
      <c r="L14102" s="2"/>
    </row>
    <row r="14103" spans="12:12">
      <c r="L14103" s="2"/>
    </row>
    <row r="14104" spans="12:12">
      <c r="L14104" s="2"/>
    </row>
    <row r="14105" spans="12:12">
      <c r="L14105" s="2"/>
    </row>
    <row r="14106" spans="12:12">
      <c r="L14106" s="2"/>
    </row>
    <row r="14107" spans="12:12">
      <c r="L14107" s="2"/>
    </row>
    <row r="14108" spans="12:12">
      <c r="L14108" s="2"/>
    </row>
    <row r="14109" spans="12:12">
      <c r="L14109" s="2"/>
    </row>
    <row r="14110" spans="12:12">
      <c r="L14110" s="2"/>
    </row>
    <row r="14111" spans="12:12">
      <c r="L14111" s="2"/>
    </row>
    <row r="14112" spans="12:12">
      <c r="L14112" s="2"/>
    </row>
    <row r="14113" spans="12:12">
      <c r="L14113" s="2"/>
    </row>
    <row r="14114" spans="12:12">
      <c r="L14114" s="2"/>
    </row>
    <row r="14115" spans="12:12">
      <c r="L14115" s="2"/>
    </row>
    <row r="14116" spans="12:12">
      <c r="L14116" s="2"/>
    </row>
    <row r="14117" spans="12:12">
      <c r="L14117" s="2"/>
    </row>
    <row r="14118" spans="12:12">
      <c r="L14118" s="2"/>
    </row>
    <row r="14119" spans="12:12">
      <c r="L14119" s="2"/>
    </row>
    <row r="14120" spans="12:12">
      <c r="L14120" s="2"/>
    </row>
    <row r="14121" spans="12:12">
      <c r="L14121" s="2"/>
    </row>
    <row r="14122" spans="12:12">
      <c r="L14122" s="2"/>
    </row>
    <row r="14123" spans="12:12">
      <c r="L14123" s="2"/>
    </row>
    <row r="14124" spans="12:12">
      <c r="L14124" s="2"/>
    </row>
    <row r="14125" spans="12:12">
      <c r="L14125" s="2"/>
    </row>
    <row r="14126" spans="12:12">
      <c r="L14126" s="2"/>
    </row>
    <row r="14127" spans="12:12">
      <c r="L14127" s="2"/>
    </row>
    <row r="14128" spans="12:12">
      <c r="L14128" s="2"/>
    </row>
    <row r="14129" spans="12:12">
      <c r="L14129" s="2"/>
    </row>
    <row r="14130" spans="12:12">
      <c r="L14130" s="2"/>
    </row>
    <row r="14131" spans="12:12">
      <c r="L14131" s="2"/>
    </row>
    <row r="14132" spans="12:12">
      <c r="L14132" s="2"/>
    </row>
    <row r="14133" spans="12:12">
      <c r="L14133" s="2"/>
    </row>
    <row r="14134" spans="12:12">
      <c r="L14134" s="2"/>
    </row>
    <row r="14135" spans="12:12">
      <c r="L14135" s="2"/>
    </row>
    <row r="14136" spans="12:12">
      <c r="L14136" s="2"/>
    </row>
    <row r="14137" spans="12:12">
      <c r="L14137" s="2"/>
    </row>
    <row r="14138" spans="12:12">
      <c r="L14138" s="2"/>
    </row>
    <row r="14139" spans="12:12">
      <c r="L14139" s="2"/>
    </row>
    <row r="14140" spans="12:12">
      <c r="L14140" s="2"/>
    </row>
    <row r="14141" spans="12:12">
      <c r="L14141" s="2"/>
    </row>
    <row r="14142" spans="12:12">
      <c r="L14142" s="2"/>
    </row>
    <row r="14143" spans="12:12">
      <c r="L14143" s="2"/>
    </row>
    <row r="14144" spans="12:12">
      <c r="L14144" s="2"/>
    </row>
    <row r="14145" spans="12:12">
      <c r="L14145" s="2"/>
    </row>
    <row r="14146" spans="12:12">
      <c r="L14146" s="2"/>
    </row>
    <row r="14147" spans="12:12">
      <c r="L14147" s="2"/>
    </row>
    <row r="14148" spans="12:12">
      <c r="L14148" s="2"/>
    </row>
    <row r="14149" spans="12:12">
      <c r="L14149" s="2"/>
    </row>
    <row r="14150" spans="12:12">
      <c r="L14150" s="2"/>
    </row>
    <row r="14151" spans="12:12">
      <c r="L14151" s="2"/>
    </row>
    <row r="14152" spans="12:12">
      <c r="L14152" s="2"/>
    </row>
    <row r="14153" spans="12:12">
      <c r="L14153" s="2"/>
    </row>
    <row r="14154" spans="12:12">
      <c r="L14154" s="2"/>
    </row>
    <row r="14155" spans="12:12">
      <c r="L14155" s="2"/>
    </row>
    <row r="14156" spans="12:12">
      <c r="L14156" s="2"/>
    </row>
    <row r="14157" spans="12:12">
      <c r="L14157" s="2"/>
    </row>
    <row r="14158" spans="12:12">
      <c r="L14158" s="2"/>
    </row>
    <row r="14159" spans="12:12">
      <c r="L14159" s="2"/>
    </row>
    <row r="14160" spans="12:12">
      <c r="L14160" s="2"/>
    </row>
    <row r="14161" spans="12:12">
      <c r="L14161" s="2"/>
    </row>
    <row r="14162" spans="12:12">
      <c r="L14162" s="2"/>
    </row>
    <row r="14163" spans="12:12">
      <c r="L14163" s="2"/>
    </row>
    <row r="14164" spans="12:12">
      <c r="L14164" s="2"/>
    </row>
    <row r="14165" spans="12:12">
      <c r="L14165" s="2"/>
    </row>
    <row r="14166" spans="12:12">
      <c r="L14166" s="2"/>
    </row>
    <row r="14167" spans="12:12">
      <c r="L14167" s="2"/>
    </row>
    <row r="14168" spans="12:12">
      <c r="L14168" s="2"/>
    </row>
    <row r="14169" spans="12:12">
      <c r="L14169" s="2"/>
    </row>
    <row r="14170" spans="12:12">
      <c r="L14170" s="2"/>
    </row>
    <row r="14171" spans="12:12">
      <c r="L14171" s="2"/>
    </row>
    <row r="14172" spans="12:12">
      <c r="L14172" s="2"/>
    </row>
    <row r="14173" spans="12:12">
      <c r="L14173" s="2"/>
    </row>
    <row r="14174" spans="12:12">
      <c r="L14174" s="2"/>
    </row>
    <row r="14175" spans="12:12">
      <c r="L14175" s="2"/>
    </row>
    <row r="14176" spans="12:12">
      <c r="L14176" s="2"/>
    </row>
    <row r="14177" spans="12:12">
      <c r="L14177" s="2"/>
    </row>
    <row r="14178" spans="12:12">
      <c r="L14178" s="2"/>
    </row>
    <row r="14179" spans="12:12">
      <c r="L14179" s="2"/>
    </row>
    <row r="14180" spans="12:12">
      <c r="L14180" s="2"/>
    </row>
    <row r="14181" spans="12:12">
      <c r="L14181" s="2"/>
    </row>
    <row r="14182" spans="12:12">
      <c r="L14182" s="2"/>
    </row>
    <row r="14183" spans="12:12">
      <c r="L14183" s="2"/>
    </row>
    <row r="14184" spans="12:12">
      <c r="L14184" s="2"/>
    </row>
    <row r="14185" spans="12:12">
      <c r="L14185" s="2"/>
    </row>
    <row r="14186" spans="12:12">
      <c r="L14186" s="2"/>
    </row>
    <row r="14187" spans="12:12">
      <c r="L14187" s="2"/>
    </row>
    <row r="14188" spans="12:12">
      <c r="L14188" s="2"/>
    </row>
    <row r="14189" spans="12:12">
      <c r="L14189" s="2"/>
    </row>
    <row r="14190" spans="12:12">
      <c r="L14190" s="2"/>
    </row>
    <row r="14191" spans="12:12">
      <c r="L14191" s="2"/>
    </row>
    <row r="14192" spans="12:12">
      <c r="L14192" s="2"/>
    </row>
    <row r="14193" spans="12:12">
      <c r="L14193" s="2"/>
    </row>
    <row r="14194" spans="12:12">
      <c r="L14194" s="2"/>
    </row>
    <row r="14195" spans="12:12">
      <c r="L14195" s="2"/>
    </row>
    <row r="14196" spans="12:12">
      <c r="L14196" s="2"/>
    </row>
    <row r="14197" spans="12:12">
      <c r="L14197" s="2"/>
    </row>
    <row r="14198" spans="12:12">
      <c r="L14198" s="2"/>
    </row>
    <row r="14199" spans="12:12">
      <c r="L14199" s="2"/>
    </row>
    <row r="14200" spans="12:12">
      <c r="L14200" s="2"/>
    </row>
    <row r="14201" spans="12:12">
      <c r="L14201" s="2"/>
    </row>
    <row r="14202" spans="12:12">
      <c r="L14202" s="2"/>
    </row>
    <row r="14203" spans="12:12">
      <c r="L14203" s="2"/>
    </row>
    <row r="14204" spans="12:12">
      <c r="L14204" s="2"/>
    </row>
    <row r="14205" spans="12:12">
      <c r="L14205" s="2"/>
    </row>
    <row r="14206" spans="12:12">
      <c r="L14206" s="2"/>
    </row>
    <row r="14207" spans="12:12">
      <c r="L14207" s="2"/>
    </row>
    <row r="14208" spans="12:12">
      <c r="L14208" s="2"/>
    </row>
    <row r="14209" spans="12:12">
      <c r="L14209" s="2"/>
    </row>
    <row r="14210" spans="12:12">
      <c r="L14210" s="2"/>
    </row>
    <row r="14211" spans="12:12">
      <c r="L14211" s="2"/>
    </row>
    <row r="14212" spans="12:12">
      <c r="L14212" s="2"/>
    </row>
    <row r="14213" spans="12:12">
      <c r="L14213" s="2"/>
    </row>
    <row r="14214" spans="12:12">
      <c r="L14214" s="2"/>
    </row>
    <row r="14215" spans="12:12">
      <c r="L14215" s="2"/>
    </row>
    <row r="14216" spans="12:12">
      <c r="L14216" s="2"/>
    </row>
    <row r="14217" spans="12:12">
      <c r="L14217" s="2"/>
    </row>
    <row r="14218" spans="12:12">
      <c r="L14218" s="2"/>
    </row>
    <row r="14219" spans="12:12">
      <c r="L14219" s="2"/>
    </row>
    <row r="14220" spans="12:12">
      <c r="L14220" s="2"/>
    </row>
    <row r="14221" spans="12:12">
      <c r="L14221" s="2"/>
    </row>
    <row r="14222" spans="12:12">
      <c r="L14222" s="2"/>
    </row>
    <row r="14223" spans="12:12">
      <c r="L14223" s="2"/>
    </row>
    <row r="14224" spans="12:12">
      <c r="L14224" s="2"/>
    </row>
    <row r="14225" spans="12:12">
      <c r="L14225" s="2"/>
    </row>
    <row r="14226" spans="12:12">
      <c r="L14226" s="2"/>
    </row>
    <row r="14227" spans="12:12">
      <c r="L14227" s="2"/>
    </row>
    <row r="14228" spans="12:12">
      <c r="L14228" s="2"/>
    </row>
    <row r="14229" spans="12:12">
      <c r="L14229" s="2"/>
    </row>
    <row r="14230" spans="12:12">
      <c r="L14230" s="2"/>
    </row>
    <row r="14231" spans="12:12">
      <c r="L14231" s="2"/>
    </row>
    <row r="14232" spans="12:12">
      <c r="L14232" s="2"/>
    </row>
    <row r="14233" spans="12:12">
      <c r="L14233" s="2"/>
    </row>
    <row r="14234" spans="12:12">
      <c r="L14234" s="2"/>
    </row>
    <row r="14235" spans="12:12">
      <c r="L14235" s="2"/>
    </row>
    <row r="14236" spans="12:12">
      <c r="L14236" s="2"/>
    </row>
    <row r="14237" spans="12:12">
      <c r="L14237" s="2"/>
    </row>
    <row r="14238" spans="12:12">
      <c r="L14238" s="2"/>
    </row>
    <row r="14239" spans="12:12">
      <c r="L14239" s="2"/>
    </row>
    <row r="14240" spans="12:12">
      <c r="L14240" s="2"/>
    </row>
    <row r="14241" spans="12:12">
      <c r="L14241" s="2"/>
    </row>
    <row r="14242" spans="12:12">
      <c r="L14242" s="2"/>
    </row>
    <row r="14243" spans="12:12">
      <c r="L14243" s="2"/>
    </row>
    <row r="14244" spans="12:12">
      <c r="L14244" s="2"/>
    </row>
    <row r="14245" spans="12:12">
      <c r="L14245" s="2"/>
    </row>
    <row r="14246" spans="12:12">
      <c r="L14246" s="2"/>
    </row>
    <row r="14247" spans="12:12">
      <c r="L14247" s="2"/>
    </row>
    <row r="14248" spans="12:12">
      <c r="L14248" s="2"/>
    </row>
    <row r="14249" spans="12:12">
      <c r="L14249" s="2"/>
    </row>
    <row r="14250" spans="12:12">
      <c r="L14250" s="2"/>
    </row>
    <row r="14251" spans="12:12">
      <c r="L14251" s="2"/>
    </row>
    <row r="14252" spans="12:12">
      <c r="L14252" s="2"/>
    </row>
    <row r="14253" spans="12:12">
      <c r="L14253" s="2"/>
    </row>
    <row r="14254" spans="12:12">
      <c r="L14254" s="2"/>
    </row>
    <row r="14255" spans="12:12">
      <c r="L14255" s="2"/>
    </row>
    <row r="14256" spans="12:12">
      <c r="L14256" s="2"/>
    </row>
    <row r="14257" spans="12:12">
      <c r="L14257" s="2"/>
    </row>
    <row r="14258" spans="12:12">
      <c r="L14258" s="2"/>
    </row>
    <row r="14259" spans="12:12">
      <c r="L14259" s="2"/>
    </row>
    <row r="14260" spans="12:12">
      <c r="L14260" s="2"/>
    </row>
    <row r="14261" spans="12:12">
      <c r="L14261" s="2"/>
    </row>
    <row r="14262" spans="12:12">
      <c r="L14262" s="2"/>
    </row>
    <row r="14263" spans="12:12">
      <c r="L14263" s="2"/>
    </row>
    <row r="14264" spans="12:12">
      <c r="L14264" s="2"/>
    </row>
    <row r="14265" spans="12:12">
      <c r="L14265" s="2"/>
    </row>
    <row r="14266" spans="12:12">
      <c r="L14266" s="2"/>
    </row>
    <row r="14267" spans="12:12">
      <c r="L14267" s="2"/>
    </row>
    <row r="14268" spans="12:12">
      <c r="L14268" s="2"/>
    </row>
    <row r="14269" spans="12:12">
      <c r="L14269" s="2"/>
    </row>
    <row r="14270" spans="12:12">
      <c r="L14270" s="2"/>
    </row>
    <row r="14271" spans="12:12">
      <c r="L14271" s="2"/>
    </row>
    <row r="14272" spans="12:12">
      <c r="L14272" s="2"/>
    </row>
    <row r="14273" spans="12:12">
      <c r="L14273" s="2"/>
    </row>
    <row r="14274" spans="12:12">
      <c r="L14274" s="2"/>
    </row>
    <row r="14275" spans="12:12">
      <c r="L14275" s="2"/>
    </row>
    <row r="14276" spans="12:12">
      <c r="L14276" s="2"/>
    </row>
    <row r="14277" spans="12:12">
      <c r="L14277" s="2"/>
    </row>
    <row r="14278" spans="12:12">
      <c r="L14278" s="2"/>
    </row>
    <row r="14279" spans="12:12">
      <c r="L14279" s="2"/>
    </row>
    <row r="14280" spans="12:12">
      <c r="L14280" s="2"/>
    </row>
    <row r="14281" spans="12:12">
      <c r="L14281" s="2"/>
    </row>
    <row r="14282" spans="12:12">
      <c r="L14282" s="2"/>
    </row>
    <row r="14283" spans="12:12">
      <c r="L14283" s="2"/>
    </row>
    <row r="14284" spans="12:12">
      <c r="L14284" s="2"/>
    </row>
    <row r="14285" spans="12:12">
      <c r="L14285" s="2"/>
    </row>
    <row r="14286" spans="12:12">
      <c r="L14286" s="2"/>
    </row>
    <row r="14287" spans="12:12">
      <c r="L14287" s="2"/>
    </row>
    <row r="14288" spans="12:12">
      <c r="L14288" s="2"/>
    </row>
    <row r="14289" spans="12:12">
      <c r="L14289" s="2"/>
    </row>
    <row r="14290" spans="12:12">
      <c r="L14290" s="2"/>
    </row>
    <row r="14291" spans="12:12">
      <c r="L14291" s="2"/>
    </row>
    <row r="14292" spans="12:12">
      <c r="L14292" s="2"/>
    </row>
    <row r="14293" spans="12:12">
      <c r="L14293" s="2"/>
    </row>
    <row r="14294" spans="12:12">
      <c r="L14294" s="2"/>
    </row>
    <row r="14295" spans="12:12">
      <c r="L14295" s="2"/>
    </row>
    <row r="14296" spans="12:12">
      <c r="L14296" s="2"/>
    </row>
    <row r="14297" spans="12:12">
      <c r="L14297" s="2"/>
    </row>
    <row r="14298" spans="12:12">
      <c r="L14298" s="2"/>
    </row>
    <row r="14299" spans="12:12">
      <c r="L14299" s="2"/>
    </row>
    <row r="14300" spans="12:12">
      <c r="L14300" s="2"/>
    </row>
    <row r="14301" spans="12:12">
      <c r="L14301" s="2"/>
    </row>
    <row r="14302" spans="12:12">
      <c r="L14302" s="2"/>
    </row>
    <row r="14303" spans="12:12">
      <c r="L14303" s="2"/>
    </row>
    <row r="14304" spans="12:12">
      <c r="L14304" s="2"/>
    </row>
    <row r="14305" spans="12:12">
      <c r="L14305" s="2"/>
    </row>
    <row r="14306" spans="12:12">
      <c r="L14306" s="2"/>
    </row>
    <row r="14307" spans="12:12">
      <c r="L14307" s="2"/>
    </row>
    <row r="14308" spans="12:12">
      <c r="L14308" s="2"/>
    </row>
    <row r="14309" spans="12:12">
      <c r="L14309" s="2"/>
    </row>
    <row r="14310" spans="12:12">
      <c r="L14310" s="2"/>
    </row>
    <row r="14311" spans="12:12">
      <c r="L14311" s="2"/>
    </row>
    <row r="14312" spans="12:12">
      <c r="L14312" s="2"/>
    </row>
    <row r="14313" spans="12:12">
      <c r="L14313" s="2"/>
    </row>
    <row r="14314" spans="12:12">
      <c r="L14314" s="2"/>
    </row>
    <row r="14315" spans="12:12">
      <c r="L14315" s="2"/>
    </row>
    <row r="14316" spans="12:12">
      <c r="L14316" s="2"/>
    </row>
    <row r="14317" spans="12:12">
      <c r="L14317" s="2"/>
    </row>
    <row r="14318" spans="12:12">
      <c r="L14318" s="2"/>
    </row>
    <row r="14319" spans="12:12">
      <c r="L14319" s="2"/>
    </row>
    <row r="14320" spans="12:12">
      <c r="L14320" s="2"/>
    </row>
    <row r="14321" spans="12:12">
      <c r="L14321" s="2"/>
    </row>
    <row r="14322" spans="12:12">
      <c r="L14322" s="2"/>
    </row>
    <row r="14323" spans="12:12">
      <c r="L14323" s="2"/>
    </row>
    <row r="14324" spans="12:12">
      <c r="L14324" s="2"/>
    </row>
    <row r="14325" spans="12:12">
      <c r="L14325" s="2"/>
    </row>
    <row r="14326" spans="12:12">
      <c r="L14326" s="2"/>
    </row>
    <row r="14327" spans="12:12">
      <c r="L14327" s="2"/>
    </row>
    <row r="14328" spans="12:12">
      <c r="L14328" s="2"/>
    </row>
    <row r="14329" spans="12:12">
      <c r="L14329" s="2"/>
    </row>
    <row r="14330" spans="12:12">
      <c r="L14330" s="2"/>
    </row>
    <row r="14331" spans="12:12">
      <c r="L14331" s="2"/>
    </row>
    <row r="14332" spans="12:12">
      <c r="L14332" s="2"/>
    </row>
    <row r="14333" spans="12:12">
      <c r="L14333" s="2"/>
    </row>
    <row r="14334" spans="12:12">
      <c r="L14334" s="2"/>
    </row>
    <row r="14335" spans="12:12">
      <c r="L14335" s="2"/>
    </row>
    <row r="14336" spans="12:12">
      <c r="L14336" s="2"/>
    </row>
    <row r="14337" spans="12:12">
      <c r="L14337" s="2"/>
    </row>
    <row r="14338" spans="12:12">
      <c r="L14338" s="2"/>
    </row>
    <row r="14339" spans="12:12">
      <c r="L14339" s="2"/>
    </row>
    <row r="14340" spans="12:12">
      <c r="L14340" s="2"/>
    </row>
    <row r="14341" spans="12:12">
      <c r="L14341" s="2"/>
    </row>
    <row r="14342" spans="12:12">
      <c r="L14342" s="2"/>
    </row>
    <row r="14343" spans="12:12">
      <c r="L14343" s="2"/>
    </row>
    <row r="14344" spans="12:12">
      <c r="L14344" s="2"/>
    </row>
    <row r="14345" spans="12:12">
      <c r="L14345" s="2"/>
    </row>
    <row r="14346" spans="12:12">
      <c r="L14346" s="2"/>
    </row>
    <row r="14347" spans="12:12">
      <c r="L14347" s="2"/>
    </row>
    <row r="14348" spans="12:12">
      <c r="L14348" s="2"/>
    </row>
    <row r="14349" spans="12:12">
      <c r="L14349" s="2"/>
    </row>
    <row r="14350" spans="12:12">
      <c r="L14350" s="2"/>
    </row>
    <row r="14351" spans="12:12">
      <c r="L14351" s="2"/>
    </row>
    <row r="14352" spans="12:12">
      <c r="L14352" s="2"/>
    </row>
    <row r="14353" spans="12:12">
      <c r="L14353" s="2"/>
    </row>
    <row r="14354" spans="12:12">
      <c r="L14354" s="2"/>
    </row>
    <row r="14355" spans="12:12">
      <c r="L14355" s="2"/>
    </row>
    <row r="14356" spans="12:12">
      <c r="L14356" s="2"/>
    </row>
    <row r="14357" spans="12:12">
      <c r="L14357" s="2"/>
    </row>
    <row r="14358" spans="12:12">
      <c r="L14358" s="2"/>
    </row>
    <row r="14359" spans="12:12">
      <c r="L14359" s="2"/>
    </row>
    <row r="14360" spans="12:12">
      <c r="L14360" s="2"/>
    </row>
    <row r="14361" spans="12:12">
      <c r="L14361" s="2"/>
    </row>
    <row r="14362" spans="12:12">
      <c r="L14362" s="2"/>
    </row>
    <row r="14363" spans="12:12">
      <c r="L14363" s="2"/>
    </row>
    <row r="14364" spans="12:12">
      <c r="L14364" s="2"/>
    </row>
    <row r="14365" spans="12:12">
      <c r="L14365" s="2"/>
    </row>
    <row r="14366" spans="12:12">
      <c r="L14366" s="2"/>
    </row>
    <row r="14367" spans="12:12">
      <c r="L14367" s="2"/>
    </row>
    <row r="14368" spans="12:12">
      <c r="L14368" s="2"/>
    </row>
    <row r="14369" spans="12:12">
      <c r="L14369" s="2"/>
    </row>
    <row r="14370" spans="12:12">
      <c r="L14370" s="2"/>
    </row>
    <row r="14371" spans="12:12">
      <c r="L14371" s="2"/>
    </row>
    <row r="14372" spans="12:12">
      <c r="L14372" s="2"/>
    </row>
    <row r="14373" spans="12:12">
      <c r="L14373" s="2"/>
    </row>
    <row r="14374" spans="12:12">
      <c r="L14374" s="2"/>
    </row>
    <row r="14375" spans="12:12">
      <c r="L14375" s="2"/>
    </row>
    <row r="14376" spans="12:12">
      <c r="L14376" s="2"/>
    </row>
    <row r="14377" spans="12:12">
      <c r="L14377" s="2"/>
    </row>
    <row r="14378" spans="12:12">
      <c r="L14378" s="2"/>
    </row>
    <row r="14379" spans="12:12">
      <c r="L14379" s="2"/>
    </row>
    <row r="14380" spans="12:12">
      <c r="L14380" s="2"/>
    </row>
    <row r="14381" spans="12:12">
      <c r="L14381" s="2"/>
    </row>
    <row r="14382" spans="12:12">
      <c r="L14382" s="2"/>
    </row>
    <row r="14383" spans="12:12">
      <c r="L14383" s="2"/>
    </row>
    <row r="14384" spans="12:12">
      <c r="L14384" s="2"/>
    </row>
    <row r="14385" spans="12:12">
      <c r="L14385" s="2"/>
    </row>
    <row r="14386" spans="12:12">
      <c r="L14386" s="2"/>
    </row>
    <row r="14387" spans="12:12">
      <c r="L14387" s="2"/>
    </row>
    <row r="14388" spans="12:12">
      <c r="L14388" s="2"/>
    </row>
    <row r="14389" spans="12:12">
      <c r="L14389" s="2"/>
    </row>
    <row r="14390" spans="12:12">
      <c r="L14390" s="2"/>
    </row>
    <row r="14391" spans="12:12">
      <c r="L14391" s="2"/>
    </row>
    <row r="14392" spans="12:12">
      <c r="L14392" s="2"/>
    </row>
    <row r="14393" spans="12:12">
      <c r="L14393" s="2"/>
    </row>
    <row r="14394" spans="12:12">
      <c r="L14394" s="2"/>
    </row>
    <row r="14395" spans="12:12">
      <c r="L14395" s="2"/>
    </row>
    <row r="14396" spans="12:12">
      <c r="L14396" s="2"/>
    </row>
    <row r="14397" spans="12:12">
      <c r="L14397" s="2"/>
    </row>
    <row r="14398" spans="12:12">
      <c r="L14398" s="2"/>
    </row>
    <row r="14399" spans="12:12">
      <c r="L14399" s="2"/>
    </row>
    <row r="14400" spans="12:12">
      <c r="L14400" s="2"/>
    </row>
    <row r="14401" spans="12:12">
      <c r="L14401" s="2"/>
    </row>
    <row r="14402" spans="12:12">
      <c r="L14402" s="2"/>
    </row>
    <row r="14403" spans="12:12">
      <c r="L14403" s="2"/>
    </row>
    <row r="14404" spans="12:12">
      <c r="L14404" s="2"/>
    </row>
    <row r="14405" spans="12:12">
      <c r="L14405" s="2"/>
    </row>
    <row r="14406" spans="12:12">
      <c r="L14406" s="2"/>
    </row>
    <row r="14407" spans="12:12">
      <c r="L14407" s="2"/>
    </row>
    <row r="14408" spans="12:12">
      <c r="L14408" s="2"/>
    </row>
    <row r="14409" spans="12:12">
      <c r="L14409" s="2"/>
    </row>
    <row r="14410" spans="12:12">
      <c r="L14410" s="2"/>
    </row>
    <row r="14411" spans="12:12">
      <c r="L14411" s="2"/>
    </row>
    <row r="14412" spans="12:12">
      <c r="L14412" s="2"/>
    </row>
    <row r="14413" spans="12:12">
      <c r="L14413" s="2"/>
    </row>
    <row r="14414" spans="12:12">
      <c r="L14414" s="2"/>
    </row>
    <row r="14415" spans="12:12">
      <c r="L14415" s="2"/>
    </row>
    <row r="14416" spans="12:12">
      <c r="L14416" s="2"/>
    </row>
    <row r="14417" spans="12:12">
      <c r="L14417" s="2"/>
    </row>
    <row r="14418" spans="12:12">
      <c r="L14418" s="2"/>
    </row>
    <row r="14419" spans="12:12">
      <c r="L14419" s="2"/>
    </row>
    <row r="14420" spans="12:12">
      <c r="L14420" s="2"/>
    </row>
    <row r="14421" spans="12:12">
      <c r="L14421" s="2"/>
    </row>
    <row r="14422" spans="12:12">
      <c r="L14422" s="2"/>
    </row>
    <row r="14423" spans="12:12">
      <c r="L14423" s="2"/>
    </row>
    <row r="14424" spans="12:12">
      <c r="L14424" s="2"/>
    </row>
    <row r="14425" spans="12:12">
      <c r="L14425" s="2"/>
    </row>
    <row r="14426" spans="12:12">
      <c r="L14426" s="2"/>
    </row>
    <row r="14427" spans="12:12">
      <c r="L14427" s="2"/>
    </row>
    <row r="14428" spans="12:12">
      <c r="L14428" s="2"/>
    </row>
    <row r="14429" spans="12:12">
      <c r="L14429" s="2"/>
    </row>
    <row r="14430" spans="12:12">
      <c r="L14430" s="2"/>
    </row>
    <row r="14431" spans="12:12">
      <c r="L14431" s="2"/>
    </row>
    <row r="14432" spans="12:12">
      <c r="L14432" s="2"/>
    </row>
    <row r="14433" spans="12:12">
      <c r="L14433" s="2"/>
    </row>
    <row r="14434" spans="12:12">
      <c r="L14434" s="2"/>
    </row>
    <row r="14435" spans="12:12">
      <c r="L14435" s="2"/>
    </row>
    <row r="14436" spans="12:12">
      <c r="L14436" s="2"/>
    </row>
    <row r="14437" spans="12:12">
      <c r="L14437" s="2"/>
    </row>
    <row r="14438" spans="12:12">
      <c r="L14438" s="2"/>
    </row>
    <row r="14439" spans="12:12">
      <c r="L14439" s="2"/>
    </row>
    <row r="14440" spans="12:12">
      <c r="L14440" s="2"/>
    </row>
    <row r="14441" spans="12:12">
      <c r="L14441" s="2"/>
    </row>
    <row r="14442" spans="12:12">
      <c r="L14442" s="2"/>
    </row>
    <row r="14443" spans="12:12">
      <c r="L14443" s="2"/>
    </row>
    <row r="14444" spans="12:12">
      <c r="L14444" s="2"/>
    </row>
    <row r="14445" spans="12:12">
      <c r="L14445" s="2"/>
    </row>
    <row r="14446" spans="12:12">
      <c r="L14446" s="2"/>
    </row>
    <row r="14447" spans="12:12">
      <c r="L14447" s="2"/>
    </row>
    <row r="14448" spans="12:12">
      <c r="L14448" s="2"/>
    </row>
    <row r="14449" spans="12:12">
      <c r="L14449" s="2"/>
    </row>
    <row r="14450" spans="12:12">
      <c r="L14450" s="2"/>
    </row>
    <row r="14451" spans="12:12">
      <c r="L14451" s="2"/>
    </row>
    <row r="14452" spans="12:12">
      <c r="L14452" s="2"/>
    </row>
    <row r="14453" spans="12:12">
      <c r="L14453" s="2"/>
    </row>
    <row r="14454" spans="12:12">
      <c r="L14454" s="2"/>
    </row>
    <row r="14455" spans="12:12">
      <c r="L14455" s="2"/>
    </row>
    <row r="14456" spans="12:12">
      <c r="L14456" s="2"/>
    </row>
    <row r="14457" spans="12:12">
      <c r="L14457" s="2"/>
    </row>
    <row r="14458" spans="12:12">
      <c r="L14458" s="2"/>
    </row>
    <row r="14459" spans="12:12">
      <c r="L14459" s="2"/>
    </row>
    <row r="14460" spans="12:12">
      <c r="L14460" s="2"/>
    </row>
    <row r="14461" spans="12:12">
      <c r="L14461" s="2"/>
    </row>
    <row r="14462" spans="12:12">
      <c r="L14462" s="2"/>
    </row>
    <row r="14463" spans="12:12">
      <c r="L14463" s="2"/>
    </row>
    <row r="14464" spans="12:12">
      <c r="L14464" s="2"/>
    </row>
    <row r="14465" spans="12:12">
      <c r="L14465" s="2"/>
    </row>
    <row r="14466" spans="12:12">
      <c r="L14466" s="2"/>
    </row>
    <row r="14467" spans="12:12">
      <c r="L14467" s="2"/>
    </row>
    <row r="14468" spans="12:12">
      <c r="L14468" s="2"/>
    </row>
    <row r="14469" spans="12:12">
      <c r="L14469" s="2"/>
    </row>
    <row r="14470" spans="12:12">
      <c r="L14470" s="2"/>
    </row>
    <row r="14471" spans="12:12">
      <c r="L14471" s="2"/>
    </row>
    <row r="14472" spans="12:12">
      <c r="L14472" s="2"/>
    </row>
    <row r="14473" spans="12:12">
      <c r="L14473" s="2"/>
    </row>
    <row r="14474" spans="12:12">
      <c r="L14474" s="2"/>
    </row>
    <row r="14475" spans="12:12">
      <c r="L14475" s="2"/>
    </row>
    <row r="14476" spans="12:12">
      <c r="L14476" s="2"/>
    </row>
    <row r="14477" spans="12:12">
      <c r="L14477" s="2"/>
    </row>
    <row r="14478" spans="12:12">
      <c r="L14478" s="2"/>
    </row>
    <row r="14479" spans="12:12">
      <c r="L14479" s="2"/>
    </row>
    <row r="14480" spans="12:12">
      <c r="L14480" s="2"/>
    </row>
    <row r="14481" spans="12:12">
      <c r="L14481" s="2"/>
    </row>
    <row r="14482" spans="12:12">
      <c r="L14482" s="2"/>
    </row>
    <row r="14483" spans="12:12">
      <c r="L14483" s="2"/>
    </row>
    <row r="14484" spans="12:12">
      <c r="L14484" s="2"/>
    </row>
    <row r="14485" spans="12:12">
      <c r="L14485" s="2"/>
    </row>
    <row r="14486" spans="12:12">
      <c r="L14486" s="2"/>
    </row>
    <row r="14487" spans="12:12">
      <c r="L14487" s="2"/>
    </row>
    <row r="14488" spans="12:12">
      <c r="L14488" s="2"/>
    </row>
    <row r="14489" spans="12:12">
      <c r="L14489" s="2"/>
    </row>
    <row r="14490" spans="12:12">
      <c r="L14490" s="2"/>
    </row>
    <row r="14491" spans="12:12">
      <c r="L14491" s="2"/>
    </row>
    <row r="14492" spans="12:12">
      <c r="L14492" s="2"/>
    </row>
    <row r="14493" spans="12:12">
      <c r="L14493" s="2"/>
    </row>
    <row r="14494" spans="12:12">
      <c r="L14494" s="2"/>
    </row>
    <row r="14495" spans="12:12">
      <c r="L14495" s="2"/>
    </row>
    <row r="14496" spans="12:12">
      <c r="L14496" s="2"/>
    </row>
    <row r="14497" spans="12:12">
      <c r="L14497" s="2"/>
    </row>
    <row r="14498" spans="12:12">
      <c r="L14498" s="2"/>
    </row>
    <row r="14499" spans="12:12">
      <c r="L14499" s="2"/>
    </row>
    <row r="14500" spans="12:12">
      <c r="L14500" s="2"/>
    </row>
    <row r="14501" spans="12:12">
      <c r="L14501" s="2"/>
    </row>
    <row r="14502" spans="12:12">
      <c r="L14502" s="2"/>
    </row>
    <row r="14503" spans="12:12">
      <c r="L14503" s="2"/>
    </row>
    <row r="14504" spans="12:12">
      <c r="L14504" s="2"/>
    </row>
    <row r="14505" spans="12:12">
      <c r="L14505" s="2"/>
    </row>
    <row r="14506" spans="12:12">
      <c r="L14506" s="2"/>
    </row>
    <row r="14507" spans="12:12">
      <c r="L14507" s="2"/>
    </row>
    <row r="14508" spans="12:12">
      <c r="L14508" s="2"/>
    </row>
    <row r="14509" spans="12:12">
      <c r="L14509" s="2"/>
    </row>
    <row r="14510" spans="12:12">
      <c r="L14510" s="2"/>
    </row>
    <row r="14511" spans="12:12">
      <c r="L14511" s="2"/>
    </row>
    <row r="14512" spans="12:12">
      <c r="L14512" s="2"/>
    </row>
    <row r="14513" spans="12:12">
      <c r="L14513" s="2"/>
    </row>
    <row r="14514" spans="12:12">
      <c r="L14514" s="2"/>
    </row>
    <row r="14515" spans="12:12">
      <c r="L14515" s="2"/>
    </row>
    <row r="14516" spans="12:12">
      <c r="L14516" s="2"/>
    </row>
    <row r="14517" spans="12:12">
      <c r="L14517" s="2"/>
    </row>
    <row r="14518" spans="12:12">
      <c r="L14518" s="2"/>
    </row>
    <row r="14519" spans="12:12">
      <c r="L14519" s="2"/>
    </row>
    <row r="14520" spans="12:12">
      <c r="L14520" s="2"/>
    </row>
    <row r="14521" spans="12:12">
      <c r="L14521" s="2"/>
    </row>
    <row r="14522" spans="12:12">
      <c r="L14522" s="2"/>
    </row>
    <row r="14523" spans="12:12">
      <c r="L14523" s="2"/>
    </row>
    <row r="14524" spans="12:12">
      <c r="L14524" s="2"/>
    </row>
    <row r="14525" spans="12:12">
      <c r="L14525" s="2"/>
    </row>
    <row r="14526" spans="12:12">
      <c r="L14526" s="2"/>
    </row>
    <row r="14527" spans="12:12">
      <c r="L14527" s="2"/>
    </row>
    <row r="14528" spans="12:12">
      <c r="L14528" s="2"/>
    </row>
    <row r="14529" spans="12:12">
      <c r="L14529" s="2"/>
    </row>
    <row r="14530" spans="12:12">
      <c r="L14530" s="2"/>
    </row>
    <row r="14531" spans="12:12">
      <c r="L14531" s="2"/>
    </row>
    <row r="14532" spans="12:12">
      <c r="L14532" s="2"/>
    </row>
    <row r="14533" spans="12:12">
      <c r="L14533" s="2"/>
    </row>
    <row r="14534" spans="12:12">
      <c r="L14534" s="2"/>
    </row>
    <row r="14535" spans="12:12">
      <c r="L14535" s="2"/>
    </row>
    <row r="14536" spans="12:12">
      <c r="L14536" s="2"/>
    </row>
    <row r="14537" spans="12:12">
      <c r="L14537" s="2"/>
    </row>
    <row r="14538" spans="12:12">
      <c r="L14538" s="2"/>
    </row>
    <row r="14539" spans="12:12">
      <c r="L14539" s="2"/>
    </row>
    <row r="14540" spans="12:12">
      <c r="L14540" s="2"/>
    </row>
    <row r="14541" spans="12:12">
      <c r="L14541" s="2"/>
    </row>
    <row r="14542" spans="12:12">
      <c r="L14542" s="2"/>
    </row>
    <row r="14543" spans="12:12">
      <c r="L14543" s="2"/>
    </row>
    <row r="14544" spans="12:12">
      <c r="L14544" s="2"/>
    </row>
    <row r="14545" spans="12:12">
      <c r="L14545" s="2"/>
    </row>
    <row r="14546" spans="12:12">
      <c r="L14546" s="2"/>
    </row>
    <row r="14547" spans="12:12">
      <c r="L14547" s="2"/>
    </row>
    <row r="14548" spans="12:12">
      <c r="L14548" s="2"/>
    </row>
    <row r="14549" spans="12:12">
      <c r="L14549" s="2"/>
    </row>
    <row r="14550" spans="12:12">
      <c r="L14550" s="2"/>
    </row>
    <row r="14551" spans="12:12">
      <c r="L14551" s="2"/>
    </row>
    <row r="14552" spans="12:12">
      <c r="L14552" s="2"/>
    </row>
    <row r="14553" spans="12:12">
      <c r="L14553" s="2"/>
    </row>
    <row r="14554" spans="12:12">
      <c r="L14554" s="2"/>
    </row>
    <row r="14555" spans="12:12">
      <c r="L14555" s="2"/>
    </row>
    <row r="14556" spans="12:12">
      <c r="L14556" s="2"/>
    </row>
    <row r="14557" spans="12:12">
      <c r="L14557" s="2"/>
    </row>
    <row r="14558" spans="12:12">
      <c r="L14558" s="2"/>
    </row>
    <row r="14559" spans="12:12">
      <c r="L14559" s="2"/>
    </row>
    <row r="14560" spans="12:12">
      <c r="L14560" s="2"/>
    </row>
    <row r="14561" spans="12:12">
      <c r="L14561" s="2"/>
    </row>
    <row r="14562" spans="12:12">
      <c r="L14562" s="2"/>
    </row>
    <row r="14563" spans="12:12">
      <c r="L14563" s="2"/>
    </row>
    <row r="14564" spans="12:12">
      <c r="L14564" s="2"/>
    </row>
    <row r="14565" spans="12:12">
      <c r="L14565" s="2"/>
    </row>
    <row r="14566" spans="12:12">
      <c r="L14566" s="2"/>
    </row>
    <row r="14567" spans="12:12">
      <c r="L14567" s="2"/>
    </row>
    <row r="14568" spans="12:12">
      <c r="L14568" s="2"/>
    </row>
    <row r="14569" spans="12:12">
      <c r="L14569" s="2"/>
    </row>
    <row r="14570" spans="12:12">
      <c r="L14570" s="2"/>
    </row>
    <row r="14571" spans="12:12">
      <c r="L14571" s="2"/>
    </row>
    <row r="14572" spans="12:12">
      <c r="L14572" s="2"/>
    </row>
    <row r="14573" spans="12:12">
      <c r="L14573" s="2"/>
    </row>
    <row r="14574" spans="12:12">
      <c r="L14574" s="2"/>
    </row>
    <row r="14575" spans="12:12">
      <c r="L14575" s="2"/>
    </row>
    <row r="14576" spans="12:12">
      <c r="L14576" s="2"/>
    </row>
    <row r="14577" spans="12:12">
      <c r="L14577" s="2"/>
    </row>
    <row r="14578" spans="12:12">
      <c r="L14578" s="2"/>
    </row>
    <row r="14579" spans="12:12">
      <c r="L14579" s="2"/>
    </row>
    <row r="14580" spans="12:12">
      <c r="L14580" s="2"/>
    </row>
    <row r="14581" spans="12:12">
      <c r="L14581" s="2"/>
    </row>
    <row r="14582" spans="12:12">
      <c r="L14582" s="2"/>
    </row>
    <row r="14583" spans="12:12">
      <c r="L14583" s="2"/>
    </row>
    <row r="14584" spans="12:12">
      <c r="L14584" s="2"/>
    </row>
    <row r="14585" spans="12:12">
      <c r="L14585" s="2"/>
    </row>
    <row r="14586" spans="12:12">
      <c r="L14586" s="2"/>
    </row>
    <row r="14587" spans="12:12">
      <c r="L14587" s="2"/>
    </row>
    <row r="14588" spans="12:12">
      <c r="L14588" s="2"/>
    </row>
    <row r="14589" spans="12:12">
      <c r="L14589" s="2"/>
    </row>
    <row r="14590" spans="12:12">
      <c r="L14590" s="2"/>
    </row>
    <row r="14591" spans="12:12">
      <c r="L14591" s="2"/>
    </row>
    <row r="14592" spans="12:12">
      <c r="L14592" s="2"/>
    </row>
    <row r="14593" spans="12:12">
      <c r="L14593" s="2"/>
    </row>
    <row r="14594" spans="12:12">
      <c r="L14594" s="2"/>
    </row>
    <row r="14595" spans="12:12">
      <c r="L14595" s="2"/>
    </row>
    <row r="14596" spans="12:12">
      <c r="L14596" s="2"/>
    </row>
    <row r="14597" spans="12:12">
      <c r="L14597" s="2"/>
    </row>
    <row r="14598" spans="12:12">
      <c r="L14598" s="2"/>
    </row>
    <row r="14599" spans="12:12">
      <c r="L14599" s="2"/>
    </row>
    <row r="14600" spans="12:12">
      <c r="L14600" s="2"/>
    </row>
    <row r="14601" spans="12:12">
      <c r="L14601" s="2"/>
    </row>
    <row r="14602" spans="12:12">
      <c r="L14602" s="2"/>
    </row>
    <row r="14603" spans="12:12">
      <c r="L14603" s="2"/>
    </row>
    <row r="14604" spans="12:12">
      <c r="L14604" s="2"/>
    </row>
    <row r="14605" spans="12:12">
      <c r="L14605" s="2"/>
    </row>
    <row r="14606" spans="12:12">
      <c r="L14606" s="2"/>
    </row>
    <row r="14607" spans="12:12">
      <c r="L14607" s="2"/>
    </row>
    <row r="14608" spans="12:12">
      <c r="L14608" s="2"/>
    </row>
    <row r="14609" spans="12:12">
      <c r="L14609" s="2"/>
    </row>
    <row r="14610" spans="12:12">
      <c r="L14610" s="2"/>
    </row>
    <row r="14611" spans="12:12">
      <c r="L14611" s="2"/>
    </row>
    <row r="14612" spans="12:12">
      <c r="L14612" s="2"/>
    </row>
    <row r="14613" spans="12:12">
      <c r="L14613" s="2"/>
    </row>
    <row r="14614" spans="12:12">
      <c r="L14614" s="2"/>
    </row>
    <row r="14615" spans="12:12">
      <c r="L14615" s="2"/>
    </row>
    <row r="14616" spans="12:12">
      <c r="L14616" s="2"/>
    </row>
    <row r="14617" spans="12:12">
      <c r="L14617" s="2"/>
    </row>
    <row r="14618" spans="12:12">
      <c r="L14618" s="2"/>
    </row>
    <row r="14619" spans="12:12">
      <c r="L14619" s="2"/>
    </row>
    <row r="14620" spans="12:12">
      <c r="L14620" s="2"/>
    </row>
    <row r="14621" spans="12:12">
      <c r="L14621" s="2"/>
    </row>
    <row r="14622" spans="12:12">
      <c r="L14622" s="2"/>
    </row>
    <row r="14623" spans="12:12">
      <c r="L14623" s="2"/>
    </row>
    <row r="14624" spans="12:12">
      <c r="L14624" s="2"/>
    </row>
    <row r="14625" spans="12:12">
      <c r="L14625" s="2"/>
    </row>
    <row r="14626" spans="12:12">
      <c r="L14626" s="2"/>
    </row>
    <row r="14627" spans="12:12">
      <c r="L14627" s="2"/>
    </row>
    <row r="14628" spans="12:12">
      <c r="L14628" s="2"/>
    </row>
    <row r="14629" spans="12:12">
      <c r="L14629" s="2"/>
    </row>
    <row r="14630" spans="12:12">
      <c r="L14630" s="2"/>
    </row>
    <row r="14631" spans="12:12">
      <c r="L14631" s="2"/>
    </row>
    <row r="14632" spans="12:12">
      <c r="L14632" s="2"/>
    </row>
    <row r="14633" spans="12:12">
      <c r="L14633" s="2"/>
    </row>
    <row r="14634" spans="12:12">
      <c r="L14634" s="2"/>
    </row>
    <row r="14635" spans="12:12">
      <c r="L14635" s="2"/>
    </row>
    <row r="14636" spans="12:12">
      <c r="L14636" s="2"/>
    </row>
    <row r="14637" spans="12:12">
      <c r="L14637" s="2"/>
    </row>
    <row r="14638" spans="12:12">
      <c r="L14638" s="2"/>
    </row>
    <row r="14639" spans="12:12">
      <c r="L14639" s="2"/>
    </row>
    <row r="14640" spans="12:12">
      <c r="L14640" s="2"/>
    </row>
    <row r="14641" spans="12:12">
      <c r="L14641" s="2"/>
    </row>
    <row r="14642" spans="12:12">
      <c r="L14642" s="2"/>
    </row>
    <row r="14643" spans="12:12">
      <c r="L14643" s="2"/>
    </row>
    <row r="14644" spans="12:12">
      <c r="L14644" s="2"/>
    </row>
    <row r="14645" spans="12:12">
      <c r="L14645" s="2"/>
    </row>
    <row r="14646" spans="12:12">
      <c r="L14646" s="2"/>
    </row>
    <row r="14647" spans="12:12">
      <c r="L14647" s="2"/>
    </row>
    <row r="14648" spans="12:12">
      <c r="L14648" s="2"/>
    </row>
    <row r="14649" spans="12:12">
      <c r="L14649" s="2"/>
    </row>
    <row r="14650" spans="12:12">
      <c r="L14650" s="2"/>
    </row>
    <row r="14651" spans="12:12">
      <c r="L14651" s="2"/>
    </row>
    <row r="14652" spans="12:12">
      <c r="L14652" s="2"/>
    </row>
    <row r="14653" spans="12:12">
      <c r="L14653" s="2"/>
    </row>
    <row r="14654" spans="12:12">
      <c r="L14654" s="2"/>
    </row>
    <row r="14655" spans="12:12">
      <c r="L14655" s="2"/>
    </row>
    <row r="14656" spans="12:12">
      <c r="L14656" s="2"/>
    </row>
    <row r="14657" spans="12:12">
      <c r="L14657" s="2"/>
    </row>
    <row r="14658" spans="12:12">
      <c r="L14658" s="2"/>
    </row>
    <row r="14659" spans="12:12">
      <c r="L14659" s="2"/>
    </row>
    <row r="14660" spans="12:12">
      <c r="L14660" s="2"/>
    </row>
    <row r="14661" spans="12:12">
      <c r="L14661" s="2"/>
    </row>
    <row r="14662" spans="12:12">
      <c r="L14662" s="2"/>
    </row>
    <row r="14663" spans="12:12">
      <c r="L14663" s="2"/>
    </row>
    <row r="14664" spans="12:12">
      <c r="L14664" s="2"/>
    </row>
    <row r="14665" spans="12:12">
      <c r="L14665" s="2"/>
    </row>
    <row r="14666" spans="12:12">
      <c r="L14666" s="2"/>
    </row>
    <row r="14667" spans="12:12">
      <c r="L14667" s="2"/>
    </row>
    <row r="14668" spans="12:12">
      <c r="L14668" s="2"/>
    </row>
    <row r="14669" spans="12:12">
      <c r="L14669" s="2"/>
    </row>
    <row r="14670" spans="12:12">
      <c r="L14670" s="2"/>
    </row>
    <row r="14671" spans="12:12">
      <c r="L14671" s="2"/>
    </row>
    <row r="14672" spans="12:12">
      <c r="L14672" s="2"/>
    </row>
    <row r="14673" spans="12:12">
      <c r="L14673" s="2"/>
    </row>
    <row r="14674" spans="12:12">
      <c r="L14674" s="2"/>
    </row>
    <row r="14675" spans="12:12">
      <c r="L14675" s="2"/>
    </row>
    <row r="14676" spans="12:12">
      <c r="L14676" s="2"/>
    </row>
    <row r="14677" spans="12:12">
      <c r="L14677" s="2"/>
    </row>
    <row r="14678" spans="12:12">
      <c r="L14678" s="2"/>
    </row>
    <row r="14679" spans="12:12">
      <c r="L14679" s="2"/>
    </row>
    <row r="14680" spans="12:12">
      <c r="L14680" s="2"/>
    </row>
    <row r="14681" spans="12:12">
      <c r="L14681" s="2"/>
    </row>
    <row r="14682" spans="12:12">
      <c r="L14682" s="2"/>
    </row>
    <row r="14683" spans="12:12">
      <c r="L14683" s="2"/>
    </row>
    <row r="14684" spans="12:12">
      <c r="L14684" s="2"/>
    </row>
    <row r="14685" spans="12:12">
      <c r="L14685" s="2"/>
    </row>
    <row r="14686" spans="12:12">
      <c r="L14686" s="2"/>
    </row>
    <row r="14687" spans="12:12">
      <c r="L14687" s="2"/>
    </row>
    <row r="14688" spans="12:12">
      <c r="L14688" s="2"/>
    </row>
    <row r="14689" spans="12:12">
      <c r="L14689" s="2"/>
    </row>
    <row r="14690" spans="12:12">
      <c r="L14690" s="2"/>
    </row>
    <row r="14691" spans="12:12">
      <c r="L14691" s="2"/>
    </row>
    <row r="14692" spans="12:12">
      <c r="L14692" s="2"/>
    </row>
    <row r="14693" spans="12:12">
      <c r="L14693" s="2"/>
    </row>
    <row r="14694" spans="12:12">
      <c r="L14694" s="2"/>
    </row>
    <row r="14695" spans="12:12">
      <c r="L14695" s="2"/>
    </row>
    <row r="14696" spans="12:12">
      <c r="L14696" s="2"/>
    </row>
    <row r="14697" spans="12:12">
      <c r="L14697" s="2"/>
    </row>
    <row r="14698" spans="12:12">
      <c r="L14698" s="2"/>
    </row>
    <row r="14699" spans="12:12">
      <c r="L14699" s="2"/>
    </row>
    <row r="14700" spans="12:12">
      <c r="L14700" s="2"/>
    </row>
    <row r="14701" spans="12:12">
      <c r="L14701" s="2"/>
    </row>
    <row r="14702" spans="12:12">
      <c r="L14702" s="2"/>
    </row>
    <row r="14703" spans="12:12">
      <c r="L14703" s="2"/>
    </row>
    <row r="14704" spans="12:12">
      <c r="L14704" s="2"/>
    </row>
    <row r="14705" spans="12:12">
      <c r="L14705" s="2"/>
    </row>
    <row r="14706" spans="12:12">
      <c r="L14706" s="2"/>
    </row>
    <row r="14707" spans="12:12">
      <c r="L14707" s="2"/>
    </row>
    <row r="14708" spans="12:12">
      <c r="L14708" s="2"/>
    </row>
    <row r="14709" spans="12:12">
      <c r="L14709" s="2"/>
    </row>
    <row r="14710" spans="12:12">
      <c r="L14710" s="2"/>
    </row>
    <row r="14711" spans="12:12">
      <c r="L14711" s="2"/>
    </row>
    <row r="14712" spans="12:12">
      <c r="L14712" s="2"/>
    </row>
    <row r="14713" spans="12:12">
      <c r="L14713" s="2"/>
    </row>
    <row r="14714" spans="12:12">
      <c r="L14714" s="2"/>
    </row>
    <row r="14715" spans="12:12">
      <c r="L14715" s="2"/>
    </row>
    <row r="14716" spans="12:12">
      <c r="L14716" s="2"/>
    </row>
    <row r="14717" spans="12:12">
      <c r="L14717" s="2"/>
    </row>
    <row r="14718" spans="12:12">
      <c r="L14718" s="2"/>
    </row>
    <row r="14719" spans="12:12">
      <c r="L14719" s="2"/>
    </row>
    <row r="14720" spans="12:12">
      <c r="L14720" s="2"/>
    </row>
    <row r="14721" spans="12:12">
      <c r="L14721" s="2"/>
    </row>
    <row r="14722" spans="12:12">
      <c r="L14722" s="2"/>
    </row>
    <row r="14723" spans="12:12">
      <c r="L14723" s="2"/>
    </row>
    <row r="14724" spans="12:12">
      <c r="L14724" s="2"/>
    </row>
    <row r="14725" spans="12:12">
      <c r="L14725" s="2"/>
    </row>
    <row r="14726" spans="12:12">
      <c r="L14726" s="2"/>
    </row>
    <row r="14727" spans="12:12">
      <c r="L14727" s="2"/>
    </row>
    <row r="14728" spans="12:12">
      <c r="L14728" s="2"/>
    </row>
    <row r="14729" spans="12:12">
      <c r="L14729" s="2"/>
    </row>
    <row r="14730" spans="12:12">
      <c r="L14730" s="2"/>
    </row>
    <row r="14731" spans="12:12">
      <c r="L14731" s="2"/>
    </row>
    <row r="14732" spans="12:12">
      <c r="L14732" s="2"/>
    </row>
    <row r="14733" spans="12:12">
      <c r="L14733" s="2"/>
    </row>
    <row r="14734" spans="12:12">
      <c r="L14734" s="2"/>
    </row>
    <row r="14735" spans="12:12">
      <c r="L14735" s="2"/>
    </row>
    <row r="14736" spans="12:12">
      <c r="L14736" s="2"/>
    </row>
    <row r="14737" spans="12:12">
      <c r="L14737" s="2"/>
    </row>
    <row r="14738" spans="12:12">
      <c r="L14738" s="2"/>
    </row>
    <row r="14739" spans="12:12">
      <c r="L14739" s="2"/>
    </row>
    <row r="14740" spans="12:12">
      <c r="L14740" s="2"/>
    </row>
    <row r="14741" spans="12:12">
      <c r="L14741" s="2"/>
    </row>
    <row r="14742" spans="12:12">
      <c r="L14742" s="2"/>
    </row>
    <row r="14743" spans="12:12">
      <c r="L14743" s="2"/>
    </row>
    <row r="14744" spans="12:12">
      <c r="L14744" s="2"/>
    </row>
    <row r="14745" spans="12:12">
      <c r="L14745" s="2"/>
    </row>
    <row r="14746" spans="12:12">
      <c r="L14746" s="2"/>
    </row>
    <row r="14747" spans="12:12">
      <c r="L14747" s="2"/>
    </row>
    <row r="14748" spans="12:12">
      <c r="L14748" s="2"/>
    </row>
    <row r="14749" spans="12:12">
      <c r="L14749" s="2"/>
    </row>
    <row r="14750" spans="12:12">
      <c r="L14750" s="2"/>
    </row>
    <row r="14751" spans="12:12">
      <c r="L14751" s="2"/>
    </row>
    <row r="14752" spans="12:12">
      <c r="L14752" s="2"/>
    </row>
    <row r="14753" spans="12:12">
      <c r="L14753" s="2"/>
    </row>
    <row r="14754" spans="12:12">
      <c r="L14754" s="2"/>
    </row>
    <row r="14755" spans="12:12">
      <c r="L14755" s="2"/>
    </row>
    <row r="14756" spans="12:12">
      <c r="L14756" s="2"/>
    </row>
    <row r="14757" spans="12:12">
      <c r="L14757" s="2"/>
    </row>
    <row r="14758" spans="12:12">
      <c r="L14758" s="2"/>
    </row>
    <row r="14759" spans="12:12">
      <c r="L14759" s="2"/>
    </row>
    <row r="14760" spans="12:12">
      <c r="L14760" s="2"/>
    </row>
    <row r="14761" spans="12:12">
      <c r="L14761" s="2"/>
    </row>
    <row r="14762" spans="12:12">
      <c r="L14762" s="2"/>
    </row>
    <row r="14763" spans="12:12">
      <c r="L14763" s="2"/>
    </row>
    <row r="14764" spans="12:12">
      <c r="L14764" s="2"/>
    </row>
    <row r="14765" spans="12:12">
      <c r="L14765" s="2"/>
    </row>
    <row r="14766" spans="12:12">
      <c r="L14766" s="2"/>
    </row>
    <row r="14767" spans="12:12">
      <c r="L14767" s="2"/>
    </row>
    <row r="14768" spans="12:12">
      <c r="L14768" s="2"/>
    </row>
    <row r="14769" spans="12:12">
      <c r="L14769" s="2"/>
    </row>
    <row r="14770" spans="12:12">
      <c r="L14770" s="2"/>
    </row>
    <row r="14771" spans="12:12">
      <c r="L14771" s="2"/>
    </row>
    <row r="14772" spans="12:12">
      <c r="L14772" s="2"/>
    </row>
    <row r="14773" spans="12:12">
      <c r="L14773" s="2"/>
    </row>
    <row r="14774" spans="12:12">
      <c r="L14774" s="2"/>
    </row>
    <row r="14775" spans="12:12">
      <c r="L14775" s="2"/>
    </row>
    <row r="14776" spans="12:12">
      <c r="L14776" s="2"/>
    </row>
    <row r="14777" spans="12:12">
      <c r="L14777" s="2"/>
    </row>
    <row r="14778" spans="12:12">
      <c r="L14778" s="2"/>
    </row>
    <row r="14779" spans="12:12">
      <c r="L14779" s="2"/>
    </row>
    <row r="14780" spans="12:12">
      <c r="L14780" s="2"/>
    </row>
    <row r="14781" spans="12:12">
      <c r="L14781" s="2"/>
    </row>
    <row r="14782" spans="12:12">
      <c r="L14782" s="2"/>
    </row>
    <row r="14783" spans="12:12">
      <c r="L14783" s="2"/>
    </row>
    <row r="14784" spans="12:12">
      <c r="L14784" s="2"/>
    </row>
    <row r="14785" spans="12:12">
      <c r="L14785" s="2"/>
    </row>
    <row r="14786" spans="12:12">
      <c r="L14786" s="2"/>
    </row>
    <row r="14787" spans="12:12">
      <c r="L14787" s="2"/>
    </row>
    <row r="14788" spans="12:12">
      <c r="L14788" s="2"/>
    </row>
    <row r="14789" spans="12:12">
      <c r="L14789" s="2"/>
    </row>
    <row r="14790" spans="12:12">
      <c r="L14790" s="2"/>
    </row>
    <row r="14791" spans="12:12">
      <c r="L14791" s="2"/>
    </row>
    <row r="14792" spans="12:12">
      <c r="L14792" s="2"/>
    </row>
    <row r="14793" spans="12:12">
      <c r="L14793" s="2"/>
    </row>
    <row r="14794" spans="12:12">
      <c r="L14794" s="2"/>
    </row>
    <row r="14795" spans="12:12">
      <c r="L14795" s="2"/>
    </row>
    <row r="14796" spans="12:12">
      <c r="L14796" s="2"/>
    </row>
    <row r="14797" spans="12:12">
      <c r="L14797" s="2"/>
    </row>
    <row r="14798" spans="12:12">
      <c r="L14798" s="2"/>
    </row>
    <row r="14799" spans="12:12">
      <c r="L14799" s="2"/>
    </row>
    <row r="14800" spans="12:12">
      <c r="L14800" s="2"/>
    </row>
    <row r="14801" spans="12:12">
      <c r="L14801" s="2"/>
    </row>
    <row r="14802" spans="12:12">
      <c r="L14802" s="2"/>
    </row>
    <row r="14803" spans="12:12">
      <c r="L14803" s="2"/>
    </row>
    <row r="14804" spans="12:12">
      <c r="L14804" s="2"/>
    </row>
    <row r="14805" spans="12:12">
      <c r="L14805" s="2"/>
    </row>
    <row r="14806" spans="12:12">
      <c r="L14806" s="2"/>
    </row>
    <row r="14807" spans="12:12">
      <c r="L14807" s="2"/>
    </row>
    <row r="14808" spans="12:12">
      <c r="L14808" s="2"/>
    </row>
    <row r="14809" spans="12:12">
      <c r="L14809" s="2"/>
    </row>
    <row r="14810" spans="12:12">
      <c r="L14810" s="2"/>
    </row>
    <row r="14811" spans="12:12">
      <c r="L14811" s="2"/>
    </row>
    <row r="14812" spans="12:12">
      <c r="L14812" s="2"/>
    </row>
    <row r="14813" spans="12:12">
      <c r="L14813" s="2"/>
    </row>
    <row r="14814" spans="12:12">
      <c r="L14814" s="2"/>
    </row>
    <row r="14815" spans="12:12">
      <c r="L14815" s="2"/>
    </row>
    <row r="14816" spans="12:12">
      <c r="L14816" s="2"/>
    </row>
    <row r="14817" spans="12:12">
      <c r="L14817" s="2"/>
    </row>
    <row r="14818" spans="12:12">
      <c r="L14818" s="2"/>
    </row>
    <row r="14819" spans="12:12">
      <c r="L14819" s="2"/>
    </row>
    <row r="14820" spans="12:12">
      <c r="L14820" s="2"/>
    </row>
    <row r="14821" spans="12:12">
      <c r="L14821" s="2"/>
    </row>
    <row r="14822" spans="12:12">
      <c r="L14822" s="2"/>
    </row>
    <row r="14823" spans="12:12">
      <c r="L14823" s="2"/>
    </row>
    <row r="14824" spans="12:12">
      <c r="L14824" s="2"/>
    </row>
    <row r="14825" spans="12:12">
      <c r="L14825" s="2"/>
    </row>
    <row r="14826" spans="12:12">
      <c r="L14826" s="2"/>
    </row>
    <row r="14827" spans="12:12">
      <c r="L14827" s="2"/>
    </row>
    <row r="14828" spans="12:12">
      <c r="L14828" s="2"/>
    </row>
    <row r="14829" spans="12:12">
      <c r="L14829" s="2"/>
    </row>
    <row r="14830" spans="12:12">
      <c r="L14830" s="2"/>
    </row>
    <row r="14831" spans="12:12">
      <c r="L14831" s="2"/>
    </row>
    <row r="14832" spans="12:12">
      <c r="L14832" s="2"/>
    </row>
    <row r="14833" spans="12:12">
      <c r="L14833" s="2"/>
    </row>
    <row r="14834" spans="12:12">
      <c r="L14834" s="2"/>
    </row>
    <row r="14835" spans="12:12">
      <c r="L14835" s="2"/>
    </row>
    <row r="14836" spans="12:12">
      <c r="L14836" s="2"/>
    </row>
    <row r="14837" spans="12:12">
      <c r="L14837" s="2"/>
    </row>
    <row r="14838" spans="12:12">
      <c r="L14838" s="2"/>
    </row>
    <row r="14839" spans="12:12">
      <c r="L14839" s="2"/>
    </row>
    <row r="14840" spans="12:12">
      <c r="L14840" s="2"/>
    </row>
    <row r="14841" spans="12:12">
      <c r="L14841" s="2"/>
    </row>
    <row r="14842" spans="12:12">
      <c r="L14842" s="2"/>
    </row>
    <row r="14843" spans="12:12">
      <c r="L14843" s="2"/>
    </row>
    <row r="14844" spans="12:12">
      <c r="L14844" s="2"/>
    </row>
    <row r="14845" spans="12:12">
      <c r="L14845" s="2"/>
    </row>
    <row r="14846" spans="12:12">
      <c r="L14846" s="2"/>
    </row>
    <row r="14847" spans="12:12">
      <c r="L14847" s="2"/>
    </row>
    <row r="14848" spans="12:12">
      <c r="L14848" s="2"/>
    </row>
    <row r="14849" spans="12:12">
      <c r="L14849" s="2"/>
    </row>
    <row r="14850" spans="12:12">
      <c r="L14850" s="2"/>
    </row>
    <row r="14851" spans="12:12">
      <c r="L14851" s="2"/>
    </row>
    <row r="14852" spans="12:12">
      <c r="L14852" s="2"/>
    </row>
    <row r="14853" spans="12:12">
      <c r="L14853" s="2"/>
    </row>
    <row r="14854" spans="12:12">
      <c r="L14854" s="2"/>
    </row>
    <row r="14855" spans="12:12">
      <c r="L14855" s="2"/>
    </row>
    <row r="14856" spans="12:12">
      <c r="L14856" s="2"/>
    </row>
    <row r="14857" spans="12:12">
      <c r="L14857" s="2"/>
    </row>
    <row r="14858" spans="12:12">
      <c r="L14858" s="2"/>
    </row>
    <row r="14859" spans="12:12">
      <c r="L14859" s="2"/>
    </row>
    <row r="14860" spans="12:12">
      <c r="L14860" s="2"/>
    </row>
    <row r="14861" spans="12:12">
      <c r="L14861" s="2"/>
    </row>
    <row r="14862" spans="12:12">
      <c r="L14862" s="2"/>
    </row>
    <row r="14863" spans="12:12">
      <c r="L14863" s="2"/>
    </row>
    <row r="14864" spans="12:12">
      <c r="L14864" s="2"/>
    </row>
    <row r="14865" spans="12:12">
      <c r="L14865" s="2"/>
    </row>
    <row r="14866" spans="12:12">
      <c r="L14866" s="2"/>
    </row>
    <row r="14867" spans="12:12">
      <c r="L14867" s="2"/>
    </row>
    <row r="14868" spans="12:12">
      <c r="L14868" s="2"/>
    </row>
    <row r="14869" spans="12:12">
      <c r="L14869" s="2"/>
    </row>
    <row r="14870" spans="12:12">
      <c r="L14870" s="2"/>
    </row>
    <row r="14871" spans="12:12">
      <c r="L14871" s="2"/>
    </row>
    <row r="14872" spans="12:12">
      <c r="L14872" s="2"/>
    </row>
    <row r="14873" spans="12:12">
      <c r="L14873" s="2"/>
    </row>
    <row r="14874" spans="12:12">
      <c r="L14874" s="2"/>
    </row>
    <row r="14875" spans="12:12">
      <c r="L14875" s="2"/>
    </row>
    <row r="14876" spans="12:12">
      <c r="L14876" s="2"/>
    </row>
    <row r="14877" spans="12:12">
      <c r="L14877" s="2"/>
    </row>
    <row r="14878" spans="12:12">
      <c r="L14878" s="2"/>
    </row>
    <row r="14879" spans="12:12">
      <c r="L14879" s="2"/>
    </row>
    <row r="14880" spans="12:12">
      <c r="L14880" s="2"/>
    </row>
    <row r="14881" spans="12:12">
      <c r="L14881" s="2"/>
    </row>
    <row r="14882" spans="12:12">
      <c r="L14882" s="2"/>
    </row>
    <row r="14883" spans="12:12">
      <c r="L14883" s="2"/>
    </row>
    <row r="14884" spans="12:12">
      <c r="L14884" s="2"/>
    </row>
    <row r="14885" spans="12:12">
      <c r="L14885" s="2"/>
    </row>
    <row r="14886" spans="12:12">
      <c r="L14886" s="2"/>
    </row>
    <row r="14887" spans="12:12">
      <c r="L14887" s="2"/>
    </row>
    <row r="14888" spans="12:12">
      <c r="L14888" s="2"/>
    </row>
    <row r="14889" spans="12:12">
      <c r="L14889" s="2"/>
    </row>
    <row r="14890" spans="12:12">
      <c r="L14890" s="2"/>
    </row>
    <row r="14891" spans="12:12">
      <c r="L14891" s="2"/>
    </row>
    <row r="14892" spans="12:12">
      <c r="L14892" s="2"/>
    </row>
    <row r="14893" spans="12:12">
      <c r="L14893" s="2"/>
    </row>
    <row r="14894" spans="12:12">
      <c r="L14894" s="2"/>
    </row>
    <row r="14895" spans="12:12">
      <c r="L14895" s="2"/>
    </row>
    <row r="14896" spans="12:12">
      <c r="L14896" s="2"/>
    </row>
    <row r="14897" spans="12:12">
      <c r="L14897" s="2"/>
    </row>
    <row r="14898" spans="12:12">
      <c r="L14898" s="2"/>
    </row>
    <row r="14899" spans="12:12">
      <c r="L14899" s="2"/>
    </row>
    <row r="14900" spans="12:12">
      <c r="L14900" s="2"/>
    </row>
    <row r="14901" spans="12:12">
      <c r="L14901" s="2"/>
    </row>
    <row r="14902" spans="12:12">
      <c r="L14902" s="2"/>
    </row>
    <row r="14903" spans="12:12">
      <c r="L14903" s="2"/>
    </row>
    <row r="14904" spans="12:12">
      <c r="L14904" s="2"/>
    </row>
    <row r="14905" spans="12:12">
      <c r="L14905" s="2"/>
    </row>
    <row r="14906" spans="12:12">
      <c r="L14906" s="2"/>
    </row>
    <row r="14907" spans="12:12">
      <c r="L14907" s="2"/>
    </row>
    <row r="14908" spans="12:12">
      <c r="L14908" s="2"/>
    </row>
    <row r="14909" spans="12:12">
      <c r="L14909" s="2"/>
    </row>
    <row r="14910" spans="12:12">
      <c r="L14910" s="2"/>
    </row>
    <row r="14911" spans="12:12">
      <c r="L14911" s="2"/>
    </row>
    <row r="14912" spans="12:12">
      <c r="L14912" s="2"/>
    </row>
    <row r="14913" spans="12:12">
      <c r="L14913" s="2"/>
    </row>
    <row r="14914" spans="12:12">
      <c r="L14914" s="2"/>
    </row>
    <row r="14915" spans="12:12">
      <c r="L14915" s="2"/>
    </row>
    <row r="14916" spans="12:12">
      <c r="L14916" s="2"/>
    </row>
    <row r="14917" spans="12:12">
      <c r="L14917" s="2"/>
    </row>
    <row r="14918" spans="12:12">
      <c r="L14918" s="2"/>
    </row>
    <row r="14919" spans="12:12">
      <c r="L14919" s="2"/>
    </row>
    <row r="14920" spans="12:12">
      <c r="L14920" s="2"/>
    </row>
    <row r="14921" spans="12:12">
      <c r="L14921" s="2"/>
    </row>
    <row r="14922" spans="12:12">
      <c r="L14922" s="2"/>
    </row>
    <row r="14923" spans="12:12">
      <c r="L14923" s="2"/>
    </row>
    <row r="14924" spans="12:12">
      <c r="L14924" s="2"/>
    </row>
    <row r="14925" spans="12:12">
      <c r="L14925" s="2"/>
    </row>
    <row r="14926" spans="12:12">
      <c r="L14926" s="2"/>
    </row>
    <row r="14927" spans="12:12">
      <c r="L14927" s="2"/>
    </row>
    <row r="14928" spans="12:12">
      <c r="L14928" s="2"/>
    </row>
    <row r="14929" spans="12:12">
      <c r="L14929" s="2"/>
    </row>
    <row r="14930" spans="12:12">
      <c r="L14930" s="2"/>
    </row>
    <row r="14931" spans="12:12">
      <c r="L14931" s="2"/>
    </row>
    <row r="14932" spans="12:12">
      <c r="L14932" s="2"/>
    </row>
    <row r="14933" spans="12:12">
      <c r="L14933" s="2"/>
    </row>
    <row r="14934" spans="12:12">
      <c r="L14934" s="2"/>
    </row>
    <row r="14935" spans="12:12">
      <c r="L14935" s="2"/>
    </row>
    <row r="14936" spans="12:12">
      <c r="L14936" s="2"/>
    </row>
    <row r="14937" spans="12:12">
      <c r="L14937" s="2"/>
    </row>
    <row r="14938" spans="12:12">
      <c r="L14938" s="2"/>
    </row>
    <row r="14939" spans="12:12">
      <c r="L14939" s="2"/>
    </row>
    <row r="14940" spans="12:12">
      <c r="L14940" s="2"/>
    </row>
    <row r="14941" spans="12:12">
      <c r="L14941" s="2"/>
    </row>
    <row r="14942" spans="12:12">
      <c r="L14942" s="2"/>
    </row>
    <row r="14943" spans="12:12">
      <c r="L14943" s="2"/>
    </row>
    <row r="14944" spans="12:12">
      <c r="L14944" s="2"/>
    </row>
    <row r="14945" spans="12:12">
      <c r="L14945" s="2"/>
    </row>
    <row r="14946" spans="12:12">
      <c r="L14946" s="2"/>
    </row>
    <row r="14947" spans="12:12">
      <c r="L14947" s="2"/>
    </row>
    <row r="14948" spans="12:12">
      <c r="L14948" s="2"/>
    </row>
    <row r="14949" spans="12:12">
      <c r="L14949" s="2"/>
    </row>
    <row r="14950" spans="12:12">
      <c r="L14950" s="2"/>
    </row>
    <row r="14951" spans="12:12">
      <c r="L14951" s="2"/>
    </row>
    <row r="14952" spans="12:12">
      <c r="L14952" s="2"/>
    </row>
    <row r="14953" spans="12:12">
      <c r="L14953" s="2"/>
    </row>
    <row r="14954" spans="12:12">
      <c r="L14954" s="2"/>
    </row>
    <row r="14955" spans="12:12">
      <c r="L14955" s="2"/>
    </row>
    <row r="14956" spans="12:12">
      <c r="L14956" s="2"/>
    </row>
    <row r="14957" spans="12:12">
      <c r="L14957" s="2"/>
    </row>
    <row r="14958" spans="12:12">
      <c r="L14958" s="2"/>
    </row>
    <row r="14959" spans="12:12">
      <c r="L14959" s="2"/>
    </row>
    <row r="14960" spans="12:12">
      <c r="L14960" s="2"/>
    </row>
    <row r="14961" spans="12:12">
      <c r="L14961" s="2"/>
    </row>
    <row r="14962" spans="12:12">
      <c r="L14962" s="2"/>
    </row>
    <row r="14963" spans="12:12">
      <c r="L14963" s="2"/>
    </row>
    <row r="14964" spans="12:12">
      <c r="L14964" s="2"/>
    </row>
    <row r="14965" spans="12:12">
      <c r="L14965" s="2"/>
    </row>
    <row r="14966" spans="12:12">
      <c r="L14966" s="2"/>
    </row>
    <row r="14967" spans="12:12">
      <c r="L14967" s="2"/>
    </row>
    <row r="14968" spans="12:12">
      <c r="L14968" s="2"/>
    </row>
    <row r="14969" spans="12:12">
      <c r="L14969" s="2"/>
    </row>
    <row r="14970" spans="12:12">
      <c r="L14970" s="2"/>
    </row>
    <row r="14971" spans="12:12">
      <c r="L14971" s="2"/>
    </row>
    <row r="14972" spans="12:12">
      <c r="L14972" s="2"/>
    </row>
    <row r="14973" spans="12:12">
      <c r="L14973" s="2"/>
    </row>
    <row r="14974" spans="12:12">
      <c r="L14974" s="2"/>
    </row>
    <row r="14975" spans="12:12">
      <c r="L14975" s="2"/>
    </row>
    <row r="14976" spans="12:12">
      <c r="L14976" s="2"/>
    </row>
    <row r="14977" spans="12:12">
      <c r="L14977" s="2"/>
    </row>
    <row r="14978" spans="12:12">
      <c r="L14978" s="2"/>
    </row>
    <row r="14979" spans="12:12">
      <c r="L14979" s="2"/>
    </row>
    <row r="14980" spans="12:12">
      <c r="L14980" s="2"/>
    </row>
    <row r="14981" spans="12:12">
      <c r="L14981" s="2"/>
    </row>
    <row r="14982" spans="12:12">
      <c r="L14982" s="2"/>
    </row>
    <row r="14983" spans="12:12">
      <c r="L14983" s="2"/>
    </row>
    <row r="14984" spans="12:12">
      <c r="L14984" s="2"/>
    </row>
    <row r="14985" spans="12:12">
      <c r="L14985" s="2"/>
    </row>
    <row r="14986" spans="12:12">
      <c r="L14986" s="2"/>
    </row>
    <row r="14987" spans="12:12">
      <c r="L14987" s="2"/>
    </row>
    <row r="14988" spans="12:12">
      <c r="L14988" s="2"/>
    </row>
    <row r="14989" spans="12:12">
      <c r="L14989" s="2"/>
    </row>
    <row r="14990" spans="12:12">
      <c r="L14990" s="2"/>
    </row>
    <row r="14991" spans="12:12">
      <c r="L14991" s="2"/>
    </row>
    <row r="14992" spans="12:12">
      <c r="L14992" s="2"/>
    </row>
    <row r="14993" spans="12:12">
      <c r="L14993" s="2"/>
    </row>
    <row r="14994" spans="12:12">
      <c r="L14994" s="2"/>
    </row>
    <row r="14995" spans="12:12">
      <c r="L14995" s="2"/>
    </row>
    <row r="14996" spans="12:12">
      <c r="L14996" s="2"/>
    </row>
    <row r="14997" spans="12:12">
      <c r="L14997" s="2"/>
    </row>
    <row r="14998" spans="12:12">
      <c r="L14998" s="2"/>
    </row>
    <row r="14999" spans="12:12">
      <c r="L14999" s="2"/>
    </row>
    <row r="15000" spans="12:12">
      <c r="L15000" s="2"/>
    </row>
    <row r="15001" spans="12:12">
      <c r="L15001" s="2"/>
    </row>
    <row r="15002" spans="12:12">
      <c r="L15002" s="2"/>
    </row>
    <row r="15003" spans="12:12">
      <c r="L15003" s="2"/>
    </row>
    <row r="15004" spans="12:12">
      <c r="L15004" s="2"/>
    </row>
    <row r="15005" spans="12:12">
      <c r="L15005" s="2"/>
    </row>
    <row r="15006" spans="12:12">
      <c r="L15006" s="2"/>
    </row>
    <row r="15007" spans="12:12">
      <c r="L15007" s="2"/>
    </row>
    <row r="15008" spans="12:12">
      <c r="L15008" s="2"/>
    </row>
    <row r="15009" spans="12:12">
      <c r="L15009" s="2"/>
    </row>
    <row r="15010" spans="12:12">
      <c r="L15010" s="2"/>
    </row>
    <row r="15011" spans="12:12">
      <c r="L15011" s="2"/>
    </row>
    <row r="15012" spans="12:12">
      <c r="L15012" s="2"/>
    </row>
    <row r="15013" spans="12:12">
      <c r="L15013" s="2"/>
    </row>
    <row r="15014" spans="12:12">
      <c r="L15014" s="2"/>
    </row>
    <row r="15015" spans="12:12">
      <c r="L15015" s="2"/>
    </row>
    <row r="15016" spans="12:12">
      <c r="L15016" s="2"/>
    </row>
    <row r="15017" spans="12:12">
      <c r="L15017" s="2"/>
    </row>
    <row r="15018" spans="12:12">
      <c r="L15018" s="2"/>
    </row>
    <row r="15019" spans="12:12">
      <c r="L15019" s="2"/>
    </row>
    <row r="15020" spans="12:12">
      <c r="L15020" s="2"/>
    </row>
    <row r="15021" spans="12:12">
      <c r="L15021" s="2"/>
    </row>
    <row r="15022" spans="12:12">
      <c r="L15022" s="2"/>
    </row>
    <row r="15023" spans="12:12">
      <c r="L15023" s="2"/>
    </row>
    <row r="15024" spans="12:12">
      <c r="L15024" s="2"/>
    </row>
    <row r="15025" spans="12:12">
      <c r="L15025" s="2"/>
    </row>
    <row r="15026" spans="12:12">
      <c r="L15026" s="2"/>
    </row>
    <row r="15027" spans="12:12">
      <c r="L15027" s="2"/>
    </row>
    <row r="15028" spans="12:12">
      <c r="L15028" s="2"/>
    </row>
    <row r="15029" spans="12:12">
      <c r="L15029" s="2"/>
    </row>
    <row r="15030" spans="12:12">
      <c r="L15030" s="2"/>
    </row>
    <row r="15031" spans="12:12">
      <c r="L15031" s="2"/>
    </row>
    <row r="15032" spans="12:12">
      <c r="L15032" s="2"/>
    </row>
    <row r="15033" spans="12:12">
      <c r="L15033" s="2"/>
    </row>
    <row r="15034" spans="12:12">
      <c r="L15034" s="2"/>
    </row>
    <row r="15035" spans="12:12">
      <c r="L15035" s="2"/>
    </row>
    <row r="15036" spans="12:12">
      <c r="L15036" s="2"/>
    </row>
    <row r="15037" spans="12:12">
      <c r="L15037" s="2"/>
    </row>
    <row r="15038" spans="12:12">
      <c r="L15038" s="2"/>
    </row>
    <row r="15039" spans="12:12">
      <c r="L15039" s="2"/>
    </row>
    <row r="15040" spans="12:12">
      <c r="L15040" s="2"/>
    </row>
    <row r="15041" spans="12:12">
      <c r="L15041" s="2"/>
    </row>
    <row r="15042" spans="12:12">
      <c r="L15042" s="2"/>
    </row>
    <row r="15043" spans="12:12">
      <c r="L15043" s="2"/>
    </row>
    <row r="15044" spans="12:12">
      <c r="L15044" s="2"/>
    </row>
    <row r="15045" spans="12:12">
      <c r="L15045" s="2"/>
    </row>
    <row r="15046" spans="12:12">
      <c r="L15046" s="2"/>
    </row>
    <row r="15047" spans="12:12">
      <c r="L15047" s="2"/>
    </row>
    <row r="15048" spans="12:12">
      <c r="L15048" s="2"/>
    </row>
    <row r="15049" spans="12:12">
      <c r="L15049" s="2"/>
    </row>
    <row r="15050" spans="12:12">
      <c r="L15050" s="2"/>
    </row>
    <row r="15051" spans="12:12">
      <c r="L15051" s="2"/>
    </row>
    <row r="15052" spans="12:12">
      <c r="L15052" s="2"/>
    </row>
    <row r="15053" spans="12:12">
      <c r="L15053" s="2"/>
    </row>
    <row r="15054" spans="12:12">
      <c r="L15054" s="2"/>
    </row>
    <row r="15055" spans="12:12">
      <c r="L15055" s="2"/>
    </row>
    <row r="15056" spans="12:12">
      <c r="L15056" s="2"/>
    </row>
    <row r="15057" spans="12:12">
      <c r="L15057" s="2"/>
    </row>
    <row r="15058" spans="12:12">
      <c r="L15058" s="2"/>
    </row>
    <row r="15059" spans="12:12">
      <c r="L15059" s="2"/>
    </row>
    <row r="15060" spans="12:12">
      <c r="L15060" s="2"/>
    </row>
    <row r="15061" spans="12:12">
      <c r="L15061" s="2"/>
    </row>
    <row r="15062" spans="12:12">
      <c r="L15062" s="2"/>
    </row>
    <row r="15063" spans="12:12">
      <c r="L15063" s="2"/>
    </row>
    <row r="15064" spans="12:12">
      <c r="L15064" s="2"/>
    </row>
    <row r="15065" spans="12:12">
      <c r="L15065" s="2"/>
    </row>
    <row r="15066" spans="12:12">
      <c r="L15066" s="2"/>
    </row>
    <row r="15067" spans="12:12">
      <c r="L15067" s="2"/>
    </row>
    <row r="15068" spans="12:12">
      <c r="L15068" s="2"/>
    </row>
    <row r="15069" spans="12:12">
      <c r="L15069" s="2"/>
    </row>
    <row r="15070" spans="12:12">
      <c r="L15070" s="2"/>
    </row>
    <row r="15071" spans="12:12">
      <c r="L15071" s="2"/>
    </row>
    <row r="15072" spans="12:12">
      <c r="L15072" s="2"/>
    </row>
    <row r="15073" spans="12:12">
      <c r="L15073" s="2"/>
    </row>
    <row r="15074" spans="12:12">
      <c r="L15074" s="2"/>
    </row>
    <row r="15075" spans="12:12">
      <c r="L15075" s="2"/>
    </row>
    <row r="15076" spans="12:12">
      <c r="L15076" s="2"/>
    </row>
    <row r="15077" spans="12:12">
      <c r="L15077" s="2"/>
    </row>
    <row r="15078" spans="12:12">
      <c r="L15078" s="2"/>
    </row>
    <row r="15079" spans="12:12">
      <c r="L15079" s="2"/>
    </row>
    <row r="15080" spans="12:12">
      <c r="L15080" s="2"/>
    </row>
    <row r="15081" spans="12:12">
      <c r="L15081" s="2"/>
    </row>
    <row r="15082" spans="12:12">
      <c r="L15082" s="2"/>
    </row>
    <row r="15083" spans="12:12">
      <c r="L15083" s="2"/>
    </row>
    <row r="15084" spans="12:12">
      <c r="L15084" s="2"/>
    </row>
    <row r="15085" spans="12:12">
      <c r="L15085" s="2"/>
    </row>
    <row r="15086" spans="12:12">
      <c r="L15086" s="2"/>
    </row>
    <row r="15087" spans="12:12">
      <c r="L15087" s="2"/>
    </row>
    <row r="15088" spans="12:12">
      <c r="L15088" s="2"/>
    </row>
    <row r="15089" spans="12:12">
      <c r="L15089" s="2"/>
    </row>
    <row r="15090" spans="12:12">
      <c r="L15090" s="2"/>
    </row>
    <row r="15091" spans="12:12">
      <c r="L15091" s="2"/>
    </row>
    <row r="15092" spans="12:12">
      <c r="L15092" s="2"/>
    </row>
    <row r="15093" spans="12:12">
      <c r="L15093" s="2"/>
    </row>
    <row r="15094" spans="12:12">
      <c r="L15094" s="2"/>
    </row>
    <row r="15095" spans="12:12">
      <c r="L15095" s="2"/>
    </row>
    <row r="15096" spans="12:12">
      <c r="L15096" s="2"/>
    </row>
    <row r="15097" spans="12:12">
      <c r="L15097" s="2"/>
    </row>
    <row r="15098" spans="12:12">
      <c r="L15098" s="2"/>
    </row>
    <row r="15099" spans="12:12">
      <c r="L15099" s="2"/>
    </row>
    <row r="15100" spans="12:12">
      <c r="L15100" s="2"/>
    </row>
    <row r="15101" spans="12:12">
      <c r="L15101" s="2"/>
    </row>
    <row r="15102" spans="12:12">
      <c r="L15102" s="2"/>
    </row>
    <row r="15103" spans="12:12">
      <c r="L15103" s="2"/>
    </row>
    <row r="15104" spans="12:12">
      <c r="L15104" s="2"/>
    </row>
    <row r="15105" spans="12:12">
      <c r="L15105" s="2"/>
    </row>
    <row r="15106" spans="12:12">
      <c r="L15106" s="2"/>
    </row>
    <row r="15107" spans="12:12">
      <c r="L15107" s="2"/>
    </row>
    <row r="15108" spans="12:12">
      <c r="L15108" s="2"/>
    </row>
    <row r="15109" spans="12:12">
      <c r="L15109" s="2"/>
    </row>
    <row r="15110" spans="12:12">
      <c r="L15110" s="2"/>
    </row>
    <row r="15111" spans="12:12">
      <c r="L15111" s="2"/>
    </row>
    <row r="15112" spans="12:12">
      <c r="L15112" s="2"/>
    </row>
    <row r="15113" spans="12:12">
      <c r="L15113" s="2"/>
    </row>
    <row r="15114" spans="12:12">
      <c r="L15114" s="2"/>
    </row>
    <row r="15115" spans="12:12">
      <c r="L15115" s="2"/>
    </row>
    <row r="15116" spans="12:12">
      <c r="L15116" s="2"/>
    </row>
    <row r="15117" spans="12:12">
      <c r="L15117" s="2"/>
    </row>
    <row r="15118" spans="12:12">
      <c r="L15118" s="2"/>
    </row>
    <row r="15119" spans="12:12">
      <c r="L15119" s="2"/>
    </row>
    <row r="15120" spans="12:12">
      <c r="L15120" s="2"/>
    </row>
    <row r="15121" spans="12:12">
      <c r="L15121" s="2"/>
    </row>
    <row r="15122" spans="12:12">
      <c r="L15122" s="2"/>
    </row>
    <row r="15123" spans="12:12">
      <c r="L15123" s="2"/>
    </row>
    <row r="15124" spans="12:12">
      <c r="L15124" s="2"/>
    </row>
    <row r="15125" spans="12:12">
      <c r="L15125" s="2"/>
    </row>
    <row r="15126" spans="12:12">
      <c r="L15126" s="2"/>
    </row>
    <row r="15127" spans="12:12">
      <c r="L15127" s="2"/>
    </row>
    <row r="15128" spans="12:12">
      <c r="L15128" s="2"/>
    </row>
    <row r="15129" spans="12:12">
      <c r="L15129" s="2"/>
    </row>
    <row r="15130" spans="12:12">
      <c r="L15130" s="2"/>
    </row>
    <row r="15131" spans="12:12">
      <c r="L15131" s="2"/>
    </row>
    <row r="15132" spans="12:12">
      <c r="L15132" s="2"/>
    </row>
    <row r="15133" spans="12:12">
      <c r="L15133" s="2"/>
    </row>
    <row r="15134" spans="12:12">
      <c r="L15134" s="2"/>
    </row>
    <row r="15135" spans="12:12">
      <c r="L15135" s="2"/>
    </row>
    <row r="15136" spans="12:12">
      <c r="L15136" s="2"/>
    </row>
    <row r="15137" spans="12:12">
      <c r="L15137" s="2"/>
    </row>
    <row r="15138" spans="12:12">
      <c r="L15138" s="2"/>
    </row>
    <row r="15139" spans="12:12">
      <c r="L15139" s="2"/>
    </row>
    <row r="15140" spans="12:12">
      <c r="L15140" s="2"/>
    </row>
    <row r="15141" spans="12:12">
      <c r="L15141" s="2"/>
    </row>
    <row r="15142" spans="12:12">
      <c r="L15142" s="2"/>
    </row>
    <row r="15143" spans="12:12">
      <c r="L15143" s="2"/>
    </row>
    <row r="15144" spans="12:12">
      <c r="L15144" s="2"/>
    </row>
    <row r="15145" spans="12:12">
      <c r="L15145" s="2"/>
    </row>
    <row r="15146" spans="12:12">
      <c r="L15146" s="2"/>
    </row>
    <row r="15147" spans="12:12">
      <c r="L15147" s="2"/>
    </row>
    <row r="15148" spans="12:12">
      <c r="L15148" s="2"/>
    </row>
    <row r="15149" spans="12:12">
      <c r="L15149" s="2"/>
    </row>
    <row r="15150" spans="12:12">
      <c r="L15150" s="2"/>
    </row>
    <row r="15151" spans="12:12">
      <c r="L15151" s="2"/>
    </row>
    <row r="15152" spans="12:12">
      <c r="L15152" s="2"/>
    </row>
    <row r="15153" spans="12:12">
      <c r="L15153" s="2"/>
    </row>
    <row r="15154" spans="12:12">
      <c r="L15154" s="2"/>
    </row>
    <row r="15155" spans="12:12">
      <c r="L15155" s="2"/>
    </row>
    <row r="15156" spans="12:12">
      <c r="L15156" s="2"/>
    </row>
    <row r="15157" spans="12:12">
      <c r="L15157" s="2"/>
    </row>
    <row r="15158" spans="12:12">
      <c r="L15158" s="2"/>
    </row>
    <row r="15159" spans="12:12">
      <c r="L15159" s="2"/>
    </row>
    <row r="15160" spans="12:12">
      <c r="L15160" s="2"/>
    </row>
    <row r="15161" spans="12:12">
      <c r="L15161" s="2"/>
    </row>
    <row r="15162" spans="12:12">
      <c r="L15162" s="2"/>
    </row>
    <row r="15163" spans="12:12">
      <c r="L15163" s="2"/>
    </row>
    <row r="15164" spans="12:12">
      <c r="L15164" s="2"/>
    </row>
    <row r="15165" spans="12:12">
      <c r="L15165" s="2"/>
    </row>
    <row r="15166" spans="12:12">
      <c r="L15166" s="2"/>
    </row>
    <row r="15167" spans="12:12">
      <c r="L15167" s="2"/>
    </row>
    <row r="15168" spans="12:12">
      <c r="L15168" s="2"/>
    </row>
    <row r="15169" spans="12:12">
      <c r="L15169" s="2"/>
    </row>
    <row r="15170" spans="12:12">
      <c r="L15170" s="2"/>
    </row>
    <row r="15171" spans="12:12">
      <c r="L15171" s="2"/>
    </row>
    <row r="15172" spans="12:12">
      <c r="L15172" s="2"/>
    </row>
    <row r="15173" spans="12:12">
      <c r="L15173" s="2"/>
    </row>
    <row r="15174" spans="12:12">
      <c r="L15174" s="2"/>
    </row>
    <row r="15175" spans="12:12">
      <c r="L15175" s="2"/>
    </row>
    <row r="15176" spans="12:12">
      <c r="L15176" s="2"/>
    </row>
    <row r="15177" spans="12:12">
      <c r="L15177" s="2"/>
    </row>
    <row r="15178" spans="12:12">
      <c r="L15178" s="2"/>
    </row>
    <row r="15179" spans="12:12">
      <c r="L15179" s="2"/>
    </row>
    <row r="15180" spans="12:12">
      <c r="L15180" s="2"/>
    </row>
    <row r="15181" spans="12:12">
      <c r="L15181" s="2"/>
    </row>
    <row r="15182" spans="12:12">
      <c r="L15182" s="2"/>
    </row>
    <row r="15183" spans="12:12">
      <c r="L15183" s="2"/>
    </row>
    <row r="15184" spans="12:12">
      <c r="L15184" s="2"/>
    </row>
    <row r="15185" spans="12:12">
      <c r="L15185" s="2"/>
    </row>
    <row r="15186" spans="12:12">
      <c r="L15186" s="2"/>
    </row>
    <row r="15187" spans="12:12">
      <c r="L15187" s="2"/>
    </row>
    <row r="15188" spans="12:12">
      <c r="L15188" s="2"/>
    </row>
    <row r="15189" spans="12:12">
      <c r="L15189" s="2"/>
    </row>
    <row r="15190" spans="12:12">
      <c r="L15190" s="2"/>
    </row>
    <row r="15191" spans="12:12">
      <c r="L15191" s="2"/>
    </row>
    <row r="15192" spans="12:12">
      <c r="L15192" s="2"/>
    </row>
    <row r="15193" spans="12:12">
      <c r="L15193" s="2"/>
    </row>
    <row r="15194" spans="12:12">
      <c r="L15194" s="2"/>
    </row>
    <row r="15195" spans="12:12">
      <c r="L15195" s="2"/>
    </row>
    <row r="15196" spans="12:12">
      <c r="L15196" s="2"/>
    </row>
    <row r="15197" spans="12:12">
      <c r="L15197" s="2"/>
    </row>
    <row r="15198" spans="12:12">
      <c r="L15198" s="2"/>
    </row>
    <row r="15199" spans="12:12">
      <c r="L15199" s="2"/>
    </row>
    <row r="15200" spans="12:12">
      <c r="L15200" s="2"/>
    </row>
    <row r="15201" spans="12:12">
      <c r="L15201" s="2"/>
    </row>
    <row r="15202" spans="12:12">
      <c r="L15202" s="2"/>
    </row>
    <row r="15203" spans="12:12">
      <c r="L15203" s="2"/>
    </row>
    <row r="15204" spans="12:12">
      <c r="L15204" s="2"/>
    </row>
    <row r="15205" spans="12:12">
      <c r="L15205" s="2"/>
    </row>
    <row r="15206" spans="12:12">
      <c r="L15206" s="2"/>
    </row>
    <row r="15207" spans="12:12">
      <c r="L15207" s="2"/>
    </row>
    <row r="15208" spans="12:12">
      <c r="L15208" s="2"/>
    </row>
    <row r="15209" spans="12:12">
      <c r="L15209" s="2"/>
    </row>
    <row r="15210" spans="12:12">
      <c r="L15210" s="2"/>
    </row>
    <row r="15211" spans="12:12">
      <c r="L15211" s="2"/>
    </row>
    <row r="15212" spans="12:12">
      <c r="L15212" s="2"/>
    </row>
    <row r="15213" spans="12:12">
      <c r="L15213" s="2"/>
    </row>
    <row r="15214" spans="12:12">
      <c r="L15214" s="2"/>
    </row>
    <row r="15215" spans="12:12">
      <c r="L15215" s="2"/>
    </row>
    <row r="15216" spans="12:12">
      <c r="L15216" s="2"/>
    </row>
    <row r="15217" spans="12:12">
      <c r="L15217" s="2"/>
    </row>
    <row r="15218" spans="12:12">
      <c r="L15218" s="2"/>
    </row>
    <row r="15219" spans="12:12">
      <c r="L15219" s="2"/>
    </row>
    <row r="15220" spans="12:12">
      <c r="L15220" s="2"/>
    </row>
    <row r="15221" spans="12:12">
      <c r="L15221" s="2"/>
    </row>
    <row r="15222" spans="12:12">
      <c r="L15222" s="2"/>
    </row>
    <row r="15223" spans="12:12">
      <c r="L15223" s="2"/>
    </row>
    <row r="15224" spans="12:12">
      <c r="L15224" s="2"/>
    </row>
    <row r="15225" spans="12:12">
      <c r="L15225" s="2"/>
    </row>
    <row r="15226" spans="12:12">
      <c r="L15226" s="2"/>
    </row>
    <row r="15227" spans="12:12">
      <c r="L15227" s="2"/>
    </row>
    <row r="15228" spans="12:12">
      <c r="L15228" s="2"/>
    </row>
    <row r="15229" spans="12:12">
      <c r="L15229" s="2"/>
    </row>
    <row r="15230" spans="12:12">
      <c r="L15230" s="2"/>
    </row>
    <row r="15231" spans="12:12">
      <c r="L15231" s="2"/>
    </row>
    <row r="15232" spans="12:12">
      <c r="L15232" s="2"/>
    </row>
    <row r="15233" spans="12:12">
      <c r="L15233" s="2"/>
    </row>
    <row r="15234" spans="12:12">
      <c r="L15234" s="2"/>
    </row>
    <row r="15235" spans="12:12">
      <c r="L15235" s="2"/>
    </row>
    <row r="15236" spans="12:12">
      <c r="L15236" s="2"/>
    </row>
    <row r="15237" spans="12:12">
      <c r="L15237" s="2"/>
    </row>
    <row r="15238" spans="12:12">
      <c r="L15238" s="2"/>
    </row>
    <row r="15239" spans="12:12">
      <c r="L15239" s="2"/>
    </row>
    <row r="15240" spans="12:12">
      <c r="L15240" s="2"/>
    </row>
    <row r="15241" spans="12:12">
      <c r="L15241" s="2"/>
    </row>
    <row r="15242" spans="12:12">
      <c r="L15242" s="2"/>
    </row>
    <row r="15243" spans="12:12">
      <c r="L15243" s="2"/>
    </row>
    <row r="15244" spans="12:12">
      <c r="L15244" s="2"/>
    </row>
    <row r="15245" spans="12:12">
      <c r="L15245" s="2"/>
    </row>
    <row r="15246" spans="12:12">
      <c r="L15246" s="2"/>
    </row>
    <row r="15247" spans="12:12">
      <c r="L15247" s="2"/>
    </row>
    <row r="15248" spans="12:12">
      <c r="L15248" s="2"/>
    </row>
    <row r="15249" spans="12:12">
      <c r="L15249" s="2"/>
    </row>
    <row r="15250" spans="12:12">
      <c r="L15250" s="2"/>
    </row>
    <row r="15251" spans="12:12">
      <c r="L15251" s="2"/>
    </row>
    <row r="15252" spans="12:12">
      <c r="L15252" s="2"/>
    </row>
    <row r="15253" spans="12:12">
      <c r="L15253" s="2"/>
    </row>
    <row r="15254" spans="12:12">
      <c r="L15254" s="2"/>
    </row>
    <row r="15255" spans="12:12">
      <c r="L15255" s="2"/>
    </row>
    <row r="15256" spans="12:12">
      <c r="L15256" s="2"/>
    </row>
    <row r="15257" spans="12:12">
      <c r="L15257" s="2"/>
    </row>
    <row r="15258" spans="12:12">
      <c r="L15258" s="2"/>
    </row>
    <row r="15259" spans="12:12">
      <c r="L15259" s="2"/>
    </row>
    <row r="15260" spans="12:12">
      <c r="L15260" s="2"/>
    </row>
    <row r="15261" spans="12:12">
      <c r="L15261" s="2"/>
    </row>
    <row r="15262" spans="12:12">
      <c r="L15262" s="2"/>
    </row>
    <row r="15263" spans="12:12">
      <c r="L15263" s="2"/>
    </row>
    <row r="15264" spans="12:12">
      <c r="L15264" s="2"/>
    </row>
    <row r="15265" spans="12:12">
      <c r="L15265" s="2"/>
    </row>
    <row r="15266" spans="12:12">
      <c r="L15266" s="2"/>
    </row>
    <row r="15267" spans="12:12">
      <c r="L15267" s="2"/>
    </row>
    <row r="15268" spans="12:12">
      <c r="L15268" s="2"/>
    </row>
    <row r="15269" spans="12:12">
      <c r="L15269" s="2"/>
    </row>
    <row r="15270" spans="12:12">
      <c r="L15270" s="2"/>
    </row>
    <row r="15271" spans="12:12">
      <c r="L15271" s="2"/>
    </row>
    <row r="15272" spans="12:12">
      <c r="L15272" s="2"/>
    </row>
    <row r="15273" spans="12:12">
      <c r="L15273" s="2"/>
    </row>
    <row r="15274" spans="12:12">
      <c r="L15274" s="2"/>
    </row>
    <row r="15275" spans="12:12">
      <c r="L15275" s="2"/>
    </row>
    <row r="15276" spans="12:12">
      <c r="L15276" s="2"/>
    </row>
    <row r="15277" spans="12:12">
      <c r="L15277" s="2"/>
    </row>
    <row r="15278" spans="12:12">
      <c r="L15278" s="2"/>
    </row>
    <row r="15279" spans="12:12">
      <c r="L15279" s="2"/>
    </row>
    <row r="15280" spans="12:12">
      <c r="L15280" s="2"/>
    </row>
    <row r="15281" spans="12:12">
      <c r="L15281" s="2"/>
    </row>
    <row r="15282" spans="12:12">
      <c r="L15282" s="2"/>
    </row>
    <row r="15283" spans="12:12">
      <c r="L15283" s="2"/>
    </row>
    <row r="15284" spans="12:12">
      <c r="L15284" s="2"/>
    </row>
    <row r="15285" spans="12:12">
      <c r="L15285" s="2"/>
    </row>
    <row r="15286" spans="12:12">
      <c r="L15286" s="2"/>
    </row>
    <row r="15287" spans="12:12">
      <c r="L15287" s="2"/>
    </row>
    <row r="15288" spans="12:12">
      <c r="L15288" s="2"/>
    </row>
    <row r="15289" spans="12:12">
      <c r="L15289" s="2"/>
    </row>
    <row r="15290" spans="12:12">
      <c r="L15290" s="2"/>
    </row>
    <row r="15291" spans="12:12">
      <c r="L15291" s="2"/>
    </row>
    <row r="15292" spans="12:12">
      <c r="L15292" s="2"/>
    </row>
    <row r="15293" spans="12:12">
      <c r="L15293" s="2"/>
    </row>
    <row r="15294" spans="12:12">
      <c r="L15294" s="2"/>
    </row>
    <row r="15295" spans="12:12">
      <c r="L15295" s="2"/>
    </row>
    <row r="15296" spans="12:12">
      <c r="L15296" s="2"/>
    </row>
    <row r="15297" spans="12:12">
      <c r="L15297" s="2"/>
    </row>
    <row r="15298" spans="12:12">
      <c r="L15298" s="2"/>
    </row>
    <row r="15299" spans="12:12">
      <c r="L15299" s="2"/>
    </row>
    <row r="15300" spans="12:12">
      <c r="L15300" s="2"/>
    </row>
    <row r="15301" spans="12:12">
      <c r="L15301" s="2"/>
    </row>
    <row r="15302" spans="12:12">
      <c r="L15302" s="2"/>
    </row>
    <row r="15303" spans="12:12">
      <c r="L15303" s="2"/>
    </row>
    <row r="15304" spans="12:12">
      <c r="L15304" s="2"/>
    </row>
    <row r="15305" spans="12:12">
      <c r="L15305" s="2"/>
    </row>
    <row r="15306" spans="12:12">
      <c r="L15306" s="2"/>
    </row>
    <row r="15307" spans="12:12">
      <c r="L15307" s="2"/>
    </row>
    <row r="15308" spans="12:12">
      <c r="L15308" s="2"/>
    </row>
    <row r="15309" spans="12:12">
      <c r="L15309" s="2"/>
    </row>
    <row r="15310" spans="12:12">
      <c r="L15310" s="2"/>
    </row>
    <row r="15311" spans="12:12">
      <c r="L15311" s="2"/>
    </row>
    <row r="15312" spans="12:12">
      <c r="L15312" s="2"/>
    </row>
    <row r="15313" spans="12:12">
      <c r="L15313" s="2"/>
    </row>
    <row r="15314" spans="12:12">
      <c r="L15314" s="2"/>
    </row>
    <row r="15315" spans="12:12">
      <c r="L15315" s="2"/>
    </row>
    <row r="15316" spans="12:12">
      <c r="L15316" s="2"/>
    </row>
    <row r="15317" spans="12:12">
      <c r="L15317" s="2"/>
    </row>
    <row r="15318" spans="12:12">
      <c r="L15318" s="2"/>
    </row>
    <row r="15319" spans="12:12">
      <c r="L15319" s="2"/>
    </row>
    <row r="15320" spans="12:12">
      <c r="L15320" s="2"/>
    </row>
    <row r="15321" spans="12:12">
      <c r="L15321" s="2"/>
    </row>
    <row r="15322" spans="12:12">
      <c r="L15322" s="2"/>
    </row>
    <row r="15323" spans="12:12">
      <c r="L15323" s="2"/>
    </row>
    <row r="15324" spans="12:12">
      <c r="L15324" s="2"/>
    </row>
    <row r="15325" spans="12:12">
      <c r="L15325" s="2"/>
    </row>
    <row r="15326" spans="12:12">
      <c r="L15326" s="2"/>
    </row>
    <row r="15327" spans="12:12">
      <c r="L15327" s="2"/>
    </row>
    <row r="15328" spans="12:12">
      <c r="L15328" s="2"/>
    </row>
    <row r="15329" spans="12:12">
      <c r="L15329" s="2"/>
    </row>
    <row r="15330" spans="12:12">
      <c r="L15330" s="2"/>
    </row>
    <row r="15331" spans="12:12">
      <c r="L15331" s="2"/>
    </row>
    <row r="15332" spans="12:12">
      <c r="L15332" s="2"/>
    </row>
    <row r="15333" spans="12:12">
      <c r="L15333" s="2"/>
    </row>
    <row r="15334" spans="12:12">
      <c r="L15334" s="2"/>
    </row>
    <row r="15335" spans="12:12">
      <c r="L15335" s="2"/>
    </row>
    <row r="15336" spans="12:12">
      <c r="L15336" s="2"/>
    </row>
    <row r="15337" spans="12:12">
      <c r="L15337" s="2"/>
    </row>
    <row r="15338" spans="12:12">
      <c r="L15338" s="2"/>
    </row>
    <row r="15339" spans="12:12">
      <c r="L15339" s="2"/>
    </row>
    <row r="15340" spans="12:12">
      <c r="L15340" s="2"/>
    </row>
    <row r="15341" spans="12:12">
      <c r="L15341" s="2"/>
    </row>
    <row r="15342" spans="12:12">
      <c r="L15342" s="2"/>
    </row>
    <row r="15343" spans="12:12">
      <c r="L15343" s="2"/>
    </row>
    <row r="15344" spans="12:12">
      <c r="L15344" s="2"/>
    </row>
    <row r="15345" spans="12:12">
      <c r="L15345" s="2"/>
    </row>
    <row r="15346" spans="12:12">
      <c r="L15346" s="2"/>
    </row>
    <row r="15347" spans="12:12">
      <c r="L15347" s="2"/>
    </row>
    <row r="15348" spans="12:12">
      <c r="L15348" s="2"/>
    </row>
    <row r="15349" spans="12:12">
      <c r="L15349" s="2"/>
    </row>
    <row r="15350" spans="12:12">
      <c r="L15350" s="2"/>
    </row>
    <row r="15351" spans="12:12">
      <c r="L15351" s="2"/>
    </row>
    <row r="15352" spans="12:12">
      <c r="L15352" s="2"/>
    </row>
    <row r="15353" spans="12:12">
      <c r="L15353" s="2"/>
    </row>
    <row r="15354" spans="12:12">
      <c r="L15354" s="2"/>
    </row>
    <row r="15355" spans="12:12">
      <c r="L15355" s="2"/>
    </row>
    <row r="15356" spans="12:12">
      <c r="L15356" s="2"/>
    </row>
    <row r="15357" spans="12:12">
      <c r="L15357" s="2"/>
    </row>
    <row r="15358" spans="12:12">
      <c r="L15358" s="2"/>
    </row>
    <row r="15359" spans="12:12">
      <c r="L15359" s="2"/>
    </row>
    <row r="15360" spans="12:12">
      <c r="L15360" s="2"/>
    </row>
    <row r="15361" spans="12:12">
      <c r="L15361" s="2"/>
    </row>
    <row r="15362" spans="12:12">
      <c r="L15362" s="2"/>
    </row>
    <row r="15363" spans="12:12">
      <c r="L15363" s="2"/>
    </row>
    <row r="15364" spans="12:12">
      <c r="L15364" s="2"/>
    </row>
    <row r="15365" spans="12:12">
      <c r="L15365" s="2"/>
    </row>
    <row r="15366" spans="12:12">
      <c r="L15366" s="2"/>
    </row>
    <row r="15367" spans="12:12">
      <c r="L15367" s="2"/>
    </row>
    <row r="15368" spans="12:12">
      <c r="L15368" s="2"/>
    </row>
    <row r="15369" spans="12:12">
      <c r="L15369" s="2"/>
    </row>
    <row r="15370" spans="12:12">
      <c r="L15370" s="2"/>
    </row>
    <row r="15371" spans="12:12">
      <c r="L15371" s="2"/>
    </row>
    <row r="15372" spans="12:12">
      <c r="L15372" s="2"/>
    </row>
    <row r="15373" spans="12:12">
      <c r="L15373" s="2"/>
    </row>
    <row r="15374" spans="12:12">
      <c r="L15374" s="2"/>
    </row>
    <row r="15375" spans="12:12">
      <c r="L15375" s="2"/>
    </row>
    <row r="15376" spans="12:12">
      <c r="L15376" s="2"/>
    </row>
    <row r="15377" spans="12:12">
      <c r="L15377" s="2"/>
    </row>
    <row r="15378" spans="12:12">
      <c r="L15378" s="2"/>
    </row>
    <row r="15379" spans="12:12">
      <c r="L15379" s="2"/>
    </row>
    <row r="15380" spans="12:12">
      <c r="L15380" s="2"/>
    </row>
    <row r="15381" spans="12:12">
      <c r="L15381" s="2"/>
    </row>
    <row r="15382" spans="12:12">
      <c r="L15382" s="2"/>
    </row>
    <row r="15383" spans="12:12">
      <c r="L15383" s="2"/>
    </row>
    <row r="15384" spans="12:12">
      <c r="L15384" s="2"/>
    </row>
    <row r="15385" spans="12:12">
      <c r="L15385" s="2"/>
    </row>
    <row r="15386" spans="12:12">
      <c r="L15386" s="2"/>
    </row>
    <row r="15387" spans="12:12">
      <c r="L15387" s="2"/>
    </row>
    <row r="15388" spans="12:12">
      <c r="L15388" s="2"/>
    </row>
    <row r="15389" spans="12:12">
      <c r="L15389" s="2"/>
    </row>
    <row r="15390" spans="12:12">
      <c r="L15390" s="2"/>
    </row>
    <row r="15391" spans="12:12">
      <c r="L15391" s="2"/>
    </row>
    <row r="15392" spans="12:12">
      <c r="L15392" s="2"/>
    </row>
    <row r="15393" spans="12:12">
      <c r="L15393" s="2"/>
    </row>
    <row r="15394" spans="12:12">
      <c r="L15394" s="2"/>
    </row>
    <row r="15395" spans="12:12">
      <c r="L15395" s="2"/>
    </row>
    <row r="15396" spans="12:12">
      <c r="L15396" s="2"/>
    </row>
    <row r="15397" spans="12:12">
      <c r="L15397" s="2"/>
    </row>
    <row r="15398" spans="12:12">
      <c r="L15398" s="2"/>
    </row>
    <row r="15399" spans="12:12">
      <c r="L15399" s="2"/>
    </row>
    <row r="15400" spans="12:12">
      <c r="L15400" s="2"/>
    </row>
    <row r="15401" spans="12:12">
      <c r="L15401" s="2"/>
    </row>
    <row r="15402" spans="12:12">
      <c r="L15402" s="2"/>
    </row>
    <row r="15403" spans="12:12">
      <c r="L15403" s="2"/>
    </row>
    <row r="15404" spans="12:12">
      <c r="L15404" s="2"/>
    </row>
    <row r="15405" spans="12:12">
      <c r="L15405" s="2"/>
    </row>
    <row r="15406" spans="12:12">
      <c r="L15406" s="2"/>
    </row>
    <row r="15407" spans="12:12">
      <c r="L15407" s="2"/>
    </row>
    <row r="15408" spans="12:12">
      <c r="L15408" s="2"/>
    </row>
    <row r="15409" spans="12:12">
      <c r="L15409" s="2"/>
    </row>
    <row r="15410" spans="12:12">
      <c r="L15410" s="2"/>
    </row>
    <row r="15411" spans="12:12">
      <c r="L15411" s="2"/>
    </row>
    <row r="15412" spans="12:12">
      <c r="L15412" s="2"/>
    </row>
    <row r="15413" spans="12:12">
      <c r="L15413" s="2"/>
    </row>
    <row r="15414" spans="12:12">
      <c r="L15414" s="2"/>
    </row>
    <row r="15415" spans="12:12">
      <c r="L15415" s="2"/>
    </row>
    <row r="15416" spans="12:12">
      <c r="L15416" s="2"/>
    </row>
    <row r="15417" spans="12:12">
      <c r="L15417" s="2"/>
    </row>
    <row r="15418" spans="12:12">
      <c r="L15418" s="2"/>
    </row>
    <row r="15419" spans="12:12">
      <c r="L15419" s="2"/>
    </row>
    <row r="15420" spans="12:12">
      <c r="L15420" s="2"/>
    </row>
    <row r="15421" spans="12:12">
      <c r="L15421" s="2"/>
    </row>
    <row r="15422" spans="12:12">
      <c r="L15422" s="2"/>
    </row>
    <row r="15423" spans="12:12">
      <c r="L15423" s="2"/>
    </row>
    <row r="15424" spans="12:12">
      <c r="L15424" s="2"/>
    </row>
    <row r="15425" spans="12:12">
      <c r="L15425" s="2"/>
    </row>
    <row r="15426" spans="12:12">
      <c r="L15426" s="2"/>
    </row>
    <row r="15427" spans="12:12">
      <c r="L15427" s="2"/>
    </row>
    <row r="15428" spans="12:12">
      <c r="L15428" s="2"/>
    </row>
    <row r="15429" spans="12:12">
      <c r="L15429" s="2"/>
    </row>
    <row r="15430" spans="12:12">
      <c r="L15430" s="2"/>
    </row>
    <row r="15431" spans="12:12">
      <c r="L15431" s="2"/>
    </row>
    <row r="15432" spans="12:12">
      <c r="L15432" s="2"/>
    </row>
    <row r="15433" spans="12:12">
      <c r="L15433" s="2"/>
    </row>
    <row r="15434" spans="12:12">
      <c r="L15434" s="2"/>
    </row>
    <row r="15435" spans="12:12">
      <c r="L15435" s="2"/>
    </row>
    <row r="15436" spans="12:12">
      <c r="L15436" s="2"/>
    </row>
    <row r="15437" spans="12:12">
      <c r="L15437" s="2"/>
    </row>
    <row r="15438" spans="12:12">
      <c r="L15438" s="2"/>
    </row>
    <row r="15439" spans="12:12">
      <c r="L15439" s="2"/>
    </row>
    <row r="15440" spans="12:12">
      <c r="L15440" s="2"/>
    </row>
    <row r="15441" spans="12:12">
      <c r="L15441" s="2"/>
    </row>
    <row r="15442" spans="12:12">
      <c r="L15442" s="2"/>
    </row>
    <row r="15443" spans="12:12">
      <c r="L15443" s="2"/>
    </row>
    <row r="15444" spans="12:12">
      <c r="L15444" s="2"/>
    </row>
    <row r="15445" spans="12:12">
      <c r="L15445" s="2"/>
    </row>
    <row r="15446" spans="12:12">
      <c r="L15446" s="2"/>
    </row>
    <row r="15447" spans="12:12">
      <c r="L15447" s="2"/>
    </row>
    <row r="15448" spans="12:12">
      <c r="L15448" s="2"/>
    </row>
    <row r="15449" spans="12:12">
      <c r="L15449" s="2"/>
    </row>
    <row r="15450" spans="12:12">
      <c r="L15450" s="2"/>
    </row>
    <row r="15451" spans="12:12">
      <c r="L15451" s="2"/>
    </row>
    <row r="15452" spans="12:12">
      <c r="L15452" s="2"/>
    </row>
    <row r="15453" spans="12:12">
      <c r="L15453" s="2"/>
    </row>
    <row r="15454" spans="12:12">
      <c r="L15454" s="2"/>
    </row>
    <row r="15455" spans="12:12">
      <c r="L15455" s="2"/>
    </row>
    <row r="15456" spans="12:12">
      <c r="L15456" s="2"/>
    </row>
    <row r="15457" spans="12:12">
      <c r="L15457" s="2"/>
    </row>
    <row r="15458" spans="12:12">
      <c r="L15458" s="2"/>
    </row>
    <row r="15459" spans="12:12">
      <c r="L15459" s="2"/>
    </row>
    <row r="15460" spans="12:12">
      <c r="L15460" s="2"/>
    </row>
    <row r="15461" spans="12:12">
      <c r="L15461" s="2"/>
    </row>
    <row r="15462" spans="12:12">
      <c r="L15462" s="2"/>
    </row>
    <row r="15463" spans="12:12">
      <c r="L15463" s="2"/>
    </row>
    <row r="15464" spans="12:12">
      <c r="L15464" s="2"/>
    </row>
    <row r="15465" spans="12:12">
      <c r="L15465" s="2"/>
    </row>
    <row r="15466" spans="12:12">
      <c r="L15466" s="2"/>
    </row>
    <row r="15467" spans="12:12">
      <c r="L15467" s="2"/>
    </row>
    <row r="15468" spans="12:12">
      <c r="L15468" s="2"/>
    </row>
    <row r="15469" spans="12:12">
      <c r="L15469" s="2"/>
    </row>
    <row r="15470" spans="12:12">
      <c r="L15470" s="2"/>
    </row>
    <row r="15471" spans="12:12">
      <c r="L15471" s="2"/>
    </row>
    <row r="15472" spans="12:12">
      <c r="L15472" s="2"/>
    </row>
    <row r="15473" spans="12:12">
      <c r="L15473" s="2"/>
    </row>
    <row r="15474" spans="12:12">
      <c r="L15474" s="2"/>
    </row>
    <row r="15475" spans="12:12">
      <c r="L15475" s="2"/>
    </row>
    <row r="15476" spans="12:12">
      <c r="L15476" s="2"/>
    </row>
    <row r="15477" spans="12:12">
      <c r="L15477" s="2"/>
    </row>
    <row r="15478" spans="12:12">
      <c r="L15478" s="2"/>
    </row>
    <row r="15479" spans="12:12">
      <c r="L15479" s="2"/>
    </row>
    <row r="15480" spans="12:12">
      <c r="L15480" s="2"/>
    </row>
    <row r="15481" spans="12:12">
      <c r="L15481" s="2"/>
    </row>
    <row r="15482" spans="12:12">
      <c r="L15482" s="2"/>
    </row>
    <row r="15483" spans="12:12">
      <c r="L15483" s="2"/>
    </row>
    <row r="15484" spans="12:12">
      <c r="L15484" s="2"/>
    </row>
    <row r="15485" spans="12:12">
      <c r="L15485" s="2"/>
    </row>
    <row r="15486" spans="12:12">
      <c r="L15486" s="2"/>
    </row>
    <row r="15487" spans="12:12">
      <c r="L15487" s="2"/>
    </row>
    <row r="15488" spans="12:12">
      <c r="L15488" s="2"/>
    </row>
    <row r="15489" spans="12:12">
      <c r="L15489" s="2"/>
    </row>
    <row r="15490" spans="12:12">
      <c r="L15490" s="2"/>
    </row>
    <row r="15491" spans="12:12">
      <c r="L15491" s="2"/>
    </row>
    <row r="15492" spans="12:12">
      <c r="L15492" s="2"/>
    </row>
    <row r="15493" spans="12:12">
      <c r="L15493" s="2"/>
    </row>
    <row r="15494" spans="12:12">
      <c r="L15494" s="2"/>
    </row>
    <row r="15495" spans="12:12">
      <c r="L15495" s="2"/>
    </row>
    <row r="15496" spans="12:12">
      <c r="L15496" s="2"/>
    </row>
    <row r="15497" spans="12:12">
      <c r="L15497" s="2"/>
    </row>
    <row r="15498" spans="12:12">
      <c r="L15498" s="2"/>
    </row>
    <row r="15499" spans="12:12">
      <c r="L15499" s="2"/>
    </row>
    <row r="15500" spans="12:12">
      <c r="L15500" s="2"/>
    </row>
    <row r="15501" spans="12:12">
      <c r="L15501" s="2"/>
    </row>
    <row r="15502" spans="12:12">
      <c r="L15502" s="2"/>
    </row>
    <row r="15503" spans="12:12">
      <c r="L15503" s="2"/>
    </row>
    <row r="15504" spans="12:12">
      <c r="L15504" s="2"/>
    </row>
    <row r="15505" spans="12:12">
      <c r="L15505" s="2"/>
    </row>
    <row r="15506" spans="12:12">
      <c r="L15506" s="2"/>
    </row>
    <row r="15507" spans="12:12">
      <c r="L15507" s="2"/>
    </row>
    <row r="15508" spans="12:12">
      <c r="L15508" s="2"/>
    </row>
    <row r="15509" spans="12:12">
      <c r="L15509" s="2"/>
    </row>
    <row r="15510" spans="12:12">
      <c r="L15510" s="2"/>
    </row>
    <row r="15511" spans="12:12">
      <c r="L15511" s="2"/>
    </row>
    <row r="15512" spans="12:12">
      <c r="L15512" s="2"/>
    </row>
    <row r="15513" spans="12:12">
      <c r="L15513" s="2"/>
    </row>
    <row r="15514" spans="12:12">
      <c r="L15514" s="2"/>
    </row>
    <row r="15515" spans="12:12">
      <c r="L15515" s="2"/>
    </row>
    <row r="15516" spans="12:12">
      <c r="L15516" s="2"/>
    </row>
    <row r="15517" spans="12:12">
      <c r="L15517" s="2"/>
    </row>
    <row r="15518" spans="12:12">
      <c r="L15518" s="2"/>
    </row>
    <row r="15519" spans="12:12">
      <c r="L15519" s="2"/>
    </row>
    <row r="15520" spans="12:12">
      <c r="L15520" s="2"/>
    </row>
    <row r="15521" spans="12:12">
      <c r="L15521" s="2"/>
    </row>
    <row r="15522" spans="12:12">
      <c r="L15522" s="2"/>
    </row>
    <row r="15523" spans="12:12">
      <c r="L15523" s="2"/>
    </row>
    <row r="15524" spans="12:12">
      <c r="L15524" s="2"/>
    </row>
    <row r="15525" spans="12:12">
      <c r="L15525" s="2"/>
    </row>
    <row r="15526" spans="12:12">
      <c r="L15526" s="2"/>
    </row>
    <row r="15527" spans="12:12">
      <c r="L15527" s="2"/>
    </row>
    <row r="15528" spans="12:12">
      <c r="L15528" s="2"/>
    </row>
    <row r="15529" spans="12:12">
      <c r="L15529" s="2"/>
    </row>
    <row r="15530" spans="12:12">
      <c r="L15530" s="2"/>
    </row>
    <row r="15531" spans="12:12">
      <c r="L15531" s="2"/>
    </row>
    <row r="15532" spans="12:12">
      <c r="L15532" s="2"/>
    </row>
    <row r="15533" spans="12:12">
      <c r="L15533" s="2"/>
    </row>
    <row r="15534" spans="12:12">
      <c r="L15534" s="2"/>
    </row>
    <row r="15535" spans="12:12">
      <c r="L15535" s="2"/>
    </row>
    <row r="15536" spans="12:12">
      <c r="L15536" s="2"/>
    </row>
    <row r="15537" spans="12:12">
      <c r="L15537" s="2"/>
    </row>
    <row r="15538" spans="12:12">
      <c r="L15538" s="2"/>
    </row>
    <row r="15539" spans="12:12">
      <c r="L15539" s="2"/>
    </row>
    <row r="15540" spans="12:12">
      <c r="L15540" s="2"/>
    </row>
    <row r="15541" spans="12:12">
      <c r="L15541" s="2"/>
    </row>
    <row r="15542" spans="12:12">
      <c r="L15542" s="2"/>
    </row>
    <row r="15543" spans="12:12">
      <c r="L15543" s="2"/>
    </row>
    <row r="15544" spans="12:12">
      <c r="L15544" s="2"/>
    </row>
    <row r="15545" spans="12:12">
      <c r="L15545" s="2"/>
    </row>
    <row r="15546" spans="12:12">
      <c r="L15546" s="2"/>
    </row>
    <row r="15547" spans="12:12">
      <c r="L15547" s="2"/>
    </row>
    <row r="15548" spans="12:12">
      <c r="L15548" s="2"/>
    </row>
    <row r="15549" spans="12:12">
      <c r="L15549" s="2"/>
    </row>
    <row r="15550" spans="12:12">
      <c r="L15550" s="2"/>
    </row>
    <row r="15551" spans="12:12">
      <c r="L15551" s="2"/>
    </row>
    <row r="15552" spans="12:12">
      <c r="L15552" s="2"/>
    </row>
    <row r="15553" spans="12:12">
      <c r="L15553" s="2"/>
    </row>
    <row r="15554" spans="12:12">
      <c r="L15554" s="2"/>
    </row>
    <row r="15555" spans="12:12">
      <c r="L15555" s="2"/>
    </row>
    <row r="15556" spans="12:12">
      <c r="L15556" s="2"/>
    </row>
    <row r="15557" spans="12:12">
      <c r="L15557" s="2"/>
    </row>
    <row r="15558" spans="12:12">
      <c r="L15558" s="2"/>
    </row>
    <row r="15559" spans="12:12">
      <c r="L15559" s="2"/>
    </row>
    <row r="15560" spans="12:12">
      <c r="L15560" s="2"/>
    </row>
    <row r="15561" spans="12:12">
      <c r="L15561" s="2"/>
    </row>
    <row r="15562" spans="12:12">
      <c r="L15562" s="2"/>
    </row>
    <row r="15563" spans="12:12">
      <c r="L15563" s="2"/>
    </row>
    <row r="15564" spans="12:12">
      <c r="L15564" s="2"/>
    </row>
    <row r="15565" spans="12:12">
      <c r="L15565" s="2"/>
    </row>
    <row r="15566" spans="12:12">
      <c r="L15566" s="2"/>
    </row>
    <row r="15567" spans="12:12">
      <c r="L15567" s="2"/>
    </row>
    <row r="15568" spans="12:12">
      <c r="L15568" s="2"/>
    </row>
    <row r="15569" spans="12:12">
      <c r="L15569" s="2"/>
    </row>
    <row r="15570" spans="12:12">
      <c r="L15570" s="2"/>
    </row>
    <row r="15571" spans="12:12">
      <c r="L15571" s="2"/>
    </row>
    <row r="15572" spans="12:12">
      <c r="L15572" s="2"/>
    </row>
    <row r="15573" spans="12:12">
      <c r="L15573" s="2"/>
    </row>
    <row r="15574" spans="12:12">
      <c r="L15574" s="2"/>
    </row>
    <row r="15575" spans="12:12">
      <c r="L15575" s="2"/>
    </row>
    <row r="15576" spans="12:12">
      <c r="L15576" s="2"/>
    </row>
    <row r="15577" spans="12:12">
      <c r="L15577" s="2"/>
    </row>
    <row r="15578" spans="12:12">
      <c r="L15578" s="2"/>
    </row>
    <row r="15579" spans="12:12">
      <c r="L15579" s="2"/>
    </row>
    <row r="15580" spans="12:12">
      <c r="L15580" s="2"/>
    </row>
    <row r="15581" spans="12:12">
      <c r="L15581" s="2"/>
    </row>
    <row r="15582" spans="12:12">
      <c r="L15582" s="2"/>
    </row>
    <row r="15583" spans="12:12">
      <c r="L15583" s="2"/>
    </row>
    <row r="15584" spans="12:12">
      <c r="L15584" s="2"/>
    </row>
    <row r="15585" spans="12:12">
      <c r="L15585" s="2"/>
    </row>
    <row r="15586" spans="12:12">
      <c r="L15586" s="2"/>
    </row>
    <row r="15587" spans="12:12">
      <c r="L15587" s="2"/>
    </row>
    <row r="15588" spans="12:12">
      <c r="L15588" s="2"/>
    </row>
    <row r="15589" spans="12:12">
      <c r="L15589" s="2"/>
    </row>
    <row r="15590" spans="12:12">
      <c r="L15590" s="2"/>
    </row>
    <row r="15591" spans="12:12">
      <c r="L15591" s="2"/>
    </row>
    <row r="15592" spans="12:12">
      <c r="L15592" s="2"/>
    </row>
    <row r="15593" spans="12:12">
      <c r="L15593" s="2"/>
    </row>
    <row r="15594" spans="12:12">
      <c r="L15594" s="2"/>
    </row>
    <row r="15595" spans="12:12">
      <c r="L15595" s="2"/>
    </row>
    <row r="15596" spans="12:12">
      <c r="L15596" s="2"/>
    </row>
    <row r="15597" spans="12:12">
      <c r="L15597" s="2"/>
    </row>
    <row r="15598" spans="12:12">
      <c r="L15598" s="2"/>
    </row>
    <row r="15599" spans="12:12">
      <c r="L15599" s="2"/>
    </row>
    <row r="15600" spans="12:12">
      <c r="L15600" s="2"/>
    </row>
    <row r="15601" spans="12:12">
      <c r="L15601" s="2"/>
    </row>
    <row r="15602" spans="12:12">
      <c r="L15602" s="2"/>
    </row>
    <row r="15603" spans="12:12">
      <c r="L15603" s="2"/>
    </row>
    <row r="15604" spans="12:12">
      <c r="L15604" s="2"/>
    </row>
    <row r="15605" spans="12:12">
      <c r="L15605" s="2"/>
    </row>
    <row r="15606" spans="12:12">
      <c r="L15606" s="2"/>
    </row>
    <row r="15607" spans="12:12">
      <c r="L15607" s="2"/>
    </row>
    <row r="15608" spans="12:12">
      <c r="L15608" s="2"/>
    </row>
    <row r="15609" spans="12:12">
      <c r="L15609" s="2"/>
    </row>
    <row r="15610" spans="12:12">
      <c r="L15610" s="2"/>
    </row>
    <row r="15611" spans="12:12">
      <c r="L15611" s="2"/>
    </row>
    <row r="15612" spans="12:12">
      <c r="L15612" s="2"/>
    </row>
    <row r="15613" spans="12:12">
      <c r="L15613" s="2"/>
    </row>
    <row r="15614" spans="12:12">
      <c r="L15614" s="2"/>
    </row>
    <row r="15615" spans="12:12">
      <c r="L15615" s="2"/>
    </row>
    <row r="15616" spans="12:12">
      <c r="L15616" s="2"/>
    </row>
    <row r="15617" spans="12:12">
      <c r="L15617" s="2"/>
    </row>
    <row r="15618" spans="12:12">
      <c r="L15618" s="2"/>
    </row>
    <row r="15619" spans="12:12">
      <c r="L15619" s="2"/>
    </row>
    <row r="15620" spans="12:12">
      <c r="L15620" s="2"/>
    </row>
    <row r="15621" spans="12:12">
      <c r="L15621" s="2"/>
    </row>
    <row r="15622" spans="12:12">
      <c r="L15622" s="2"/>
    </row>
    <row r="15623" spans="12:12">
      <c r="L15623" s="2"/>
    </row>
    <row r="15624" spans="12:12">
      <c r="L15624" s="2"/>
    </row>
    <row r="15625" spans="12:12">
      <c r="L15625" s="2"/>
    </row>
    <row r="15626" spans="12:12">
      <c r="L15626" s="2"/>
    </row>
    <row r="15627" spans="12:12">
      <c r="L15627" s="2"/>
    </row>
    <row r="15628" spans="12:12">
      <c r="L15628" s="2"/>
    </row>
    <row r="15629" spans="12:12">
      <c r="L15629" s="2"/>
    </row>
    <row r="15630" spans="12:12">
      <c r="L15630" s="2"/>
    </row>
    <row r="15631" spans="12:12">
      <c r="L15631" s="2"/>
    </row>
    <row r="15632" spans="12:12">
      <c r="L15632" s="2"/>
    </row>
    <row r="15633" spans="12:12">
      <c r="L15633" s="2"/>
    </row>
    <row r="15634" spans="12:12">
      <c r="L15634" s="2"/>
    </row>
    <row r="15635" spans="12:12">
      <c r="L15635" s="2"/>
    </row>
    <row r="15636" spans="12:12">
      <c r="L15636" s="2"/>
    </row>
    <row r="15637" spans="12:12">
      <c r="L15637" s="2"/>
    </row>
    <row r="15638" spans="12:12">
      <c r="L15638" s="2"/>
    </row>
    <row r="15639" spans="12:12">
      <c r="L15639" s="2"/>
    </row>
    <row r="15640" spans="12:12">
      <c r="L15640" s="2"/>
    </row>
    <row r="15641" spans="12:12">
      <c r="L15641" s="2"/>
    </row>
    <row r="15642" spans="12:12">
      <c r="L15642" s="2"/>
    </row>
    <row r="15643" spans="12:12">
      <c r="L15643" s="2"/>
    </row>
    <row r="15644" spans="12:12">
      <c r="L15644" s="2"/>
    </row>
    <row r="15645" spans="12:12">
      <c r="L15645" s="2"/>
    </row>
    <row r="15646" spans="12:12">
      <c r="L15646" s="2"/>
    </row>
    <row r="15647" spans="12:12">
      <c r="L15647" s="2"/>
    </row>
    <row r="15648" spans="12:12">
      <c r="L15648" s="2"/>
    </row>
    <row r="15649" spans="12:12">
      <c r="L15649" s="2"/>
    </row>
    <row r="15650" spans="12:12">
      <c r="L15650" s="2"/>
    </row>
    <row r="15651" spans="12:12">
      <c r="L15651" s="2"/>
    </row>
    <row r="15652" spans="12:12">
      <c r="L15652" s="2"/>
    </row>
    <row r="15653" spans="12:12">
      <c r="L15653" s="2"/>
    </row>
    <row r="15654" spans="12:12">
      <c r="L15654" s="2"/>
    </row>
    <row r="15655" spans="12:12">
      <c r="L15655" s="2"/>
    </row>
    <row r="15656" spans="12:12">
      <c r="L15656" s="2"/>
    </row>
    <row r="15657" spans="12:12">
      <c r="L15657" s="2"/>
    </row>
    <row r="15658" spans="12:12">
      <c r="L15658" s="2"/>
    </row>
    <row r="15659" spans="12:12">
      <c r="L15659" s="2"/>
    </row>
    <row r="15660" spans="12:12">
      <c r="L15660" s="2"/>
    </row>
    <row r="15661" spans="12:12">
      <c r="L15661" s="2"/>
    </row>
    <row r="15662" spans="12:12">
      <c r="L15662" s="2"/>
    </row>
    <row r="15663" spans="12:12">
      <c r="L15663" s="2"/>
    </row>
    <row r="15664" spans="12:12">
      <c r="L15664" s="2"/>
    </row>
    <row r="15665" spans="12:12">
      <c r="L15665" s="2"/>
    </row>
    <row r="15666" spans="12:12">
      <c r="L15666" s="2"/>
    </row>
    <row r="15667" spans="12:12">
      <c r="L15667" s="2"/>
    </row>
    <row r="15668" spans="12:12">
      <c r="L15668" s="2"/>
    </row>
    <row r="15669" spans="12:12">
      <c r="L15669" s="2"/>
    </row>
    <row r="15670" spans="12:12">
      <c r="L15670" s="2"/>
    </row>
    <row r="15671" spans="12:12">
      <c r="L15671" s="2"/>
    </row>
    <row r="15672" spans="12:12">
      <c r="L15672" s="2"/>
    </row>
    <row r="15673" spans="12:12">
      <c r="L15673" s="2"/>
    </row>
    <row r="15674" spans="12:12">
      <c r="L15674" s="2"/>
    </row>
    <row r="15675" spans="12:12">
      <c r="L15675" s="2"/>
    </row>
    <row r="15676" spans="12:12">
      <c r="L15676" s="2"/>
    </row>
    <row r="15677" spans="12:12">
      <c r="L15677" s="2"/>
    </row>
    <row r="15678" spans="12:12">
      <c r="L15678" s="2"/>
    </row>
    <row r="15679" spans="12:12">
      <c r="L15679" s="2"/>
    </row>
    <row r="15680" spans="12:12">
      <c r="L15680" s="2"/>
    </row>
    <row r="15681" spans="12:12">
      <c r="L15681" s="2"/>
    </row>
    <row r="15682" spans="12:12">
      <c r="L15682" s="2"/>
    </row>
    <row r="15683" spans="12:12">
      <c r="L15683" s="2"/>
    </row>
    <row r="15684" spans="12:12">
      <c r="L15684" s="2"/>
    </row>
    <row r="15685" spans="12:12">
      <c r="L15685" s="2"/>
    </row>
    <row r="15686" spans="12:12">
      <c r="L15686" s="2"/>
    </row>
    <row r="15687" spans="12:12">
      <c r="L15687" s="2"/>
    </row>
    <row r="15688" spans="12:12">
      <c r="L15688" s="2"/>
    </row>
    <row r="15689" spans="12:12">
      <c r="L15689" s="2"/>
    </row>
    <row r="15690" spans="12:12">
      <c r="L15690" s="2"/>
    </row>
    <row r="15691" spans="12:12">
      <c r="L15691" s="2"/>
    </row>
    <row r="15692" spans="12:12">
      <c r="L15692" s="2"/>
    </row>
    <row r="15693" spans="12:12">
      <c r="L15693" s="2"/>
    </row>
    <row r="15694" spans="12:12">
      <c r="L15694" s="2"/>
    </row>
    <row r="15695" spans="12:12">
      <c r="L15695" s="2"/>
    </row>
    <row r="15696" spans="12:12">
      <c r="L15696" s="2"/>
    </row>
    <row r="15697" spans="12:12">
      <c r="L15697" s="2"/>
    </row>
    <row r="15698" spans="12:12">
      <c r="L15698" s="2"/>
    </row>
    <row r="15699" spans="12:12">
      <c r="L15699" s="2"/>
    </row>
    <row r="15700" spans="12:12">
      <c r="L15700" s="2"/>
    </row>
    <row r="15701" spans="12:12">
      <c r="L15701" s="2"/>
    </row>
    <row r="15702" spans="12:12">
      <c r="L15702" s="2"/>
    </row>
    <row r="15703" spans="12:12">
      <c r="L15703" s="2"/>
    </row>
    <row r="15704" spans="12:12">
      <c r="L15704" s="2"/>
    </row>
    <row r="15705" spans="12:12">
      <c r="L15705" s="2"/>
    </row>
    <row r="15706" spans="12:12">
      <c r="L15706" s="2"/>
    </row>
    <row r="15707" spans="12:12">
      <c r="L15707" s="2"/>
    </row>
    <row r="15708" spans="12:12">
      <c r="L15708" s="2"/>
    </row>
    <row r="15709" spans="12:12">
      <c r="L15709" s="2"/>
    </row>
    <row r="15710" spans="12:12">
      <c r="L15710" s="2"/>
    </row>
    <row r="15711" spans="12:12">
      <c r="L15711" s="2"/>
    </row>
    <row r="15712" spans="12:12">
      <c r="L15712" s="2"/>
    </row>
    <row r="15713" spans="12:12">
      <c r="L15713" s="2"/>
    </row>
    <row r="15714" spans="12:12">
      <c r="L15714" s="2"/>
    </row>
    <row r="15715" spans="12:12">
      <c r="L15715" s="2"/>
    </row>
    <row r="15716" spans="12:12">
      <c r="L15716" s="2"/>
    </row>
    <row r="15717" spans="12:12">
      <c r="L15717" s="2"/>
    </row>
    <row r="15718" spans="12:12">
      <c r="L15718" s="2"/>
    </row>
    <row r="15719" spans="12:12">
      <c r="L15719" s="2"/>
    </row>
    <row r="15720" spans="12:12">
      <c r="L15720" s="2"/>
    </row>
    <row r="15721" spans="12:12">
      <c r="L15721" s="2"/>
    </row>
    <row r="15722" spans="12:12">
      <c r="L15722" s="2"/>
    </row>
    <row r="15723" spans="12:12">
      <c r="L15723" s="2"/>
    </row>
    <row r="15724" spans="12:12">
      <c r="L15724" s="2"/>
    </row>
    <row r="15725" spans="12:12">
      <c r="L15725" s="2"/>
    </row>
    <row r="15726" spans="12:12">
      <c r="L15726" s="2"/>
    </row>
    <row r="15727" spans="12:12">
      <c r="L15727" s="2"/>
    </row>
    <row r="15728" spans="12:12">
      <c r="L15728" s="2"/>
    </row>
    <row r="15729" spans="12:12">
      <c r="L15729" s="2"/>
    </row>
    <row r="15730" spans="12:12">
      <c r="L15730" s="2"/>
    </row>
    <row r="15731" spans="12:12">
      <c r="L15731" s="2"/>
    </row>
    <row r="15732" spans="12:12">
      <c r="L15732" s="2"/>
    </row>
    <row r="15733" spans="12:12">
      <c r="L15733" s="2"/>
    </row>
    <row r="15734" spans="12:12">
      <c r="L15734" s="2"/>
    </row>
    <row r="15735" spans="12:12">
      <c r="L15735" s="2"/>
    </row>
    <row r="15736" spans="12:12">
      <c r="L15736" s="2"/>
    </row>
    <row r="15737" spans="12:12">
      <c r="L15737" s="2"/>
    </row>
    <row r="15738" spans="12:12">
      <c r="L15738" s="2"/>
    </row>
    <row r="15739" spans="12:12">
      <c r="L15739" s="2"/>
    </row>
    <row r="15740" spans="12:12">
      <c r="L15740" s="2"/>
    </row>
    <row r="15741" spans="12:12">
      <c r="L15741" s="2"/>
    </row>
    <row r="15742" spans="12:12">
      <c r="L15742" s="2"/>
    </row>
    <row r="15743" spans="12:12">
      <c r="L15743" s="2"/>
    </row>
    <row r="15744" spans="12:12">
      <c r="L15744" s="2"/>
    </row>
    <row r="15745" spans="12:12">
      <c r="L15745" s="2"/>
    </row>
    <row r="15746" spans="12:12">
      <c r="L15746" s="2"/>
    </row>
    <row r="15747" spans="12:12">
      <c r="L15747" s="2"/>
    </row>
    <row r="15748" spans="12:12">
      <c r="L15748" s="2"/>
    </row>
    <row r="15749" spans="12:12">
      <c r="L15749" s="2"/>
    </row>
    <row r="15750" spans="12:12">
      <c r="L15750" s="2"/>
    </row>
    <row r="15751" spans="12:12">
      <c r="L15751" s="2"/>
    </row>
    <row r="15752" spans="12:12">
      <c r="L15752" s="2"/>
    </row>
    <row r="15753" spans="12:12">
      <c r="L15753" s="2"/>
    </row>
    <row r="15754" spans="12:12">
      <c r="L15754" s="2"/>
    </row>
    <row r="15755" spans="12:12">
      <c r="L15755" s="2"/>
    </row>
    <row r="15756" spans="12:12">
      <c r="L15756" s="2"/>
    </row>
    <row r="15757" spans="12:12">
      <c r="L15757" s="2"/>
    </row>
    <row r="15758" spans="12:12">
      <c r="L15758" s="2"/>
    </row>
    <row r="15759" spans="12:12">
      <c r="L15759" s="2"/>
    </row>
    <row r="15760" spans="12:12">
      <c r="L15760" s="2"/>
    </row>
    <row r="15761" spans="12:12">
      <c r="L15761" s="2"/>
    </row>
    <row r="15762" spans="12:12">
      <c r="L15762" s="2"/>
    </row>
    <row r="15763" spans="12:12">
      <c r="L15763" s="2"/>
    </row>
    <row r="15764" spans="12:12">
      <c r="L15764" s="2"/>
    </row>
    <row r="15765" spans="12:12">
      <c r="L15765" s="2"/>
    </row>
    <row r="15766" spans="12:12">
      <c r="L15766" s="2"/>
    </row>
    <row r="15767" spans="12:12">
      <c r="L15767" s="2"/>
    </row>
    <row r="15768" spans="12:12">
      <c r="L15768" s="2"/>
    </row>
    <row r="15769" spans="12:12">
      <c r="L15769" s="2"/>
    </row>
    <row r="15770" spans="12:12">
      <c r="L15770" s="2"/>
    </row>
    <row r="15771" spans="12:12">
      <c r="L15771" s="2"/>
    </row>
    <row r="15772" spans="12:12">
      <c r="L15772" s="2"/>
    </row>
    <row r="15773" spans="12:12">
      <c r="L15773" s="2"/>
    </row>
    <row r="15774" spans="12:12">
      <c r="L15774" s="2"/>
    </row>
    <row r="15775" spans="12:12">
      <c r="L15775" s="2"/>
    </row>
    <row r="15776" spans="12:12">
      <c r="L15776" s="2"/>
    </row>
    <row r="15777" spans="12:12">
      <c r="L15777" s="2"/>
    </row>
    <row r="15778" spans="12:12">
      <c r="L15778" s="2"/>
    </row>
    <row r="15779" spans="12:12">
      <c r="L15779" s="2"/>
    </row>
    <row r="15780" spans="12:12">
      <c r="L15780" s="2"/>
    </row>
    <row r="15781" spans="12:12">
      <c r="L15781" s="2"/>
    </row>
    <row r="15782" spans="12:12">
      <c r="L15782" s="2"/>
    </row>
    <row r="15783" spans="12:12">
      <c r="L15783" s="2"/>
    </row>
    <row r="15784" spans="12:12">
      <c r="L15784" s="2"/>
    </row>
    <row r="15785" spans="12:12">
      <c r="L15785" s="2"/>
    </row>
    <row r="15786" spans="12:12">
      <c r="L15786" s="2"/>
    </row>
    <row r="15787" spans="12:12">
      <c r="L15787" s="2"/>
    </row>
    <row r="15788" spans="12:12">
      <c r="L15788" s="2"/>
    </row>
    <row r="15789" spans="12:12">
      <c r="L15789" s="2"/>
    </row>
    <row r="15790" spans="12:12">
      <c r="L15790" s="2"/>
    </row>
    <row r="15791" spans="12:12">
      <c r="L15791" s="2"/>
    </row>
    <row r="15792" spans="12:12">
      <c r="L15792" s="2"/>
    </row>
    <row r="15793" spans="12:12">
      <c r="L15793" s="2"/>
    </row>
    <row r="15794" spans="12:12">
      <c r="L15794" s="2"/>
    </row>
    <row r="15795" spans="12:12">
      <c r="L15795" s="2"/>
    </row>
    <row r="15796" spans="12:12">
      <c r="L15796" s="2"/>
    </row>
    <row r="15797" spans="12:12">
      <c r="L15797" s="2"/>
    </row>
    <row r="15798" spans="12:12">
      <c r="L15798" s="2"/>
    </row>
    <row r="15799" spans="12:12">
      <c r="L15799" s="2"/>
    </row>
    <row r="15800" spans="12:12">
      <c r="L15800" s="2"/>
    </row>
    <row r="15801" spans="12:12">
      <c r="L15801" s="2"/>
    </row>
    <row r="15802" spans="12:12">
      <c r="L15802" s="2"/>
    </row>
    <row r="15803" spans="12:12">
      <c r="L15803" s="2"/>
    </row>
    <row r="15804" spans="12:12">
      <c r="L15804" s="2"/>
    </row>
    <row r="15805" spans="12:12">
      <c r="L15805" s="2"/>
    </row>
    <row r="15806" spans="12:12">
      <c r="L15806" s="2"/>
    </row>
    <row r="15807" spans="12:12">
      <c r="L15807" s="2"/>
    </row>
    <row r="15808" spans="12:12">
      <c r="L15808" s="2"/>
    </row>
    <row r="15809" spans="12:12">
      <c r="L15809" s="2"/>
    </row>
    <row r="15810" spans="12:12">
      <c r="L15810" s="2"/>
    </row>
    <row r="15811" spans="12:12">
      <c r="L15811" s="2"/>
    </row>
    <row r="15812" spans="12:12">
      <c r="L15812" s="2"/>
    </row>
    <row r="15813" spans="12:12">
      <c r="L15813" s="2"/>
    </row>
    <row r="15814" spans="12:12">
      <c r="L15814" s="2"/>
    </row>
    <row r="15815" spans="12:12">
      <c r="L15815" s="2"/>
    </row>
    <row r="15816" spans="12:12">
      <c r="L15816" s="2"/>
    </row>
    <row r="15817" spans="12:12">
      <c r="L15817" s="2"/>
    </row>
    <row r="15818" spans="12:12">
      <c r="L15818" s="2"/>
    </row>
    <row r="15819" spans="12:12">
      <c r="L15819" s="2"/>
    </row>
    <row r="15820" spans="12:12">
      <c r="L15820" s="2"/>
    </row>
    <row r="15821" spans="12:12">
      <c r="L15821" s="2"/>
    </row>
    <row r="15822" spans="12:12">
      <c r="L15822" s="2"/>
    </row>
    <row r="15823" spans="12:12">
      <c r="L15823" s="2"/>
    </row>
    <row r="15824" spans="12:12">
      <c r="L15824" s="2"/>
    </row>
    <row r="15825" spans="12:12">
      <c r="L15825" s="2"/>
    </row>
    <row r="15826" spans="12:12">
      <c r="L15826" s="2"/>
    </row>
    <row r="15827" spans="12:12">
      <c r="L15827" s="2"/>
    </row>
    <row r="15828" spans="12:12">
      <c r="L15828" s="2"/>
    </row>
    <row r="15829" spans="12:12">
      <c r="L15829" s="2"/>
    </row>
    <row r="15830" spans="12:12">
      <c r="L15830" s="2"/>
    </row>
    <row r="15831" spans="12:12">
      <c r="L15831" s="2"/>
    </row>
    <row r="15832" spans="12:12">
      <c r="L15832" s="2"/>
    </row>
    <row r="15833" spans="12:12">
      <c r="L15833" s="2"/>
    </row>
    <row r="15834" spans="12:12">
      <c r="L15834" s="2"/>
    </row>
    <row r="15835" spans="12:12">
      <c r="L15835" s="2"/>
    </row>
    <row r="15836" spans="12:12">
      <c r="L15836" s="2"/>
    </row>
    <row r="15837" spans="12:12">
      <c r="L15837" s="2"/>
    </row>
    <row r="15838" spans="12:12">
      <c r="L15838" s="2"/>
    </row>
    <row r="15839" spans="12:12">
      <c r="L15839" s="2"/>
    </row>
    <row r="15840" spans="12:12">
      <c r="L15840" s="2"/>
    </row>
    <row r="15841" spans="12:12">
      <c r="L15841" s="2"/>
    </row>
    <row r="15842" spans="12:12">
      <c r="L15842" s="2"/>
    </row>
    <row r="15843" spans="12:12">
      <c r="L15843" s="2"/>
    </row>
    <row r="15844" spans="12:12">
      <c r="L15844" s="2"/>
    </row>
    <row r="15845" spans="12:12">
      <c r="L15845" s="2"/>
    </row>
    <row r="15846" spans="12:12">
      <c r="L15846" s="2"/>
    </row>
    <row r="15847" spans="12:12">
      <c r="L15847" s="2"/>
    </row>
    <row r="15848" spans="12:12">
      <c r="L15848" s="2"/>
    </row>
    <row r="15849" spans="12:12">
      <c r="L15849" s="2"/>
    </row>
    <row r="15850" spans="12:12">
      <c r="L15850" s="2"/>
    </row>
    <row r="15851" spans="12:12">
      <c r="L15851" s="2"/>
    </row>
    <row r="15852" spans="12:12">
      <c r="L15852" s="2"/>
    </row>
    <row r="15853" spans="12:12">
      <c r="L15853" s="2"/>
    </row>
    <row r="15854" spans="12:12">
      <c r="L15854" s="2"/>
    </row>
    <row r="15855" spans="12:12">
      <c r="L15855" s="2"/>
    </row>
    <row r="15856" spans="12:12">
      <c r="L15856" s="2"/>
    </row>
    <row r="15857" spans="12:12">
      <c r="L15857" s="2"/>
    </row>
    <row r="15858" spans="12:12">
      <c r="L15858" s="2"/>
    </row>
    <row r="15859" spans="12:12">
      <c r="L15859" s="2"/>
    </row>
    <row r="15860" spans="12:12">
      <c r="L15860" s="2"/>
    </row>
    <row r="15861" spans="12:12">
      <c r="L15861" s="2"/>
    </row>
    <row r="15862" spans="12:12">
      <c r="L15862" s="2"/>
    </row>
    <row r="15863" spans="12:12">
      <c r="L15863" s="2"/>
    </row>
    <row r="15864" spans="12:12">
      <c r="L15864" s="2"/>
    </row>
    <row r="15865" spans="12:12">
      <c r="L15865" s="2"/>
    </row>
    <row r="15866" spans="12:12">
      <c r="L15866" s="2"/>
    </row>
    <row r="15867" spans="12:12">
      <c r="L15867" s="2"/>
    </row>
    <row r="15868" spans="12:12">
      <c r="L15868" s="2"/>
    </row>
    <row r="15869" spans="12:12">
      <c r="L15869" s="2"/>
    </row>
    <row r="15870" spans="12:12">
      <c r="L15870" s="2"/>
    </row>
    <row r="15871" spans="12:12">
      <c r="L15871" s="2"/>
    </row>
    <row r="15872" spans="12:12">
      <c r="L15872" s="2"/>
    </row>
    <row r="15873" spans="12:12">
      <c r="L15873" s="2"/>
    </row>
    <row r="15874" spans="12:12">
      <c r="L15874" s="2"/>
    </row>
    <row r="15875" spans="12:12">
      <c r="L15875" s="2"/>
    </row>
    <row r="15876" spans="12:12">
      <c r="L15876" s="2"/>
    </row>
    <row r="15877" spans="12:12">
      <c r="L15877" s="2"/>
    </row>
    <row r="15878" spans="12:12">
      <c r="L15878" s="2"/>
    </row>
    <row r="15879" spans="12:12">
      <c r="L15879" s="2"/>
    </row>
    <row r="15880" spans="12:12">
      <c r="L15880" s="2"/>
    </row>
    <row r="15881" spans="12:12">
      <c r="L15881" s="2"/>
    </row>
    <row r="15882" spans="12:12">
      <c r="L15882" s="2"/>
    </row>
    <row r="15883" spans="12:12">
      <c r="L15883" s="2"/>
    </row>
    <row r="15884" spans="12:12">
      <c r="L15884" s="2"/>
    </row>
    <row r="15885" spans="12:12">
      <c r="L15885" s="2"/>
    </row>
    <row r="15886" spans="12:12">
      <c r="L15886" s="2"/>
    </row>
    <row r="15887" spans="12:12">
      <c r="L15887" s="2"/>
    </row>
    <row r="15888" spans="12:12">
      <c r="L15888" s="2"/>
    </row>
    <row r="15889" spans="12:12">
      <c r="L15889" s="2"/>
    </row>
    <row r="15890" spans="12:12">
      <c r="L15890" s="2"/>
    </row>
    <row r="15891" spans="12:12">
      <c r="L15891" s="2"/>
    </row>
    <row r="15892" spans="12:12">
      <c r="L15892" s="2"/>
    </row>
    <row r="15893" spans="12:12">
      <c r="L15893" s="2"/>
    </row>
    <row r="15894" spans="12:12">
      <c r="L15894" s="2"/>
    </row>
    <row r="15895" spans="12:12">
      <c r="L15895" s="2"/>
    </row>
    <row r="15896" spans="12:12">
      <c r="L15896" s="2"/>
    </row>
    <row r="15897" spans="12:12">
      <c r="L15897" s="2"/>
    </row>
    <row r="15898" spans="12:12">
      <c r="L15898" s="2"/>
    </row>
    <row r="15899" spans="12:12">
      <c r="L15899" s="2"/>
    </row>
    <row r="15900" spans="12:12">
      <c r="L15900" s="2"/>
    </row>
    <row r="15901" spans="12:12">
      <c r="L15901" s="2"/>
    </row>
    <row r="15902" spans="12:12">
      <c r="L15902" s="2"/>
    </row>
    <row r="15903" spans="12:12">
      <c r="L15903" s="2"/>
    </row>
    <row r="15904" spans="12:12">
      <c r="L15904" s="2"/>
    </row>
    <row r="15905" spans="12:12">
      <c r="L15905" s="2"/>
    </row>
    <row r="15906" spans="12:12">
      <c r="L15906" s="2"/>
    </row>
    <row r="15907" spans="12:12">
      <c r="L15907" s="2"/>
    </row>
    <row r="15908" spans="12:12">
      <c r="L15908" s="2"/>
    </row>
    <row r="15909" spans="12:12">
      <c r="L15909" s="2"/>
    </row>
    <row r="15910" spans="12:12">
      <c r="L15910" s="2"/>
    </row>
    <row r="15911" spans="12:12">
      <c r="L15911" s="2"/>
    </row>
    <row r="15912" spans="12:12">
      <c r="L15912" s="2"/>
    </row>
    <row r="15913" spans="12:12">
      <c r="L15913" s="2"/>
    </row>
    <row r="15914" spans="12:12">
      <c r="L15914" s="2"/>
    </row>
    <row r="15915" spans="12:12">
      <c r="L15915" s="2"/>
    </row>
    <row r="15916" spans="12:12">
      <c r="L15916" s="2"/>
    </row>
    <row r="15917" spans="12:12">
      <c r="L15917" s="2"/>
    </row>
    <row r="15918" spans="12:12">
      <c r="L15918" s="2"/>
    </row>
    <row r="15919" spans="12:12">
      <c r="L15919" s="2"/>
    </row>
    <row r="15920" spans="12:12">
      <c r="L15920" s="2"/>
    </row>
    <row r="15921" spans="12:12">
      <c r="L15921" s="2"/>
    </row>
    <row r="15922" spans="12:12">
      <c r="L15922" s="2"/>
    </row>
    <row r="15923" spans="12:12">
      <c r="L15923" s="2"/>
    </row>
    <row r="15924" spans="12:12">
      <c r="L15924" s="2"/>
    </row>
    <row r="15925" spans="12:12">
      <c r="L15925" s="2"/>
    </row>
    <row r="15926" spans="12:12">
      <c r="L15926" s="2"/>
    </row>
    <row r="15927" spans="12:12">
      <c r="L15927" s="2"/>
    </row>
    <row r="15928" spans="12:12">
      <c r="L15928" s="2"/>
    </row>
    <row r="15929" spans="12:12">
      <c r="L15929" s="2"/>
    </row>
    <row r="15930" spans="12:12">
      <c r="L15930" s="2"/>
    </row>
    <row r="15931" spans="12:12">
      <c r="L15931" s="2"/>
    </row>
    <row r="15932" spans="12:12">
      <c r="L15932" s="2"/>
    </row>
    <row r="15933" spans="12:12">
      <c r="L15933" s="2"/>
    </row>
    <row r="15934" spans="12:12">
      <c r="L15934" s="2"/>
    </row>
    <row r="15935" spans="12:12">
      <c r="L15935" s="2"/>
    </row>
    <row r="15936" spans="12:12">
      <c r="L15936" s="2"/>
    </row>
    <row r="15937" spans="12:12">
      <c r="L15937" s="2"/>
    </row>
    <row r="15938" spans="12:12">
      <c r="L15938" s="2"/>
    </row>
    <row r="15939" spans="12:12">
      <c r="L15939" s="2"/>
    </row>
    <row r="15940" spans="12:12">
      <c r="L15940" s="2"/>
    </row>
    <row r="15941" spans="12:12">
      <c r="L15941" s="2"/>
    </row>
    <row r="15942" spans="12:12">
      <c r="L15942" s="2"/>
    </row>
    <row r="15943" spans="12:12">
      <c r="L15943" s="2"/>
    </row>
    <row r="15944" spans="12:12">
      <c r="L15944" s="2"/>
    </row>
    <row r="15945" spans="12:12">
      <c r="L15945" s="2"/>
    </row>
    <row r="15946" spans="12:12">
      <c r="L15946" s="2"/>
    </row>
    <row r="15947" spans="12:12">
      <c r="L15947" s="2"/>
    </row>
    <row r="15948" spans="12:12">
      <c r="L15948" s="2"/>
    </row>
    <row r="15949" spans="12:12">
      <c r="L15949" s="2"/>
    </row>
    <row r="15950" spans="12:12">
      <c r="L15950" s="2"/>
    </row>
    <row r="15951" spans="12:12">
      <c r="L15951" s="2"/>
    </row>
    <row r="15952" spans="12:12">
      <c r="L15952" s="2"/>
    </row>
    <row r="15953" spans="12:12">
      <c r="L15953" s="2"/>
    </row>
    <row r="15954" spans="12:12">
      <c r="L15954" s="2"/>
    </row>
    <row r="15955" spans="12:12">
      <c r="L15955" s="2"/>
    </row>
    <row r="15956" spans="12:12">
      <c r="L15956" s="2"/>
    </row>
    <row r="15957" spans="12:12">
      <c r="L15957" s="2"/>
    </row>
    <row r="15958" spans="12:12">
      <c r="L15958" s="2"/>
    </row>
    <row r="15959" spans="12:12">
      <c r="L15959" s="2"/>
    </row>
    <row r="15960" spans="12:12">
      <c r="L15960" s="2"/>
    </row>
    <row r="15961" spans="12:12">
      <c r="L15961" s="2"/>
    </row>
    <row r="15962" spans="12:12">
      <c r="L15962" s="2"/>
    </row>
    <row r="15963" spans="12:12">
      <c r="L15963" s="2"/>
    </row>
    <row r="15964" spans="12:12">
      <c r="L15964" s="2"/>
    </row>
    <row r="15965" spans="12:12">
      <c r="L15965" s="2"/>
    </row>
    <row r="15966" spans="12:12">
      <c r="L15966" s="2"/>
    </row>
    <row r="15967" spans="12:12">
      <c r="L15967" s="2"/>
    </row>
    <row r="15968" spans="12:12">
      <c r="L15968" s="2"/>
    </row>
    <row r="15969" spans="12:12">
      <c r="L15969" s="2"/>
    </row>
    <row r="15970" spans="12:12">
      <c r="L15970" s="2"/>
    </row>
    <row r="15971" spans="12:12">
      <c r="L15971" s="2"/>
    </row>
    <row r="15972" spans="12:12">
      <c r="L15972" s="2"/>
    </row>
    <row r="15973" spans="12:12">
      <c r="L15973" s="2"/>
    </row>
    <row r="15974" spans="12:12">
      <c r="L15974" s="2"/>
    </row>
    <row r="15975" spans="12:12">
      <c r="L15975" s="2"/>
    </row>
    <row r="15976" spans="12:12">
      <c r="L15976" s="2"/>
    </row>
    <row r="15977" spans="12:12">
      <c r="L15977" s="2"/>
    </row>
    <row r="15978" spans="12:12">
      <c r="L15978" s="2"/>
    </row>
    <row r="15979" spans="12:12">
      <c r="L15979" s="2"/>
    </row>
    <row r="15980" spans="12:12">
      <c r="L15980" s="2"/>
    </row>
    <row r="15981" spans="12:12">
      <c r="L15981" s="2"/>
    </row>
    <row r="15982" spans="12:12">
      <c r="L15982" s="2"/>
    </row>
    <row r="15983" spans="12:12">
      <c r="L15983" s="2"/>
    </row>
    <row r="15984" spans="12:12">
      <c r="L15984" s="2"/>
    </row>
    <row r="15985" spans="12:12">
      <c r="L15985" s="2"/>
    </row>
    <row r="15986" spans="12:12">
      <c r="L15986" s="2"/>
    </row>
    <row r="15987" spans="12:12">
      <c r="L15987" s="2"/>
    </row>
    <row r="15988" spans="12:12">
      <c r="L15988" s="2"/>
    </row>
    <row r="15989" spans="12:12">
      <c r="L15989" s="2"/>
    </row>
    <row r="15990" spans="12:12">
      <c r="L15990" s="2"/>
    </row>
    <row r="15991" spans="12:12">
      <c r="L15991" s="2"/>
    </row>
    <row r="15992" spans="12:12">
      <c r="L15992" s="2"/>
    </row>
    <row r="15993" spans="12:12">
      <c r="L15993" s="2"/>
    </row>
    <row r="15994" spans="12:12">
      <c r="L15994" s="2"/>
    </row>
    <row r="15995" spans="12:12">
      <c r="L15995" s="2"/>
    </row>
    <row r="15996" spans="12:12">
      <c r="L15996" s="2"/>
    </row>
    <row r="15997" spans="12:12">
      <c r="L15997" s="2"/>
    </row>
    <row r="15998" spans="12:12">
      <c r="L15998" s="2"/>
    </row>
    <row r="15999" spans="12:12">
      <c r="L15999" s="2"/>
    </row>
    <row r="16000" spans="12:12">
      <c r="L16000" s="2"/>
    </row>
    <row r="16001" spans="12:12">
      <c r="L16001" s="2"/>
    </row>
    <row r="16002" spans="12:12">
      <c r="L16002" s="2"/>
    </row>
    <row r="16003" spans="12:12">
      <c r="L16003" s="2"/>
    </row>
    <row r="16004" spans="12:12">
      <c r="L16004" s="2"/>
    </row>
    <row r="16005" spans="12:12">
      <c r="L16005" s="2"/>
    </row>
    <row r="16006" spans="12:12">
      <c r="L16006" s="2"/>
    </row>
    <row r="16007" spans="12:12">
      <c r="L16007" s="2"/>
    </row>
    <row r="16008" spans="12:12">
      <c r="L16008" s="2"/>
    </row>
    <row r="16009" spans="12:12">
      <c r="L16009" s="2"/>
    </row>
    <row r="16010" spans="12:12">
      <c r="L16010" s="2"/>
    </row>
    <row r="16011" spans="12:12">
      <c r="L16011" s="2"/>
    </row>
    <row r="16012" spans="12:12">
      <c r="L16012" s="2"/>
    </row>
    <row r="16013" spans="12:12">
      <c r="L16013" s="2"/>
    </row>
    <row r="16014" spans="12:12">
      <c r="L16014" s="2"/>
    </row>
    <row r="16015" spans="12:12">
      <c r="L16015" s="2"/>
    </row>
    <row r="16016" spans="12:12">
      <c r="L16016" s="2"/>
    </row>
    <row r="16017" spans="12:12">
      <c r="L16017" s="2"/>
    </row>
    <row r="16018" spans="12:12">
      <c r="L16018" s="2"/>
    </row>
    <row r="16019" spans="12:12">
      <c r="L16019" s="2"/>
    </row>
    <row r="16020" spans="12:12">
      <c r="L16020" s="2"/>
    </row>
    <row r="16021" spans="12:12">
      <c r="L16021" s="2"/>
    </row>
    <row r="16022" spans="12:12">
      <c r="L16022" s="2"/>
    </row>
    <row r="16023" spans="12:12">
      <c r="L16023" s="2"/>
    </row>
    <row r="16024" spans="12:12">
      <c r="L16024" s="2"/>
    </row>
    <row r="16025" spans="12:12">
      <c r="L16025" s="2"/>
    </row>
    <row r="16026" spans="12:12">
      <c r="L16026" s="2"/>
    </row>
    <row r="16027" spans="12:12">
      <c r="L16027" s="2"/>
    </row>
    <row r="16028" spans="12:12">
      <c r="L16028" s="2"/>
    </row>
    <row r="16029" spans="12:12">
      <c r="L16029" s="2"/>
    </row>
    <row r="16030" spans="12:12">
      <c r="L16030" s="2"/>
    </row>
    <row r="16031" spans="12:12">
      <c r="L16031" s="2"/>
    </row>
    <row r="16032" spans="12:12">
      <c r="L16032" s="2"/>
    </row>
    <row r="16033" spans="12:12">
      <c r="L16033" s="2"/>
    </row>
    <row r="16034" spans="12:12">
      <c r="L16034" s="2"/>
    </row>
    <row r="16035" spans="12:12">
      <c r="L16035" s="2"/>
    </row>
    <row r="16036" spans="12:12">
      <c r="L16036" s="2"/>
    </row>
    <row r="16037" spans="12:12">
      <c r="L16037" s="2"/>
    </row>
    <row r="16038" spans="12:12">
      <c r="L16038" s="2"/>
    </row>
    <row r="16039" spans="12:12">
      <c r="L16039" s="2"/>
    </row>
    <row r="16040" spans="12:12">
      <c r="L16040" s="2"/>
    </row>
    <row r="16041" spans="12:12">
      <c r="L16041" s="2"/>
    </row>
    <row r="16042" spans="12:12">
      <c r="L16042" s="2"/>
    </row>
    <row r="16043" spans="12:12">
      <c r="L16043" s="2"/>
    </row>
    <row r="16044" spans="12:12">
      <c r="L16044" s="2"/>
    </row>
    <row r="16045" spans="12:12">
      <c r="L16045" s="2"/>
    </row>
    <row r="16046" spans="12:12">
      <c r="L16046" s="2"/>
    </row>
    <row r="16047" spans="12:12">
      <c r="L16047" s="2"/>
    </row>
    <row r="16048" spans="12:12">
      <c r="L16048" s="2"/>
    </row>
    <row r="16049" spans="12:12">
      <c r="L16049" s="2"/>
    </row>
    <row r="16050" spans="12:12">
      <c r="L16050" s="2"/>
    </row>
    <row r="16051" spans="12:12">
      <c r="L16051" s="2"/>
    </row>
    <row r="16052" spans="12:12">
      <c r="L16052" s="2"/>
    </row>
    <row r="16053" spans="12:12">
      <c r="L16053" s="2"/>
    </row>
    <row r="16054" spans="12:12">
      <c r="L16054" s="2"/>
    </row>
    <row r="16055" spans="12:12">
      <c r="L16055" s="2"/>
    </row>
    <row r="16056" spans="12:12">
      <c r="L16056" s="2"/>
    </row>
    <row r="16057" spans="12:12">
      <c r="L16057" s="2"/>
    </row>
    <row r="16058" spans="12:12">
      <c r="L16058" s="2"/>
    </row>
    <row r="16059" spans="12:12">
      <c r="L16059" s="2"/>
    </row>
    <row r="16060" spans="12:12">
      <c r="L16060" s="2"/>
    </row>
    <row r="16061" spans="12:12">
      <c r="L16061" s="2"/>
    </row>
    <row r="16062" spans="12:12">
      <c r="L16062" s="2"/>
    </row>
    <row r="16063" spans="12:12">
      <c r="L16063" s="2"/>
    </row>
    <row r="16064" spans="12:12">
      <c r="L16064" s="2"/>
    </row>
    <row r="16065" spans="12:12">
      <c r="L16065" s="2"/>
    </row>
    <row r="16066" spans="12:12">
      <c r="L16066" s="2"/>
    </row>
    <row r="16067" spans="12:12">
      <c r="L16067" s="2"/>
    </row>
    <row r="16068" spans="12:12">
      <c r="L16068" s="2"/>
    </row>
    <row r="16069" spans="12:12">
      <c r="L16069" s="2"/>
    </row>
    <row r="16070" spans="12:12">
      <c r="L16070" s="2"/>
    </row>
    <row r="16071" spans="12:12">
      <c r="L16071" s="2"/>
    </row>
    <row r="16072" spans="12:12">
      <c r="L16072" s="2"/>
    </row>
    <row r="16073" spans="12:12">
      <c r="L16073" s="2"/>
    </row>
    <row r="16074" spans="12:12">
      <c r="L16074" s="2"/>
    </row>
    <row r="16075" spans="12:12">
      <c r="L16075" s="2"/>
    </row>
    <row r="16076" spans="12:12">
      <c r="L16076" s="2"/>
    </row>
    <row r="16077" spans="12:12">
      <c r="L16077" s="2"/>
    </row>
    <row r="16078" spans="12:12">
      <c r="L16078" s="2"/>
    </row>
    <row r="16079" spans="12:12">
      <c r="L16079" s="2"/>
    </row>
    <row r="16080" spans="12:12">
      <c r="L16080" s="2"/>
    </row>
    <row r="16081" spans="12:12">
      <c r="L16081" s="2"/>
    </row>
    <row r="16082" spans="12:12">
      <c r="L16082" s="2"/>
    </row>
    <row r="16083" spans="12:12">
      <c r="L16083" s="2"/>
    </row>
    <row r="16084" spans="12:12">
      <c r="L16084" s="2"/>
    </row>
    <row r="16085" spans="12:12">
      <c r="L16085" s="2"/>
    </row>
    <row r="16086" spans="12:12">
      <c r="L16086" s="2"/>
    </row>
    <row r="16087" spans="12:12">
      <c r="L16087" s="2"/>
    </row>
    <row r="16088" spans="12:12">
      <c r="L16088" s="2"/>
    </row>
    <row r="16089" spans="12:12">
      <c r="L16089" s="2"/>
    </row>
    <row r="16090" spans="12:12">
      <c r="L16090" s="2"/>
    </row>
    <row r="16091" spans="12:12">
      <c r="L16091" s="2"/>
    </row>
    <row r="16092" spans="12:12">
      <c r="L16092" s="2"/>
    </row>
    <row r="16093" spans="12:12">
      <c r="L16093" s="2"/>
    </row>
    <row r="16094" spans="12:12">
      <c r="L16094" s="2"/>
    </row>
    <row r="16095" spans="12:12">
      <c r="L16095" s="2"/>
    </row>
    <row r="16096" spans="12:12">
      <c r="L16096" s="2"/>
    </row>
    <row r="16097" spans="12:12">
      <c r="L16097" s="2"/>
    </row>
    <row r="16098" spans="12:12">
      <c r="L16098" s="2"/>
    </row>
    <row r="16099" spans="12:12">
      <c r="L16099" s="2"/>
    </row>
    <row r="16100" spans="12:12">
      <c r="L16100" s="2"/>
    </row>
    <row r="16101" spans="12:12">
      <c r="L16101" s="2"/>
    </row>
    <row r="16102" spans="12:12">
      <c r="L16102" s="2"/>
    </row>
    <row r="16103" spans="12:12">
      <c r="L16103" s="2"/>
    </row>
    <row r="16104" spans="12:12">
      <c r="L16104" s="2"/>
    </row>
    <row r="16105" spans="12:12">
      <c r="L16105" s="2"/>
    </row>
    <row r="16106" spans="12:12">
      <c r="L16106" s="2"/>
    </row>
    <row r="16107" spans="12:12">
      <c r="L16107" s="2"/>
    </row>
    <row r="16108" spans="12:12">
      <c r="L16108" s="2"/>
    </row>
    <row r="16109" spans="12:12">
      <c r="L16109" s="2"/>
    </row>
    <row r="16110" spans="12:12">
      <c r="L16110" s="2"/>
    </row>
    <row r="16111" spans="12:12">
      <c r="L16111" s="2"/>
    </row>
    <row r="16112" spans="12:12">
      <c r="L16112" s="2"/>
    </row>
    <row r="16113" spans="12:12">
      <c r="L16113" s="2"/>
    </row>
    <row r="16114" spans="12:12">
      <c r="L16114" s="2"/>
    </row>
    <row r="16115" spans="12:12">
      <c r="L16115" s="2"/>
    </row>
    <row r="16116" spans="12:12">
      <c r="L16116" s="2"/>
    </row>
    <row r="16117" spans="12:12">
      <c r="L16117" s="2"/>
    </row>
    <row r="16118" spans="12:12">
      <c r="L16118" s="2"/>
    </row>
    <row r="16119" spans="12:12">
      <c r="L16119" s="2"/>
    </row>
    <row r="16120" spans="12:12">
      <c r="L16120" s="2"/>
    </row>
    <row r="16121" spans="12:12">
      <c r="L16121" s="2"/>
    </row>
    <row r="16122" spans="12:12">
      <c r="L16122" s="2"/>
    </row>
    <row r="16123" spans="12:12">
      <c r="L16123" s="2"/>
    </row>
    <row r="16124" spans="12:12">
      <c r="L16124" s="2"/>
    </row>
    <row r="16125" spans="12:12">
      <c r="L16125" s="2"/>
    </row>
    <row r="16126" spans="12:12">
      <c r="L16126" s="2"/>
    </row>
    <row r="16127" spans="12:12">
      <c r="L16127" s="2"/>
    </row>
    <row r="16128" spans="12:12">
      <c r="L16128" s="2"/>
    </row>
    <row r="16129" spans="12:12">
      <c r="L16129" s="2"/>
    </row>
    <row r="16130" spans="12:12">
      <c r="L16130" s="2"/>
    </row>
    <row r="16131" spans="12:12">
      <c r="L16131" s="2"/>
    </row>
    <row r="16132" spans="12:12">
      <c r="L16132" s="2"/>
    </row>
    <row r="16133" spans="12:12">
      <c r="L16133" s="2"/>
    </row>
    <row r="16134" spans="12:12">
      <c r="L16134" s="2"/>
    </row>
    <row r="16135" spans="12:12">
      <c r="L16135" s="2"/>
    </row>
    <row r="16136" spans="12:12">
      <c r="L16136" s="2"/>
    </row>
    <row r="16137" spans="12:12">
      <c r="L16137" s="2"/>
    </row>
    <row r="16138" spans="12:12">
      <c r="L16138" s="2"/>
    </row>
    <row r="16139" spans="12:12">
      <c r="L16139" s="2"/>
    </row>
    <row r="16140" spans="12:12">
      <c r="L16140" s="2"/>
    </row>
    <row r="16141" spans="12:12">
      <c r="L16141" s="2"/>
    </row>
    <row r="16142" spans="12:12">
      <c r="L16142" s="2"/>
    </row>
    <row r="16143" spans="12:12">
      <c r="L16143" s="2"/>
    </row>
    <row r="16144" spans="12:12">
      <c r="L16144" s="2"/>
    </row>
    <row r="16145" spans="12:12">
      <c r="L16145" s="2"/>
    </row>
    <row r="16146" spans="12:12">
      <c r="L16146" s="2"/>
    </row>
    <row r="16147" spans="12:12">
      <c r="L16147" s="2"/>
    </row>
    <row r="16148" spans="12:12">
      <c r="L16148" s="2"/>
    </row>
    <row r="16149" spans="12:12">
      <c r="L16149" s="2"/>
    </row>
    <row r="16150" spans="12:12">
      <c r="L16150" s="2"/>
    </row>
    <row r="16151" spans="12:12">
      <c r="L16151" s="2"/>
    </row>
    <row r="16152" spans="12:12">
      <c r="L16152" s="2"/>
    </row>
    <row r="16153" spans="12:12">
      <c r="L16153" s="2"/>
    </row>
    <row r="16154" spans="12:12">
      <c r="L16154" s="2"/>
    </row>
    <row r="16155" spans="12:12">
      <c r="L16155" s="2"/>
    </row>
    <row r="16156" spans="12:12">
      <c r="L16156" s="2"/>
    </row>
    <row r="16157" spans="12:12">
      <c r="L16157" s="2"/>
    </row>
    <row r="16158" spans="12:12">
      <c r="L16158" s="2"/>
    </row>
    <row r="16159" spans="12:12">
      <c r="L16159" s="2"/>
    </row>
    <row r="16160" spans="12:12">
      <c r="L16160" s="2"/>
    </row>
    <row r="16161" spans="12:12">
      <c r="L16161" s="2"/>
    </row>
    <row r="16162" spans="12:12">
      <c r="L16162" s="2"/>
    </row>
    <row r="16163" spans="12:12">
      <c r="L16163" s="2"/>
    </row>
    <row r="16164" spans="12:12">
      <c r="L16164" s="2"/>
    </row>
    <row r="16165" spans="12:12">
      <c r="L16165" s="2"/>
    </row>
    <row r="16166" spans="12:12">
      <c r="L16166" s="2"/>
    </row>
    <row r="16167" spans="12:12">
      <c r="L16167" s="2"/>
    </row>
    <row r="16168" spans="12:12">
      <c r="L16168" s="2"/>
    </row>
    <row r="16169" spans="12:12">
      <c r="L16169" s="2"/>
    </row>
    <row r="16170" spans="12:12">
      <c r="L16170" s="2"/>
    </row>
    <row r="16171" spans="12:12">
      <c r="L16171" s="2"/>
    </row>
    <row r="16172" spans="12:12">
      <c r="L16172" s="2"/>
    </row>
    <row r="16173" spans="12:12">
      <c r="L16173" s="2"/>
    </row>
    <row r="16174" spans="12:12">
      <c r="L16174" s="2"/>
    </row>
    <row r="16175" spans="12:12">
      <c r="L16175" s="2"/>
    </row>
    <row r="16176" spans="12:12">
      <c r="L16176" s="2"/>
    </row>
    <row r="16177" spans="12:12">
      <c r="L16177" s="2"/>
    </row>
    <row r="16178" spans="12:12">
      <c r="L16178" s="2"/>
    </row>
    <row r="16179" spans="12:12">
      <c r="L16179" s="2"/>
    </row>
    <row r="16180" spans="12:12">
      <c r="L16180" s="2"/>
    </row>
    <row r="16181" spans="12:12">
      <c r="L16181" s="2"/>
    </row>
    <row r="16182" spans="12:12">
      <c r="L16182" s="2"/>
    </row>
    <row r="16183" spans="12:12">
      <c r="L16183" s="2"/>
    </row>
    <row r="16184" spans="12:12">
      <c r="L16184" s="2"/>
    </row>
    <row r="16185" spans="12:12">
      <c r="L16185" s="2"/>
    </row>
    <row r="16186" spans="12:12">
      <c r="L16186" s="2"/>
    </row>
    <row r="16187" spans="12:12">
      <c r="L16187" s="2"/>
    </row>
    <row r="16188" spans="12:12">
      <c r="L16188" s="2"/>
    </row>
    <row r="16189" spans="12:12">
      <c r="L16189" s="2"/>
    </row>
    <row r="16190" spans="12:12">
      <c r="L16190" s="2"/>
    </row>
    <row r="16191" spans="12:12">
      <c r="L16191" s="2"/>
    </row>
    <row r="16192" spans="12:12">
      <c r="L16192" s="2"/>
    </row>
    <row r="16193" spans="12:12">
      <c r="L16193" s="2"/>
    </row>
    <row r="16194" spans="12:12">
      <c r="L16194" s="2"/>
    </row>
    <row r="16195" spans="12:12">
      <c r="L16195" s="2"/>
    </row>
    <row r="16196" spans="12:12">
      <c r="L16196" s="2"/>
    </row>
    <row r="16197" spans="12:12">
      <c r="L16197" s="2"/>
    </row>
    <row r="16198" spans="12:12">
      <c r="L16198" s="2"/>
    </row>
    <row r="16199" spans="12:12">
      <c r="L16199" s="2"/>
    </row>
    <row r="16200" spans="12:12">
      <c r="L16200" s="2"/>
    </row>
    <row r="16201" spans="12:12">
      <c r="L16201" s="2"/>
    </row>
    <row r="16202" spans="12:12">
      <c r="L16202" s="2"/>
    </row>
    <row r="16203" spans="12:12">
      <c r="L16203" s="2"/>
    </row>
    <row r="16204" spans="12:12">
      <c r="L16204" s="2"/>
    </row>
    <row r="16205" spans="12:12">
      <c r="L16205" s="2"/>
    </row>
    <row r="16206" spans="12:12">
      <c r="L16206" s="2"/>
    </row>
    <row r="16207" spans="12:12">
      <c r="L16207" s="2"/>
    </row>
    <row r="16208" spans="12:12">
      <c r="L16208" s="2"/>
    </row>
    <row r="16209" spans="12:12">
      <c r="L16209" s="2"/>
    </row>
    <row r="16210" spans="12:12">
      <c r="L16210" s="2"/>
    </row>
    <row r="16211" spans="12:12">
      <c r="L16211" s="2"/>
    </row>
    <row r="16212" spans="12:12">
      <c r="L16212" s="2"/>
    </row>
    <row r="16213" spans="12:12">
      <c r="L16213" s="2"/>
    </row>
    <row r="16214" spans="12:12">
      <c r="L16214" s="2"/>
    </row>
    <row r="16215" spans="12:12">
      <c r="L16215" s="2"/>
    </row>
    <row r="16216" spans="12:12">
      <c r="L16216" s="2"/>
    </row>
    <row r="16217" spans="12:12">
      <c r="L16217" s="2"/>
    </row>
    <row r="16218" spans="12:12">
      <c r="L16218" s="2"/>
    </row>
    <row r="16219" spans="12:12">
      <c r="L16219" s="2"/>
    </row>
    <row r="16220" spans="12:12">
      <c r="L16220" s="2"/>
    </row>
    <row r="16221" spans="12:12">
      <c r="L16221" s="2"/>
    </row>
    <row r="16222" spans="12:12">
      <c r="L16222" s="2"/>
    </row>
    <row r="16223" spans="12:12">
      <c r="L16223" s="2"/>
    </row>
    <row r="16224" spans="12:12">
      <c r="L16224" s="2"/>
    </row>
    <row r="16225" spans="12:12">
      <c r="L16225" s="2"/>
    </row>
    <row r="16226" spans="12:12">
      <c r="L16226" s="2"/>
    </row>
    <row r="16227" spans="12:12">
      <c r="L16227" s="2"/>
    </row>
    <row r="16228" spans="12:12">
      <c r="L16228" s="2"/>
    </row>
    <row r="16229" spans="12:12">
      <c r="L16229" s="2"/>
    </row>
    <row r="16230" spans="12:12">
      <c r="L16230" s="2"/>
    </row>
    <row r="16231" spans="12:12">
      <c r="L16231" s="2"/>
    </row>
    <row r="16232" spans="12:12">
      <c r="L16232" s="2"/>
    </row>
    <row r="16233" spans="12:12">
      <c r="L16233" s="2"/>
    </row>
    <row r="16234" spans="12:12">
      <c r="L16234" s="2"/>
    </row>
    <row r="16235" spans="12:12">
      <c r="L16235" s="2"/>
    </row>
    <row r="16236" spans="12:12">
      <c r="L16236" s="2"/>
    </row>
    <row r="16237" spans="12:12">
      <c r="L16237" s="2"/>
    </row>
    <row r="16238" spans="12:12">
      <c r="L16238" s="2"/>
    </row>
    <row r="16239" spans="12:12">
      <c r="L16239" s="2"/>
    </row>
    <row r="16240" spans="12:12">
      <c r="L16240" s="2"/>
    </row>
    <row r="16241" spans="12:12">
      <c r="L16241" s="2"/>
    </row>
    <row r="16242" spans="12:12">
      <c r="L16242" s="2"/>
    </row>
    <row r="16243" spans="12:12">
      <c r="L16243" s="2"/>
    </row>
    <row r="16244" spans="12:12">
      <c r="L16244" s="2"/>
    </row>
    <row r="16245" spans="12:12">
      <c r="L16245" s="2"/>
    </row>
    <row r="16246" spans="12:12">
      <c r="L16246" s="2"/>
    </row>
    <row r="16247" spans="12:12">
      <c r="L16247" s="2"/>
    </row>
    <row r="16248" spans="12:12">
      <c r="L16248" s="2"/>
    </row>
    <row r="16249" spans="12:12">
      <c r="L16249" s="2"/>
    </row>
    <row r="16250" spans="12:12">
      <c r="L16250" s="2"/>
    </row>
    <row r="16251" spans="12:12">
      <c r="L16251" s="2"/>
    </row>
    <row r="16252" spans="12:12">
      <c r="L16252" s="2"/>
    </row>
    <row r="16253" spans="12:12">
      <c r="L16253" s="2"/>
    </row>
    <row r="16254" spans="12:12">
      <c r="L16254" s="2"/>
    </row>
    <row r="16255" spans="12:12">
      <c r="L16255" s="2"/>
    </row>
    <row r="16256" spans="12:12">
      <c r="L16256" s="2"/>
    </row>
    <row r="16257" spans="12:12">
      <c r="L16257" s="2"/>
    </row>
    <row r="16258" spans="12:12">
      <c r="L16258" s="2"/>
    </row>
    <row r="16259" spans="12:12">
      <c r="L16259" s="2"/>
    </row>
    <row r="16260" spans="12:12">
      <c r="L16260" s="2"/>
    </row>
    <row r="16261" spans="12:12">
      <c r="L16261" s="2"/>
    </row>
    <row r="16262" spans="12:12">
      <c r="L16262" s="2"/>
    </row>
    <row r="16263" spans="12:12">
      <c r="L16263" s="2"/>
    </row>
    <row r="16264" spans="12:12">
      <c r="L16264" s="2"/>
    </row>
    <row r="16265" spans="12:12">
      <c r="L16265" s="2"/>
    </row>
    <row r="16266" spans="12:12">
      <c r="L16266" s="2"/>
    </row>
    <row r="16267" spans="12:12">
      <c r="L16267" s="2"/>
    </row>
    <row r="16268" spans="12:12">
      <c r="L16268" s="2"/>
    </row>
    <row r="16269" spans="12:12">
      <c r="L16269" s="2"/>
    </row>
    <row r="16270" spans="12:12">
      <c r="L16270" s="2"/>
    </row>
    <row r="16271" spans="12:12">
      <c r="L16271" s="2"/>
    </row>
    <row r="16272" spans="12:12">
      <c r="L16272" s="2"/>
    </row>
    <row r="16273" spans="12:12">
      <c r="L16273" s="2"/>
    </row>
    <row r="16274" spans="12:12">
      <c r="L16274" s="2"/>
    </row>
    <row r="16275" spans="12:12">
      <c r="L16275" s="2"/>
    </row>
    <row r="16276" spans="12:12">
      <c r="L16276" s="2"/>
    </row>
    <row r="16277" spans="12:12">
      <c r="L16277" s="2"/>
    </row>
    <row r="16278" spans="12:12">
      <c r="L16278" s="2"/>
    </row>
    <row r="16279" spans="12:12">
      <c r="L16279" s="2"/>
    </row>
    <row r="16280" spans="12:12">
      <c r="L16280" s="2"/>
    </row>
    <row r="16281" spans="12:12">
      <c r="L16281" s="2"/>
    </row>
    <row r="16282" spans="12:12">
      <c r="L16282" s="2"/>
    </row>
    <row r="16283" spans="12:12">
      <c r="L16283" s="2"/>
    </row>
    <row r="16284" spans="12:12">
      <c r="L16284" s="2"/>
    </row>
    <row r="16285" spans="12:12">
      <c r="L16285" s="2"/>
    </row>
    <row r="16286" spans="12:12">
      <c r="L16286" s="2"/>
    </row>
    <row r="16287" spans="12:12">
      <c r="L16287" s="2"/>
    </row>
    <row r="16288" spans="12:12">
      <c r="L16288" s="2"/>
    </row>
    <row r="16289" spans="12:12">
      <c r="L16289" s="2"/>
    </row>
    <row r="16290" spans="12:12">
      <c r="L16290" s="2"/>
    </row>
    <row r="16291" spans="12:12">
      <c r="L16291" s="2"/>
    </row>
    <row r="16292" spans="12:12">
      <c r="L16292" s="2"/>
    </row>
    <row r="16293" spans="12:12">
      <c r="L16293" s="2"/>
    </row>
    <row r="16294" spans="12:12">
      <c r="L16294" s="2"/>
    </row>
    <row r="16295" spans="12:12">
      <c r="L16295" s="2"/>
    </row>
    <row r="16296" spans="12:12">
      <c r="L16296" s="2"/>
    </row>
    <row r="16297" spans="12:12">
      <c r="L16297" s="2"/>
    </row>
    <row r="16298" spans="12:12">
      <c r="L16298" s="2"/>
    </row>
    <row r="16299" spans="12:12">
      <c r="L16299" s="2"/>
    </row>
    <row r="16300" spans="12:12">
      <c r="L16300" s="2"/>
    </row>
    <row r="16301" spans="12:12">
      <c r="L16301" s="2"/>
    </row>
    <row r="16302" spans="12:12">
      <c r="L16302" s="2"/>
    </row>
    <row r="16303" spans="12:12">
      <c r="L16303" s="2"/>
    </row>
    <row r="16304" spans="12:12">
      <c r="L16304" s="2"/>
    </row>
    <row r="16305" spans="12:12">
      <c r="L16305" s="2"/>
    </row>
    <row r="16306" spans="12:12">
      <c r="L16306" s="2"/>
    </row>
    <row r="16307" spans="12:12">
      <c r="L16307" s="2"/>
    </row>
    <row r="16308" spans="12:12">
      <c r="L16308" s="2"/>
    </row>
    <row r="16309" spans="12:12">
      <c r="L16309" s="2"/>
    </row>
    <row r="16310" spans="12:12">
      <c r="L16310" s="2"/>
    </row>
    <row r="16311" spans="12:12">
      <c r="L16311" s="2"/>
    </row>
    <row r="16312" spans="12:12">
      <c r="L16312" s="2"/>
    </row>
    <row r="16313" spans="12:12">
      <c r="L16313" s="2"/>
    </row>
    <row r="16314" spans="12:12">
      <c r="L16314" s="2"/>
    </row>
    <row r="16315" spans="12:12">
      <c r="L16315" s="2"/>
    </row>
    <row r="16316" spans="12:12">
      <c r="L16316" s="2"/>
    </row>
    <row r="16317" spans="12:12">
      <c r="L16317" s="2"/>
    </row>
    <row r="16318" spans="12:12">
      <c r="L16318" s="2"/>
    </row>
    <row r="16319" spans="12:12">
      <c r="L16319" s="2"/>
    </row>
    <row r="16320" spans="12:12">
      <c r="L16320" s="2"/>
    </row>
    <row r="16321" spans="12:12">
      <c r="L16321" s="2"/>
    </row>
    <row r="16322" spans="12:12">
      <c r="L16322" s="2"/>
    </row>
    <row r="16323" spans="12:12">
      <c r="L16323" s="2"/>
    </row>
    <row r="16324" spans="12:12">
      <c r="L16324" s="2"/>
    </row>
    <row r="16325" spans="12:12">
      <c r="L16325" s="2"/>
    </row>
    <row r="16326" spans="12:12">
      <c r="L16326" s="2"/>
    </row>
    <row r="16327" spans="12:12">
      <c r="L16327" s="2"/>
    </row>
    <row r="16328" spans="12:12">
      <c r="L16328" s="2"/>
    </row>
    <row r="16329" spans="12:12">
      <c r="L16329" s="2"/>
    </row>
    <row r="16330" spans="12:12">
      <c r="L16330" s="2"/>
    </row>
    <row r="16331" spans="12:12">
      <c r="L16331" s="2"/>
    </row>
    <row r="16332" spans="12:12">
      <c r="L16332" s="2"/>
    </row>
    <row r="16333" spans="12:12">
      <c r="L16333" s="2"/>
    </row>
    <row r="16334" spans="12:12">
      <c r="L16334" s="2"/>
    </row>
    <row r="16335" spans="12:12">
      <c r="L16335" s="2"/>
    </row>
    <row r="16336" spans="12:12">
      <c r="L16336" s="2"/>
    </row>
    <row r="16337" spans="12:12">
      <c r="L16337" s="2"/>
    </row>
    <row r="16338" spans="12:12">
      <c r="L16338" s="2"/>
    </row>
    <row r="16339" spans="12:12">
      <c r="L16339" s="2"/>
    </row>
    <row r="16340" spans="12:12">
      <c r="L16340" s="2"/>
    </row>
    <row r="16341" spans="12:12">
      <c r="L16341" s="2"/>
    </row>
    <row r="16342" spans="12:12">
      <c r="L16342" s="2"/>
    </row>
    <row r="16343" spans="12:12">
      <c r="L16343" s="2"/>
    </row>
    <row r="16344" spans="12:12">
      <c r="L16344" s="2"/>
    </row>
    <row r="16345" spans="12:12">
      <c r="L16345" s="2"/>
    </row>
    <row r="16346" spans="12:12">
      <c r="L16346" s="2"/>
    </row>
    <row r="16347" spans="12:12">
      <c r="L16347" s="2"/>
    </row>
    <row r="16348" spans="12:12">
      <c r="L16348" s="2"/>
    </row>
    <row r="16349" spans="12:12">
      <c r="L16349" s="2"/>
    </row>
    <row r="16350" spans="12:12">
      <c r="L16350" s="2"/>
    </row>
    <row r="16351" spans="12:12">
      <c r="L16351" s="2"/>
    </row>
    <row r="16352" spans="12:12">
      <c r="L16352" s="2"/>
    </row>
    <row r="16353" spans="12:12">
      <c r="L16353" s="2"/>
    </row>
    <row r="16354" spans="12:12">
      <c r="L16354" s="2"/>
    </row>
    <row r="16355" spans="12:12">
      <c r="L16355" s="2"/>
    </row>
    <row r="16356" spans="12:12">
      <c r="L16356" s="2"/>
    </row>
    <row r="16357" spans="12:12">
      <c r="L16357" s="2"/>
    </row>
    <row r="16358" spans="12:12">
      <c r="L16358" s="2"/>
    </row>
    <row r="16359" spans="12:12">
      <c r="L16359" s="2"/>
    </row>
    <row r="16360" spans="12:12">
      <c r="L16360" s="2"/>
    </row>
    <row r="16361" spans="12:12">
      <c r="L16361" s="2"/>
    </row>
    <row r="16362" spans="12:12">
      <c r="L16362" s="2"/>
    </row>
    <row r="16363" spans="12:12">
      <c r="L16363" s="2"/>
    </row>
    <row r="16364" spans="12:12">
      <c r="L16364" s="2"/>
    </row>
    <row r="16365" spans="12:12">
      <c r="L16365" s="2"/>
    </row>
    <row r="16366" spans="12:12">
      <c r="L16366" s="2"/>
    </row>
    <row r="16367" spans="12:12">
      <c r="L16367" s="2"/>
    </row>
    <row r="16368" spans="12:12">
      <c r="L16368" s="2"/>
    </row>
    <row r="16369" spans="12:12">
      <c r="L16369" s="2"/>
    </row>
    <row r="16370" spans="12:12">
      <c r="L16370" s="2"/>
    </row>
    <row r="16371" spans="12:12">
      <c r="L16371" s="2"/>
    </row>
    <row r="16372" spans="12:12">
      <c r="L16372" s="2"/>
    </row>
    <row r="16373" spans="12:12">
      <c r="L16373" s="2"/>
    </row>
    <row r="16374" spans="12:12">
      <c r="L16374" s="2"/>
    </row>
    <row r="16375" spans="12:12">
      <c r="L16375" s="2"/>
    </row>
    <row r="16376" spans="12:12">
      <c r="L16376" s="2"/>
    </row>
    <row r="16377" spans="12:12">
      <c r="L16377" s="2"/>
    </row>
    <row r="16378" spans="12:12">
      <c r="L16378" s="2"/>
    </row>
    <row r="16379" spans="12:12">
      <c r="L16379" s="2"/>
    </row>
    <row r="16380" spans="12:12">
      <c r="L16380" s="2"/>
    </row>
    <row r="16381" spans="12:12">
      <c r="L16381" s="2"/>
    </row>
    <row r="16382" spans="12:12">
      <c r="L16382" s="2"/>
    </row>
    <row r="16383" spans="12:12">
      <c r="L16383" s="2"/>
    </row>
    <row r="16384" spans="12:12">
      <c r="L16384" s="2"/>
    </row>
    <row r="16385" spans="12:12">
      <c r="L16385" s="2"/>
    </row>
    <row r="16386" spans="12:12">
      <c r="L16386" s="2"/>
    </row>
    <row r="16387" spans="12:12">
      <c r="L16387" s="2"/>
    </row>
    <row r="16388" spans="12:12">
      <c r="L16388" s="2"/>
    </row>
    <row r="16389" spans="12:12">
      <c r="L16389"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404"/>
  <sheetViews>
    <sheetView tabSelected="1" workbookViewId="0">
      <pane xSplit="5" ySplit="1" topLeftCell="F2" activePane="bottomRight" state="frozen"/>
      <selection pane="topRight" activeCell="F1" sqref="F1"/>
      <selection pane="bottomLeft" activeCell="A2" sqref="A2"/>
      <selection pane="bottomRight" activeCell="I180" sqref="I180"/>
    </sheetView>
  </sheetViews>
  <sheetFormatPr baseColWidth="10" defaultRowHeight="15" x14ac:dyDescent="0"/>
  <cols>
    <col min="1" max="1" width="10.83203125" style="3"/>
    <col min="6" max="6" width="7" customWidth="1"/>
    <col min="10" max="10" width="8.33203125" customWidth="1"/>
    <col min="11" max="11" width="8.5" customWidth="1"/>
    <col min="12" max="12" width="12" customWidth="1"/>
  </cols>
  <sheetData>
    <row r="1" spans="1:67" s="2" customFormat="1" ht="53"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row>
    <row r="2" spans="1:67">
      <c r="A2" s="3">
        <v>2013</v>
      </c>
      <c r="B2" t="s">
        <v>67</v>
      </c>
      <c r="C2" t="s">
        <v>68</v>
      </c>
      <c r="D2">
        <v>1</v>
      </c>
      <c r="E2">
        <v>1</v>
      </c>
      <c r="F2">
        <v>72</v>
      </c>
      <c r="G2">
        <v>4</v>
      </c>
      <c r="H2">
        <v>49.7</v>
      </c>
      <c r="I2">
        <v>0.8</v>
      </c>
      <c r="N2">
        <v>0</v>
      </c>
      <c r="P2">
        <v>0</v>
      </c>
      <c r="V2">
        <v>0</v>
      </c>
      <c r="X2">
        <v>0</v>
      </c>
      <c r="Y2">
        <v>0</v>
      </c>
      <c r="AB2">
        <v>0</v>
      </c>
      <c r="AE2">
        <v>0</v>
      </c>
      <c r="AH2">
        <v>0</v>
      </c>
      <c r="AL2">
        <f>16+19</f>
        <v>35</v>
      </c>
      <c r="AM2">
        <v>0</v>
      </c>
      <c r="AQ2">
        <v>7</v>
      </c>
      <c r="BA2">
        <v>17</v>
      </c>
      <c r="BB2">
        <v>0</v>
      </c>
    </row>
    <row r="3" spans="1:67">
      <c r="A3" s="3">
        <v>2013</v>
      </c>
      <c r="B3" t="s">
        <v>67</v>
      </c>
      <c r="C3" t="s">
        <v>68</v>
      </c>
      <c r="D3">
        <v>2</v>
      </c>
      <c r="E3">
        <v>1</v>
      </c>
      <c r="F3">
        <v>40</v>
      </c>
      <c r="G3">
        <v>3</v>
      </c>
      <c r="H3">
        <v>95.1</v>
      </c>
      <c r="I3">
        <v>0.7</v>
      </c>
      <c r="N3">
        <v>0</v>
      </c>
      <c r="P3">
        <v>0</v>
      </c>
      <c r="V3">
        <v>0</v>
      </c>
      <c r="X3">
        <v>0</v>
      </c>
      <c r="Y3">
        <v>0</v>
      </c>
      <c r="AB3">
        <v>1</v>
      </c>
      <c r="AE3">
        <v>1</v>
      </c>
      <c r="AH3">
        <v>0</v>
      </c>
      <c r="AL3">
        <f>27+7+4+3+9</f>
        <v>50</v>
      </c>
      <c r="AM3">
        <v>0</v>
      </c>
      <c r="AQ3">
        <f>22+2+5+4</f>
        <v>33</v>
      </c>
      <c r="BA3">
        <f>4+1+1</f>
        <v>6</v>
      </c>
      <c r="BB3">
        <v>0</v>
      </c>
    </row>
    <row r="4" spans="1:67">
      <c r="A4" s="3">
        <v>2013</v>
      </c>
      <c r="B4" t="s">
        <v>67</v>
      </c>
      <c r="C4" t="s">
        <v>68</v>
      </c>
      <c r="D4">
        <v>3</v>
      </c>
      <c r="E4">
        <v>1</v>
      </c>
      <c r="F4">
        <v>76</v>
      </c>
      <c r="G4">
        <v>3</v>
      </c>
      <c r="H4">
        <v>181.7</v>
      </c>
      <c r="I4">
        <v>0.6</v>
      </c>
      <c r="N4">
        <v>0</v>
      </c>
      <c r="P4">
        <v>0</v>
      </c>
      <c r="V4">
        <v>0</v>
      </c>
      <c r="X4">
        <v>0</v>
      </c>
      <c r="Y4">
        <v>0</v>
      </c>
      <c r="AB4">
        <v>2</v>
      </c>
      <c r="AE4">
        <v>1</v>
      </c>
      <c r="AH4">
        <v>0</v>
      </c>
      <c r="AL4">
        <f>13+6+31+28+4</f>
        <v>82</v>
      </c>
      <c r="AM4">
        <v>0</v>
      </c>
      <c r="AQ4">
        <f>24+19+1+2</f>
        <v>46</v>
      </c>
      <c r="BA4">
        <f>2+2+2+1</f>
        <v>7</v>
      </c>
      <c r="BB4">
        <v>0</v>
      </c>
    </row>
    <row r="5" spans="1:67">
      <c r="A5" s="3">
        <v>2013</v>
      </c>
      <c r="B5" t="s">
        <v>67</v>
      </c>
      <c r="C5" t="s">
        <v>68</v>
      </c>
      <c r="D5">
        <v>4</v>
      </c>
      <c r="E5">
        <v>1</v>
      </c>
      <c r="F5">
        <v>56</v>
      </c>
      <c r="G5">
        <v>4</v>
      </c>
      <c r="H5">
        <v>94.2</v>
      </c>
      <c r="I5">
        <v>0.8</v>
      </c>
      <c r="N5">
        <v>0</v>
      </c>
      <c r="P5">
        <v>0</v>
      </c>
      <c r="V5">
        <v>0</v>
      </c>
      <c r="X5">
        <v>0</v>
      </c>
      <c r="Y5">
        <v>2</v>
      </c>
      <c r="AB5">
        <v>0</v>
      </c>
      <c r="AE5">
        <v>3</v>
      </c>
      <c r="AH5">
        <v>2</v>
      </c>
      <c r="AL5">
        <f>73</f>
        <v>73</v>
      </c>
      <c r="AM5">
        <v>0</v>
      </c>
      <c r="AQ5">
        <f>40+11</f>
        <v>51</v>
      </c>
      <c r="BA5">
        <f>2+13</f>
        <v>15</v>
      </c>
      <c r="BB5">
        <v>0</v>
      </c>
    </row>
    <row r="6" spans="1:67">
      <c r="A6" s="3">
        <v>2013</v>
      </c>
      <c r="B6" t="s">
        <v>67</v>
      </c>
      <c r="C6" t="s">
        <v>68</v>
      </c>
      <c r="D6">
        <v>5</v>
      </c>
      <c r="E6">
        <v>1</v>
      </c>
      <c r="F6">
        <v>52</v>
      </c>
      <c r="G6">
        <v>4</v>
      </c>
      <c r="H6">
        <v>128.5</v>
      </c>
      <c r="I6">
        <v>0.6</v>
      </c>
      <c r="N6">
        <v>0</v>
      </c>
      <c r="P6">
        <v>0</v>
      </c>
      <c r="V6">
        <v>1</v>
      </c>
      <c r="X6">
        <v>0</v>
      </c>
      <c r="Y6">
        <v>1</v>
      </c>
      <c r="AB6">
        <v>0</v>
      </c>
      <c r="AE6">
        <v>0</v>
      </c>
      <c r="AH6">
        <v>0</v>
      </c>
      <c r="AL6">
        <f>12</f>
        <v>12</v>
      </c>
      <c r="AM6">
        <v>0</v>
      </c>
      <c r="AQ6">
        <f>20+2</f>
        <v>22</v>
      </c>
      <c r="BA6">
        <f>0</f>
        <v>0</v>
      </c>
      <c r="BB6">
        <v>0</v>
      </c>
    </row>
    <row r="7" spans="1:67">
      <c r="A7" s="3">
        <v>2013</v>
      </c>
      <c r="B7" t="s">
        <v>67</v>
      </c>
      <c r="C7" t="s">
        <v>68</v>
      </c>
      <c r="D7">
        <v>6</v>
      </c>
      <c r="E7">
        <v>1</v>
      </c>
      <c r="F7">
        <v>12</v>
      </c>
      <c r="G7">
        <v>4</v>
      </c>
      <c r="H7">
        <v>66</v>
      </c>
      <c r="I7">
        <v>0.6</v>
      </c>
      <c r="N7">
        <v>0</v>
      </c>
      <c r="P7">
        <v>0</v>
      </c>
      <c r="V7">
        <v>0</v>
      </c>
      <c r="X7">
        <v>0</v>
      </c>
      <c r="Y7">
        <v>0</v>
      </c>
      <c r="AB7">
        <v>0</v>
      </c>
      <c r="AE7">
        <v>0</v>
      </c>
      <c r="AH7">
        <v>0</v>
      </c>
      <c r="AL7">
        <v>17</v>
      </c>
      <c r="AM7">
        <v>0</v>
      </c>
      <c r="AQ7">
        <f>9+1</f>
        <v>10</v>
      </c>
      <c r="BA7">
        <v>1</v>
      </c>
      <c r="BB7">
        <v>0</v>
      </c>
    </row>
    <row r="8" spans="1:67">
      <c r="A8" s="3">
        <v>2013</v>
      </c>
      <c r="B8" t="s">
        <v>67</v>
      </c>
      <c r="C8" t="s">
        <v>68</v>
      </c>
      <c r="D8">
        <v>7</v>
      </c>
      <c r="E8">
        <v>1</v>
      </c>
      <c r="F8">
        <v>68</v>
      </c>
      <c r="G8">
        <v>4</v>
      </c>
      <c r="H8">
        <v>55.6</v>
      </c>
      <c r="I8">
        <v>0.6</v>
      </c>
      <c r="N8">
        <v>0</v>
      </c>
      <c r="P8">
        <v>0</v>
      </c>
      <c r="V8">
        <v>0</v>
      </c>
      <c r="X8">
        <v>0</v>
      </c>
      <c r="Y8">
        <v>0</v>
      </c>
      <c r="AB8">
        <v>0</v>
      </c>
      <c r="AE8">
        <v>0</v>
      </c>
      <c r="AH8">
        <v>0</v>
      </c>
      <c r="AL8">
        <v>10</v>
      </c>
      <c r="AM8">
        <v>0</v>
      </c>
      <c r="AQ8">
        <v>12</v>
      </c>
      <c r="BA8">
        <v>2</v>
      </c>
      <c r="BB8">
        <v>0</v>
      </c>
    </row>
    <row r="9" spans="1:67">
      <c r="A9" s="3">
        <v>2013</v>
      </c>
      <c r="B9" t="s">
        <v>67</v>
      </c>
      <c r="C9" t="s">
        <v>68</v>
      </c>
      <c r="D9">
        <v>8</v>
      </c>
      <c r="E9">
        <v>1</v>
      </c>
      <c r="F9">
        <v>44</v>
      </c>
      <c r="G9">
        <v>4</v>
      </c>
      <c r="H9">
        <v>104.2</v>
      </c>
      <c r="I9">
        <v>0.9</v>
      </c>
      <c r="N9">
        <v>0</v>
      </c>
      <c r="P9">
        <v>0</v>
      </c>
      <c r="V9">
        <v>0</v>
      </c>
      <c r="X9">
        <v>0</v>
      </c>
      <c r="Y9">
        <v>1</v>
      </c>
      <c r="AB9">
        <v>0</v>
      </c>
      <c r="AE9">
        <v>0</v>
      </c>
      <c r="AH9">
        <v>0</v>
      </c>
      <c r="AL9">
        <v>20</v>
      </c>
      <c r="AM9">
        <v>0</v>
      </c>
      <c r="AQ9">
        <f>37+8+1+1</f>
        <v>47</v>
      </c>
      <c r="BA9">
        <v>2</v>
      </c>
      <c r="BB9">
        <v>0</v>
      </c>
    </row>
    <row r="10" spans="1:67">
      <c r="A10" s="3">
        <v>2013</v>
      </c>
      <c r="B10" t="s">
        <v>67</v>
      </c>
      <c r="C10" t="s">
        <v>68</v>
      </c>
      <c r="D10">
        <v>9</v>
      </c>
      <c r="E10">
        <v>1</v>
      </c>
      <c r="F10">
        <v>52</v>
      </c>
      <c r="G10">
        <v>4</v>
      </c>
      <c r="H10">
        <v>110.8</v>
      </c>
      <c r="I10">
        <v>0.7</v>
      </c>
      <c r="N10">
        <v>0</v>
      </c>
      <c r="P10">
        <v>0</v>
      </c>
      <c r="V10">
        <v>1</v>
      </c>
      <c r="X10">
        <v>0</v>
      </c>
      <c r="Y10">
        <v>1</v>
      </c>
      <c r="AB10">
        <v>0</v>
      </c>
      <c r="AE10">
        <v>3</v>
      </c>
      <c r="AH10">
        <v>0</v>
      </c>
      <c r="AL10">
        <v>10</v>
      </c>
      <c r="AM10">
        <v>0</v>
      </c>
      <c r="AQ10">
        <f>1+47+3</f>
        <v>51</v>
      </c>
      <c r="BA10">
        <v>1</v>
      </c>
      <c r="BB10">
        <v>0</v>
      </c>
    </row>
    <row r="11" spans="1:67">
      <c r="A11" s="3">
        <v>2013</v>
      </c>
      <c r="B11" t="s">
        <v>67</v>
      </c>
      <c r="C11" t="s">
        <v>68</v>
      </c>
      <c r="D11">
        <v>10</v>
      </c>
      <c r="E11">
        <v>1</v>
      </c>
      <c r="F11">
        <v>44</v>
      </c>
      <c r="G11">
        <v>4</v>
      </c>
      <c r="H11">
        <v>143.19999999999999</v>
      </c>
      <c r="I11">
        <v>0.7</v>
      </c>
      <c r="N11">
        <v>0</v>
      </c>
      <c r="P11">
        <v>0</v>
      </c>
      <c r="V11">
        <v>0</v>
      </c>
      <c r="X11">
        <v>0</v>
      </c>
      <c r="Y11">
        <v>3</v>
      </c>
      <c r="AB11">
        <v>3</v>
      </c>
      <c r="AE11">
        <v>3</v>
      </c>
      <c r="AH11">
        <v>3</v>
      </c>
      <c r="AL11">
        <v>10</v>
      </c>
      <c r="AM11">
        <v>0</v>
      </c>
      <c r="AQ11">
        <f>30+1+4+8+11+1+1+1</f>
        <v>57</v>
      </c>
      <c r="BA11">
        <v>4</v>
      </c>
      <c r="BB11">
        <v>0</v>
      </c>
    </row>
    <row r="12" spans="1:67">
      <c r="A12" s="3">
        <v>2013</v>
      </c>
      <c r="B12" t="s">
        <v>67</v>
      </c>
      <c r="C12" t="s">
        <v>68</v>
      </c>
      <c r="D12">
        <v>11</v>
      </c>
      <c r="E12">
        <v>1</v>
      </c>
      <c r="F12">
        <v>52</v>
      </c>
      <c r="G12">
        <v>4</v>
      </c>
      <c r="H12">
        <v>125.6</v>
      </c>
      <c r="I12">
        <v>0.6</v>
      </c>
      <c r="N12">
        <v>0</v>
      </c>
      <c r="P12">
        <v>0</v>
      </c>
      <c r="V12">
        <v>0</v>
      </c>
      <c r="X12">
        <v>0</v>
      </c>
      <c r="Y12">
        <v>3</v>
      </c>
      <c r="AB12">
        <v>2</v>
      </c>
      <c r="AE12">
        <v>7</v>
      </c>
      <c r="AH12">
        <v>0</v>
      </c>
      <c r="AL12">
        <v>27</v>
      </c>
      <c r="AM12">
        <v>0</v>
      </c>
      <c r="AQ12">
        <f>2+1+1+2+1+1+3+1+2+2+1+1+2+3+57+3+17+20+8+2</f>
        <v>130</v>
      </c>
      <c r="BA12">
        <v>4</v>
      </c>
      <c r="BB12">
        <v>0</v>
      </c>
    </row>
    <row r="13" spans="1:67">
      <c r="A13" s="3">
        <v>2013</v>
      </c>
      <c r="B13" t="s">
        <v>67</v>
      </c>
      <c r="C13" t="s">
        <v>69</v>
      </c>
      <c r="D13">
        <v>1</v>
      </c>
      <c r="E13">
        <v>1</v>
      </c>
      <c r="F13">
        <v>80</v>
      </c>
      <c r="G13">
        <v>5</v>
      </c>
      <c r="H13">
        <v>77.5</v>
      </c>
      <c r="I13">
        <v>0.6</v>
      </c>
      <c r="N13">
        <v>0</v>
      </c>
      <c r="P13">
        <v>0</v>
      </c>
      <c r="V13">
        <v>0</v>
      </c>
      <c r="X13">
        <v>0</v>
      </c>
      <c r="Y13">
        <v>0</v>
      </c>
      <c r="AB13">
        <v>0</v>
      </c>
      <c r="AE13">
        <f>4</f>
        <v>4</v>
      </c>
      <c r="AH13">
        <v>0</v>
      </c>
      <c r="AL13">
        <v>0</v>
      </c>
      <c r="AM13">
        <v>0</v>
      </c>
      <c r="AQ13">
        <f>3+1+13+2+1</f>
        <v>20</v>
      </c>
      <c r="BA13">
        <v>0</v>
      </c>
      <c r="BB13">
        <v>0</v>
      </c>
    </row>
    <row r="14" spans="1:67">
      <c r="A14" s="3">
        <v>2013</v>
      </c>
      <c r="B14" t="s">
        <v>67</v>
      </c>
      <c r="C14" t="s">
        <v>69</v>
      </c>
      <c r="D14">
        <v>1</v>
      </c>
      <c r="E14">
        <v>2</v>
      </c>
      <c r="F14">
        <v>80</v>
      </c>
      <c r="G14">
        <v>5</v>
      </c>
      <c r="H14">
        <v>60.5</v>
      </c>
      <c r="I14">
        <v>0.6</v>
      </c>
      <c r="N14">
        <v>0</v>
      </c>
      <c r="P14">
        <v>0</v>
      </c>
      <c r="V14">
        <v>0</v>
      </c>
      <c r="X14">
        <v>0</v>
      </c>
      <c r="Y14">
        <v>0</v>
      </c>
      <c r="AB14">
        <v>0</v>
      </c>
      <c r="AE14">
        <f>3</f>
        <v>3</v>
      </c>
      <c r="AH14">
        <v>0</v>
      </c>
      <c r="AL14">
        <v>0</v>
      </c>
      <c r="AM14">
        <v>0</v>
      </c>
      <c r="AQ14">
        <f>5</f>
        <v>5</v>
      </c>
      <c r="BA14">
        <v>7</v>
      </c>
      <c r="BB14">
        <v>0</v>
      </c>
    </row>
    <row r="15" spans="1:67">
      <c r="A15" s="3">
        <v>2013</v>
      </c>
      <c r="B15" t="s">
        <v>67</v>
      </c>
      <c r="C15" t="s">
        <v>69</v>
      </c>
      <c r="D15">
        <v>1</v>
      </c>
      <c r="E15">
        <v>3</v>
      </c>
      <c r="F15">
        <v>80</v>
      </c>
      <c r="G15">
        <v>5</v>
      </c>
      <c r="H15">
        <v>87.7</v>
      </c>
      <c r="I15">
        <v>0.7</v>
      </c>
      <c r="N15">
        <v>0</v>
      </c>
      <c r="P15">
        <v>0</v>
      </c>
      <c r="V15">
        <v>1</v>
      </c>
      <c r="X15">
        <v>0</v>
      </c>
      <c r="Y15">
        <v>0</v>
      </c>
      <c r="AB15">
        <v>0</v>
      </c>
      <c r="AE15">
        <f>1</f>
        <v>1</v>
      </c>
      <c r="AH15">
        <v>0</v>
      </c>
      <c r="AL15">
        <v>0</v>
      </c>
      <c r="AM15">
        <v>0</v>
      </c>
      <c r="AQ15">
        <f>5+6+13+1+5+4+3</f>
        <v>37</v>
      </c>
      <c r="BA15">
        <v>0</v>
      </c>
      <c r="BB15">
        <v>0</v>
      </c>
    </row>
    <row r="16" spans="1:67">
      <c r="A16" s="3">
        <v>2013</v>
      </c>
      <c r="B16" t="s">
        <v>67</v>
      </c>
      <c r="C16" t="s">
        <v>69</v>
      </c>
      <c r="D16">
        <v>2</v>
      </c>
      <c r="E16">
        <v>1</v>
      </c>
      <c r="F16">
        <v>60</v>
      </c>
      <c r="G16">
        <v>4</v>
      </c>
      <c r="H16">
        <v>66.099999999999994</v>
      </c>
      <c r="I16">
        <v>0.7</v>
      </c>
      <c r="N16">
        <v>0</v>
      </c>
      <c r="P16">
        <v>0</v>
      </c>
      <c r="V16">
        <v>0</v>
      </c>
      <c r="X16">
        <v>0</v>
      </c>
      <c r="Y16">
        <v>0</v>
      </c>
      <c r="AB16">
        <v>0</v>
      </c>
      <c r="AE16">
        <f>1</f>
        <v>1</v>
      </c>
      <c r="AH16">
        <v>0</v>
      </c>
      <c r="AL16">
        <v>0</v>
      </c>
      <c r="AM16">
        <v>0</v>
      </c>
      <c r="AQ16">
        <f>3+7+5+4</f>
        <v>19</v>
      </c>
      <c r="BA16">
        <v>2</v>
      </c>
      <c r="BB16">
        <v>1</v>
      </c>
    </row>
    <row r="17" spans="1:59">
      <c r="A17" s="3">
        <v>2013</v>
      </c>
      <c r="B17" t="s">
        <v>67</v>
      </c>
      <c r="C17" t="s">
        <v>69</v>
      </c>
      <c r="D17">
        <v>2</v>
      </c>
      <c r="E17">
        <v>2</v>
      </c>
      <c r="F17">
        <v>60</v>
      </c>
      <c r="G17">
        <v>6</v>
      </c>
      <c r="H17">
        <v>83.8</v>
      </c>
      <c r="I17">
        <v>0.7</v>
      </c>
      <c r="N17">
        <v>0</v>
      </c>
      <c r="P17">
        <v>0</v>
      </c>
      <c r="V17">
        <v>0</v>
      </c>
      <c r="X17">
        <v>0</v>
      </c>
      <c r="Y17">
        <v>0</v>
      </c>
      <c r="AB17">
        <v>0</v>
      </c>
      <c r="AE17">
        <f>1</f>
        <v>1</v>
      </c>
      <c r="AH17">
        <v>0</v>
      </c>
      <c r="AL17">
        <v>0</v>
      </c>
      <c r="AM17">
        <v>0</v>
      </c>
      <c r="AQ17">
        <f>3+15+1+1+1+2+3</f>
        <v>26</v>
      </c>
      <c r="BA17">
        <v>0</v>
      </c>
      <c r="BB17">
        <v>0</v>
      </c>
    </row>
    <row r="18" spans="1:59">
      <c r="A18" s="3">
        <v>2013</v>
      </c>
      <c r="B18" t="s">
        <v>67</v>
      </c>
      <c r="C18" t="s">
        <v>69</v>
      </c>
      <c r="D18">
        <v>2</v>
      </c>
      <c r="E18">
        <v>3</v>
      </c>
      <c r="F18">
        <v>60</v>
      </c>
      <c r="G18">
        <v>5</v>
      </c>
      <c r="H18">
        <v>25.3</v>
      </c>
      <c r="I18">
        <v>0.4</v>
      </c>
      <c r="N18">
        <v>0</v>
      </c>
      <c r="P18">
        <v>0</v>
      </c>
      <c r="V18">
        <v>0</v>
      </c>
      <c r="X18">
        <v>0</v>
      </c>
      <c r="Y18">
        <v>0</v>
      </c>
      <c r="AB18">
        <v>0</v>
      </c>
      <c r="AE18">
        <f>4</f>
        <v>4</v>
      </c>
      <c r="AH18">
        <v>0</v>
      </c>
      <c r="AL18">
        <v>0</v>
      </c>
      <c r="AM18">
        <v>0</v>
      </c>
      <c r="AQ18">
        <f>6</f>
        <v>6</v>
      </c>
      <c r="BA18">
        <v>2</v>
      </c>
      <c r="BB18">
        <v>0</v>
      </c>
    </row>
    <row r="19" spans="1:59">
      <c r="A19" s="3">
        <v>2013</v>
      </c>
      <c r="B19" t="s">
        <v>67</v>
      </c>
      <c r="C19" t="s">
        <v>69</v>
      </c>
      <c r="D19">
        <v>3</v>
      </c>
      <c r="E19">
        <v>1</v>
      </c>
      <c r="F19">
        <v>0</v>
      </c>
      <c r="G19">
        <v>7</v>
      </c>
      <c r="H19">
        <v>78.8</v>
      </c>
      <c r="I19">
        <v>1</v>
      </c>
      <c r="N19">
        <v>0</v>
      </c>
      <c r="P19">
        <v>0</v>
      </c>
      <c r="V19">
        <v>0</v>
      </c>
      <c r="X19">
        <v>0</v>
      </c>
      <c r="Y19">
        <v>1</v>
      </c>
      <c r="AB19">
        <v>0</v>
      </c>
      <c r="AE19">
        <v>9</v>
      </c>
      <c r="AH19">
        <v>0</v>
      </c>
      <c r="AL19">
        <v>0</v>
      </c>
      <c r="AM19">
        <v>0</v>
      </c>
      <c r="AQ19">
        <f>4+1+3+3+8+1</f>
        <v>20</v>
      </c>
      <c r="BA19">
        <v>2</v>
      </c>
      <c r="BB19">
        <v>0</v>
      </c>
    </row>
    <row r="20" spans="1:59">
      <c r="A20" s="3">
        <v>2013</v>
      </c>
      <c r="B20" t="s">
        <v>67</v>
      </c>
      <c r="C20" t="s">
        <v>69</v>
      </c>
      <c r="D20">
        <v>3</v>
      </c>
      <c r="E20">
        <v>2</v>
      </c>
      <c r="F20">
        <v>0</v>
      </c>
      <c r="G20">
        <v>5</v>
      </c>
      <c r="H20">
        <v>87.1</v>
      </c>
      <c r="I20">
        <v>0.6</v>
      </c>
      <c r="N20">
        <v>0</v>
      </c>
      <c r="P20">
        <v>0</v>
      </c>
      <c r="V20">
        <v>0</v>
      </c>
      <c r="X20">
        <v>0</v>
      </c>
      <c r="Y20">
        <v>0</v>
      </c>
      <c r="AB20">
        <v>0</v>
      </c>
      <c r="AE20">
        <f>4+1+1+11+1+2</f>
        <v>20</v>
      </c>
      <c r="AH20">
        <v>0</v>
      </c>
      <c r="AL20">
        <v>0</v>
      </c>
      <c r="AM20">
        <v>0</v>
      </c>
      <c r="AQ20">
        <f>12+3+6+8</f>
        <v>29</v>
      </c>
      <c r="BA20">
        <v>0</v>
      </c>
      <c r="BB20">
        <v>0</v>
      </c>
    </row>
    <row r="21" spans="1:59">
      <c r="A21" s="3">
        <v>2013</v>
      </c>
      <c r="B21" t="s">
        <v>67</v>
      </c>
      <c r="C21" t="s">
        <v>69</v>
      </c>
      <c r="D21">
        <v>3</v>
      </c>
      <c r="E21">
        <v>3</v>
      </c>
      <c r="F21">
        <v>0</v>
      </c>
      <c r="G21">
        <v>5</v>
      </c>
      <c r="H21">
        <v>76.099999999999994</v>
      </c>
      <c r="I21">
        <v>0.7</v>
      </c>
      <c r="N21">
        <v>0</v>
      </c>
      <c r="P21">
        <v>0</v>
      </c>
      <c r="V21">
        <v>1</v>
      </c>
      <c r="X21">
        <v>0</v>
      </c>
      <c r="Y21">
        <v>0</v>
      </c>
      <c r="AB21">
        <v>0</v>
      </c>
      <c r="AE21">
        <f>4</f>
        <v>4</v>
      </c>
      <c r="AH21">
        <v>2</v>
      </c>
      <c r="AL21">
        <v>0</v>
      </c>
      <c r="AM21">
        <v>0</v>
      </c>
      <c r="AQ21">
        <f>3</f>
        <v>3</v>
      </c>
      <c r="BA21">
        <v>1</v>
      </c>
      <c r="BB21">
        <v>0</v>
      </c>
    </row>
    <row r="22" spans="1:59">
      <c r="A22" s="3">
        <v>2013</v>
      </c>
      <c r="B22" t="s">
        <v>67</v>
      </c>
      <c r="C22" t="s">
        <v>69</v>
      </c>
      <c r="D22">
        <v>4</v>
      </c>
      <c r="E22">
        <v>1</v>
      </c>
      <c r="F22">
        <v>72</v>
      </c>
      <c r="G22">
        <v>5</v>
      </c>
      <c r="H22">
        <v>94.9</v>
      </c>
      <c r="I22">
        <v>0.9</v>
      </c>
      <c r="N22">
        <v>0</v>
      </c>
      <c r="P22">
        <v>0</v>
      </c>
      <c r="V22">
        <v>2</v>
      </c>
      <c r="X22">
        <v>0</v>
      </c>
      <c r="Y22">
        <v>0</v>
      </c>
      <c r="AB22">
        <v>0</v>
      </c>
      <c r="AE22">
        <f>3</f>
        <v>3</v>
      </c>
      <c r="AH22">
        <v>2</v>
      </c>
      <c r="AL22">
        <v>0</v>
      </c>
      <c r="AM22">
        <v>0</v>
      </c>
      <c r="AQ22">
        <f>2+1+1+13+3</f>
        <v>20</v>
      </c>
      <c r="BA22">
        <v>0</v>
      </c>
      <c r="BB22">
        <v>0</v>
      </c>
    </row>
    <row r="23" spans="1:59">
      <c r="A23" s="3">
        <v>2013</v>
      </c>
      <c r="B23" t="s">
        <v>67</v>
      </c>
      <c r="C23" t="s">
        <v>69</v>
      </c>
      <c r="D23">
        <v>4</v>
      </c>
      <c r="E23">
        <v>2</v>
      </c>
      <c r="F23">
        <v>72</v>
      </c>
      <c r="G23">
        <v>5</v>
      </c>
      <c r="H23">
        <v>74</v>
      </c>
      <c r="I23">
        <v>0.6</v>
      </c>
      <c r="N23">
        <v>0</v>
      </c>
      <c r="P23">
        <v>0</v>
      </c>
      <c r="V23">
        <v>1</v>
      </c>
      <c r="X23">
        <v>0</v>
      </c>
      <c r="Y23">
        <v>0</v>
      </c>
      <c r="AB23">
        <v>0</v>
      </c>
      <c r="AE23">
        <v>0</v>
      </c>
      <c r="AH23">
        <v>0</v>
      </c>
      <c r="AL23">
        <v>0</v>
      </c>
      <c r="AM23">
        <v>0</v>
      </c>
      <c r="AQ23">
        <f>3</f>
        <v>3</v>
      </c>
      <c r="BA23">
        <v>3</v>
      </c>
      <c r="BB23">
        <v>0</v>
      </c>
    </row>
    <row r="24" spans="1:59">
      <c r="A24" s="3">
        <v>2013</v>
      </c>
      <c r="B24" t="s">
        <v>67</v>
      </c>
      <c r="C24" t="s">
        <v>69</v>
      </c>
      <c r="D24">
        <v>4</v>
      </c>
      <c r="E24">
        <v>3</v>
      </c>
      <c r="F24">
        <v>72</v>
      </c>
      <c r="G24">
        <v>4</v>
      </c>
      <c r="H24">
        <v>73</v>
      </c>
      <c r="I24">
        <v>0.6</v>
      </c>
      <c r="N24">
        <v>0</v>
      </c>
      <c r="P24">
        <v>0</v>
      </c>
      <c r="V24">
        <v>0</v>
      </c>
      <c r="X24">
        <v>0</v>
      </c>
      <c r="Y24">
        <v>0</v>
      </c>
      <c r="AB24">
        <v>0</v>
      </c>
      <c r="AE24">
        <v>4</v>
      </c>
      <c r="AH24">
        <v>0</v>
      </c>
      <c r="AL24">
        <v>0</v>
      </c>
      <c r="AM24">
        <v>0</v>
      </c>
      <c r="AQ24">
        <f>5+3+4</f>
        <v>12</v>
      </c>
      <c r="BA24">
        <v>3</v>
      </c>
      <c r="BB24">
        <v>0</v>
      </c>
    </row>
    <row r="25" spans="1:59">
      <c r="A25" s="3">
        <v>2013</v>
      </c>
      <c r="B25" t="s">
        <v>67</v>
      </c>
      <c r="C25" t="s">
        <v>69</v>
      </c>
      <c r="D25">
        <v>5</v>
      </c>
      <c r="E25">
        <v>1</v>
      </c>
      <c r="F25">
        <v>88</v>
      </c>
      <c r="G25">
        <v>4</v>
      </c>
      <c r="H25">
        <v>143.6</v>
      </c>
      <c r="I25">
        <v>0.8</v>
      </c>
      <c r="N25">
        <v>0</v>
      </c>
      <c r="P25">
        <v>0</v>
      </c>
      <c r="V25">
        <v>1</v>
      </c>
      <c r="X25">
        <v>0</v>
      </c>
      <c r="Y25">
        <v>0</v>
      </c>
      <c r="AB25">
        <v>0</v>
      </c>
      <c r="AE25">
        <v>2</v>
      </c>
      <c r="AH25">
        <v>0</v>
      </c>
      <c r="AL25">
        <v>0</v>
      </c>
      <c r="AM25">
        <v>0</v>
      </c>
      <c r="AQ25">
        <f>8+9</f>
        <v>17</v>
      </c>
      <c r="BA25">
        <v>0</v>
      </c>
      <c r="BB25">
        <v>0</v>
      </c>
    </row>
    <row r="26" spans="1:59">
      <c r="A26" s="3">
        <v>2013</v>
      </c>
      <c r="B26" t="s">
        <v>67</v>
      </c>
      <c r="C26" t="s">
        <v>69</v>
      </c>
      <c r="D26">
        <v>5</v>
      </c>
      <c r="E26">
        <v>2</v>
      </c>
      <c r="F26">
        <v>88</v>
      </c>
      <c r="G26">
        <v>4</v>
      </c>
      <c r="H26">
        <v>123</v>
      </c>
      <c r="I26">
        <v>0.8</v>
      </c>
      <c r="N26">
        <v>0</v>
      </c>
      <c r="P26">
        <v>0</v>
      </c>
      <c r="V26">
        <v>0</v>
      </c>
      <c r="X26">
        <v>0</v>
      </c>
      <c r="Y26">
        <v>0</v>
      </c>
      <c r="AB26">
        <v>0</v>
      </c>
      <c r="AE26">
        <v>0</v>
      </c>
      <c r="AH26">
        <v>0</v>
      </c>
      <c r="AL26">
        <v>0</v>
      </c>
      <c r="AM26">
        <v>0</v>
      </c>
      <c r="AQ26">
        <f>3+1+2</f>
        <v>6</v>
      </c>
      <c r="BA26">
        <v>1</v>
      </c>
      <c r="BB26">
        <v>0</v>
      </c>
    </row>
    <row r="27" spans="1:59">
      <c r="A27" s="3">
        <v>2013</v>
      </c>
      <c r="B27" t="s">
        <v>67</v>
      </c>
      <c r="C27" t="s">
        <v>69</v>
      </c>
      <c r="D27">
        <v>5</v>
      </c>
      <c r="E27">
        <v>3</v>
      </c>
      <c r="F27">
        <v>88</v>
      </c>
      <c r="G27">
        <v>4</v>
      </c>
      <c r="H27">
        <v>121.1</v>
      </c>
      <c r="I27">
        <v>0.6</v>
      </c>
      <c r="N27">
        <v>0</v>
      </c>
      <c r="P27">
        <v>0</v>
      </c>
      <c r="V27">
        <v>1</v>
      </c>
      <c r="X27">
        <v>0</v>
      </c>
      <c r="Y27">
        <v>1</v>
      </c>
      <c r="AB27">
        <v>0</v>
      </c>
      <c r="AE27">
        <v>7</v>
      </c>
      <c r="AH27">
        <v>0</v>
      </c>
      <c r="AL27">
        <v>0</v>
      </c>
      <c r="AM27">
        <v>0</v>
      </c>
      <c r="AQ27">
        <f>4+1+5</f>
        <v>10</v>
      </c>
      <c r="BA27">
        <v>8</v>
      </c>
      <c r="BB27">
        <v>0</v>
      </c>
    </row>
    <row r="28" spans="1:59">
      <c r="A28" s="3">
        <v>2013</v>
      </c>
      <c r="B28" t="s">
        <v>70</v>
      </c>
      <c r="C28" t="s">
        <v>71</v>
      </c>
      <c r="D28">
        <v>1</v>
      </c>
      <c r="E28">
        <v>1</v>
      </c>
      <c r="F28">
        <v>56</v>
      </c>
      <c r="G28">
        <v>5</v>
      </c>
      <c r="H28">
        <v>67.2</v>
      </c>
      <c r="I28">
        <v>0.7</v>
      </c>
      <c r="M28">
        <v>0</v>
      </c>
      <c r="N28">
        <v>0</v>
      </c>
      <c r="O28">
        <v>19</v>
      </c>
      <c r="P28" s="4">
        <v>0</v>
      </c>
      <c r="V28">
        <v>1</v>
      </c>
      <c r="W28">
        <v>1</v>
      </c>
      <c r="X28">
        <v>0</v>
      </c>
      <c r="Y28">
        <v>0</v>
      </c>
      <c r="Z28">
        <v>0</v>
      </c>
      <c r="AB28">
        <v>0</v>
      </c>
      <c r="AE28">
        <f>13+4+1</f>
        <v>18</v>
      </c>
      <c r="AH28">
        <f>8</f>
        <v>8</v>
      </c>
      <c r="AL28">
        <v>19</v>
      </c>
      <c r="AM28">
        <v>0</v>
      </c>
      <c r="AQ28">
        <f>3+1</f>
        <v>4</v>
      </c>
      <c r="AR28">
        <v>9</v>
      </c>
      <c r="AX28">
        <v>1</v>
      </c>
      <c r="BA28">
        <v>0</v>
      </c>
      <c r="BB28">
        <v>0</v>
      </c>
      <c r="BC28">
        <v>0</v>
      </c>
      <c r="BD28">
        <v>0</v>
      </c>
      <c r="BE28">
        <v>0</v>
      </c>
      <c r="BF28">
        <v>0</v>
      </c>
      <c r="BG28">
        <v>0</v>
      </c>
    </row>
    <row r="29" spans="1:59">
      <c r="A29" s="3">
        <v>2013</v>
      </c>
      <c r="B29" t="s">
        <v>70</v>
      </c>
      <c r="C29" t="s">
        <v>71</v>
      </c>
      <c r="D29">
        <v>1</v>
      </c>
      <c r="E29">
        <v>2</v>
      </c>
      <c r="F29">
        <v>56</v>
      </c>
      <c r="G29">
        <v>4</v>
      </c>
      <c r="H29">
        <v>110.1</v>
      </c>
      <c r="I29">
        <v>0.7</v>
      </c>
      <c r="M29">
        <v>0</v>
      </c>
      <c r="N29">
        <v>0</v>
      </c>
      <c r="O29">
        <v>21</v>
      </c>
      <c r="P29" s="4">
        <v>0</v>
      </c>
      <c r="V29">
        <v>0</v>
      </c>
      <c r="W29">
        <v>0</v>
      </c>
      <c r="X29">
        <v>1</v>
      </c>
      <c r="Y29">
        <v>3</v>
      </c>
      <c r="Z29">
        <v>0</v>
      </c>
      <c r="AB29">
        <v>0</v>
      </c>
      <c r="AE29">
        <f>5+1+2</f>
        <v>8</v>
      </c>
      <c r="AH29">
        <v>13</v>
      </c>
      <c r="AL29">
        <v>48</v>
      </c>
      <c r="AM29">
        <v>0</v>
      </c>
      <c r="AQ29">
        <f>9+8</f>
        <v>17</v>
      </c>
      <c r="AR29">
        <v>2</v>
      </c>
      <c r="AX29">
        <v>0</v>
      </c>
      <c r="BA29">
        <v>1</v>
      </c>
      <c r="BB29">
        <v>0</v>
      </c>
      <c r="BC29">
        <v>0</v>
      </c>
      <c r="BD29">
        <v>0</v>
      </c>
      <c r="BE29">
        <v>0</v>
      </c>
      <c r="BF29">
        <v>0</v>
      </c>
      <c r="BG29">
        <v>0</v>
      </c>
    </row>
    <row r="30" spans="1:59">
      <c r="A30" s="3">
        <v>2013</v>
      </c>
      <c r="B30" t="s">
        <v>70</v>
      </c>
      <c r="C30" t="s">
        <v>71</v>
      </c>
      <c r="D30">
        <v>1</v>
      </c>
      <c r="E30">
        <v>3</v>
      </c>
      <c r="F30">
        <v>56</v>
      </c>
      <c r="G30">
        <v>4</v>
      </c>
      <c r="H30">
        <v>126.5</v>
      </c>
      <c r="I30">
        <v>0.8</v>
      </c>
      <c r="M30">
        <v>3</v>
      </c>
      <c r="N30">
        <v>0</v>
      </c>
      <c r="O30">
        <v>16</v>
      </c>
      <c r="P30" s="4">
        <v>0</v>
      </c>
      <c r="V30">
        <v>0</v>
      </c>
      <c r="W30">
        <v>0</v>
      </c>
      <c r="X30">
        <v>0</v>
      </c>
      <c r="Y30">
        <v>2</v>
      </c>
      <c r="Z30">
        <v>0</v>
      </c>
      <c r="AB30">
        <v>1</v>
      </c>
      <c r="AE30">
        <f>2+13</f>
        <v>15</v>
      </c>
      <c r="AH30">
        <v>4</v>
      </c>
      <c r="AL30">
        <v>0</v>
      </c>
      <c r="AM30">
        <v>0</v>
      </c>
      <c r="AQ30">
        <f>27+1+8</f>
        <v>36</v>
      </c>
      <c r="AR30">
        <v>4</v>
      </c>
      <c r="AX30">
        <v>0</v>
      </c>
      <c r="BA30">
        <v>1</v>
      </c>
      <c r="BB30">
        <v>0</v>
      </c>
      <c r="BC30">
        <v>0</v>
      </c>
      <c r="BD30">
        <v>0</v>
      </c>
      <c r="BE30">
        <v>0</v>
      </c>
      <c r="BF30">
        <v>0</v>
      </c>
      <c r="BG30">
        <v>0</v>
      </c>
    </row>
    <row r="31" spans="1:59">
      <c r="A31" s="3">
        <v>2013</v>
      </c>
      <c r="B31" t="s">
        <v>70</v>
      </c>
      <c r="C31" t="s">
        <v>71</v>
      </c>
      <c r="D31">
        <v>2</v>
      </c>
      <c r="E31">
        <v>1</v>
      </c>
      <c r="F31">
        <v>60</v>
      </c>
      <c r="G31">
        <v>5</v>
      </c>
      <c r="H31">
        <v>134</v>
      </c>
      <c r="I31">
        <v>0.9</v>
      </c>
      <c r="M31">
        <v>1</v>
      </c>
      <c r="N31">
        <v>0</v>
      </c>
      <c r="O31">
        <v>8</v>
      </c>
      <c r="P31" s="4">
        <v>0</v>
      </c>
      <c r="V31">
        <v>1</v>
      </c>
      <c r="W31">
        <v>0</v>
      </c>
      <c r="X31">
        <v>0</v>
      </c>
      <c r="Y31">
        <v>7</v>
      </c>
      <c r="Z31">
        <v>0</v>
      </c>
      <c r="AB31">
        <v>1</v>
      </c>
      <c r="AE31">
        <f>1+7</f>
        <v>8</v>
      </c>
      <c r="AH31">
        <v>13</v>
      </c>
      <c r="AL31">
        <f>2+8+60+40</f>
        <v>110</v>
      </c>
      <c r="AM31">
        <v>0</v>
      </c>
      <c r="AQ31">
        <f>32+12+1+1+1+3+17+18+17+27+7</f>
        <v>136</v>
      </c>
      <c r="AR31">
        <v>1</v>
      </c>
      <c r="AX31">
        <v>0</v>
      </c>
      <c r="BA31">
        <v>0</v>
      </c>
      <c r="BB31">
        <v>0</v>
      </c>
      <c r="BC31">
        <v>1</v>
      </c>
      <c r="BD31">
        <v>1</v>
      </c>
      <c r="BE31">
        <v>0</v>
      </c>
      <c r="BF31">
        <v>1</v>
      </c>
      <c r="BG31">
        <v>0</v>
      </c>
    </row>
    <row r="32" spans="1:59">
      <c r="A32" s="3">
        <v>2013</v>
      </c>
      <c r="B32" t="s">
        <v>70</v>
      </c>
      <c r="C32" t="s">
        <v>71</v>
      </c>
      <c r="D32">
        <v>2</v>
      </c>
      <c r="E32">
        <v>2</v>
      </c>
      <c r="F32">
        <v>60</v>
      </c>
      <c r="G32">
        <v>4</v>
      </c>
      <c r="H32">
        <v>59.8</v>
      </c>
      <c r="I32">
        <v>0.6</v>
      </c>
      <c r="M32">
        <v>0</v>
      </c>
      <c r="N32">
        <v>0</v>
      </c>
      <c r="O32">
        <v>5</v>
      </c>
      <c r="P32" s="4">
        <v>0</v>
      </c>
      <c r="V32">
        <v>0</v>
      </c>
      <c r="W32">
        <v>0</v>
      </c>
      <c r="X32">
        <v>0</v>
      </c>
      <c r="Y32">
        <v>0</v>
      </c>
      <c r="Z32">
        <v>0</v>
      </c>
      <c r="AB32">
        <v>0</v>
      </c>
      <c r="AE32">
        <f>4</f>
        <v>4</v>
      </c>
      <c r="AH32">
        <v>1</v>
      </c>
      <c r="AL32">
        <f>5+6+34+17</f>
        <v>62</v>
      </c>
      <c r="AM32">
        <v>0</v>
      </c>
      <c r="AQ32">
        <v>3</v>
      </c>
      <c r="AR32">
        <v>0</v>
      </c>
      <c r="AX32">
        <v>0</v>
      </c>
      <c r="BA32">
        <v>0</v>
      </c>
      <c r="BB32">
        <v>0</v>
      </c>
      <c r="BC32">
        <v>0</v>
      </c>
      <c r="BD32">
        <v>0</v>
      </c>
      <c r="BE32">
        <v>0</v>
      </c>
      <c r="BF32">
        <v>0</v>
      </c>
      <c r="BG32">
        <v>0</v>
      </c>
    </row>
    <row r="33" spans="1:59">
      <c r="A33" s="3">
        <v>2013</v>
      </c>
      <c r="B33" t="s">
        <v>70</v>
      </c>
      <c r="C33" t="s">
        <v>71</v>
      </c>
      <c r="D33">
        <v>2</v>
      </c>
      <c r="E33">
        <v>3</v>
      </c>
      <c r="F33">
        <v>60</v>
      </c>
      <c r="G33">
        <v>3</v>
      </c>
      <c r="H33">
        <v>68.599999999999994</v>
      </c>
      <c r="I33">
        <v>0.6</v>
      </c>
      <c r="M33">
        <v>0</v>
      </c>
      <c r="N33">
        <v>0</v>
      </c>
      <c r="O33">
        <v>1</v>
      </c>
      <c r="P33" s="4">
        <v>0</v>
      </c>
      <c r="V33">
        <v>0</v>
      </c>
      <c r="W33">
        <v>0</v>
      </c>
      <c r="X33">
        <v>0</v>
      </c>
      <c r="Y33">
        <v>3</v>
      </c>
      <c r="Z33">
        <v>0</v>
      </c>
      <c r="AB33">
        <v>0</v>
      </c>
      <c r="AE33">
        <v>4</v>
      </c>
      <c r="AH33">
        <v>7</v>
      </c>
      <c r="AL33">
        <f>5+21+56</f>
        <v>82</v>
      </c>
      <c r="AM33">
        <v>0</v>
      </c>
      <c r="AQ33">
        <f>4+27+3+10+1</f>
        <v>45</v>
      </c>
      <c r="AR33">
        <v>2</v>
      </c>
      <c r="AX33">
        <v>0</v>
      </c>
      <c r="BA33">
        <v>1</v>
      </c>
      <c r="BB33">
        <v>0</v>
      </c>
      <c r="BC33">
        <v>1</v>
      </c>
      <c r="BD33">
        <v>0</v>
      </c>
      <c r="BE33">
        <v>0</v>
      </c>
      <c r="BF33">
        <v>0</v>
      </c>
      <c r="BG33">
        <v>0</v>
      </c>
    </row>
    <row r="34" spans="1:59">
      <c r="A34" s="3">
        <v>2013</v>
      </c>
      <c r="B34" t="s">
        <v>70</v>
      </c>
      <c r="C34" t="s">
        <v>71</v>
      </c>
      <c r="D34">
        <v>3</v>
      </c>
      <c r="E34">
        <v>1</v>
      </c>
      <c r="F34">
        <v>72</v>
      </c>
      <c r="G34">
        <v>5</v>
      </c>
      <c r="H34">
        <v>190.4</v>
      </c>
      <c r="I34">
        <v>1.1000000000000001</v>
      </c>
      <c r="M34">
        <v>2</v>
      </c>
      <c r="N34">
        <v>0</v>
      </c>
      <c r="O34">
        <v>27</v>
      </c>
      <c r="P34" s="4">
        <v>0</v>
      </c>
      <c r="V34">
        <v>1</v>
      </c>
      <c r="W34">
        <v>0</v>
      </c>
      <c r="X34">
        <v>0</v>
      </c>
      <c r="Y34">
        <v>3</v>
      </c>
      <c r="Z34">
        <v>0</v>
      </c>
      <c r="AB34">
        <v>3</v>
      </c>
      <c r="AE34">
        <v>1</v>
      </c>
      <c r="AH34">
        <v>1</v>
      </c>
      <c r="AL34">
        <f>2+24+46+4</f>
        <v>76</v>
      </c>
      <c r="AM34">
        <v>0</v>
      </c>
      <c r="AQ34">
        <f>25+4+12+32</f>
        <v>73</v>
      </c>
      <c r="AR34">
        <v>0</v>
      </c>
      <c r="AX34">
        <v>0</v>
      </c>
      <c r="BA34">
        <v>0</v>
      </c>
      <c r="BB34">
        <v>0</v>
      </c>
      <c r="BC34">
        <v>1</v>
      </c>
      <c r="BD34">
        <v>0</v>
      </c>
      <c r="BE34">
        <v>0</v>
      </c>
      <c r="BF34">
        <v>0</v>
      </c>
      <c r="BG34">
        <v>0</v>
      </c>
    </row>
    <row r="35" spans="1:59">
      <c r="A35" s="3">
        <v>2013</v>
      </c>
      <c r="B35" t="s">
        <v>70</v>
      </c>
      <c r="C35" t="s">
        <v>71</v>
      </c>
      <c r="D35">
        <v>3</v>
      </c>
      <c r="E35">
        <v>2</v>
      </c>
      <c r="F35">
        <v>72</v>
      </c>
      <c r="G35">
        <v>5</v>
      </c>
      <c r="H35">
        <v>144.5</v>
      </c>
      <c r="I35">
        <v>0.8</v>
      </c>
      <c r="M35">
        <v>0</v>
      </c>
      <c r="N35">
        <v>0</v>
      </c>
      <c r="O35">
        <v>34</v>
      </c>
      <c r="P35" s="4">
        <v>0</v>
      </c>
      <c r="V35">
        <v>0</v>
      </c>
      <c r="W35">
        <v>0</v>
      </c>
      <c r="X35">
        <v>0</v>
      </c>
      <c r="Y35">
        <v>1</v>
      </c>
      <c r="Z35">
        <v>0</v>
      </c>
      <c r="AB35">
        <v>0</v>
      </c>
      <c r="AE35">
        <v>9</v>
      </c>
      <c r="AH35">
        <f>9+11+25</f>
        <v>45</v>
      </c>
      <c r="AL35">
        <f>2+70</f>
        <v>72</v>
      </c>
      <c r="AM35">
        <v>0</v>
      </c>
      <c r="AQ35">
        <f>18+13+2</f>
        <v>33</v>
      </c>
      <c r="AR35">
        <v>8</v>
      </c>
      <c r="AX35">
        <v>0</v>
      </c>
      <c r="BA35">
        <v>0</v>
      </c>
      <c r="BB35">
        <v>0</v>
      </c>
      <c r="BC35">
        <v>3</v>
      </c>
      <c r="BD35">
        <v>0</v>
      </c>
      <c r="BE35">
        <v>0</v>
      </c>
      <c r="BF35">
        <v>0</v>
      </c>
      <c r="BG35">
        <v>0</v>
      </c>
    </row>
    <row r="36" spans="1:59">
      <c r="A36" s="3">
        <v>2013</v>
      </c>
      <c r="B36" t="s">
        <v>70</v>
      </c>
      <c r="C36" t="s">
        <v>71</v>
      </c>
      <c r="D36">
        <v>3</v>
      </c>
      <c r="E36">
        <v>3</v>
      </c>
      <c r="F36">
        <v>72</v>
      </c>
      <c r="G36">
        <v>5</v>
      </c>
      <c r="H36">
        <v>125</v>
      </c>
      <c r="I36">
        <v>0.9</v>
      </c>
      <c r="M36">
        <v>0</v>
      </c>
      <c r="N36">
        <v>0</v>
      </c>
      <c r="O36">
        <v>53</v>
      </c>
      <c r="P36" s="4">
        <v>0</v>
      </c>
      <c r="V36">
        <v>0</v>
      </c>
      <c r="W36">
        <v>0</v>
      </c>
      <c r="X36">
        <v>0</v>
      </c>
      <c r="Y36">
        <v>1</v>
      </c>
      <c r="Z36">
        <v>0</v>
      </c>
      <c r="AB36">
        <v>0</v>
      </c>
      <c r="AE36">
        <v>2</v>
      </c>
      <c r="AH36">
        <v>8</v>
      </c>
      <c r="AL36">
        <f>2+17+3</f>
        <v>22</v>
      </c>
      <c r="AM36">
        <v>0</v>
      </c>
      <c r="AQ36">
        <f>16+24+23+4</f>
        <v>67</v>
      </c>
      <c r="AR36">
        <v>2</v>
      </c>
      <c r="AX36">
        <v>0</v>
      </c>
      <c r="BA36">
        <v>0</v>
      </c>
      <c r="BB36">
        <v>0</v>
      </c>
      <c r="BC36">
        <v>2</v>
      </c>
      <c r="BD36">
        <v>0</v>
      </c>
      <c r="BE36">
        <v>1</v>
      </c>
      <c r="BF36">
        <v>0</v>
      </c>
      <c r="BG36">
        <v>0</v>
      </c>
    </row>
    <row r="37" spans="1:59">
      <c r="A37" s="3">
        <v>2013</v>
      </c>
      <c r="B37" t="s">
        <v>70</v>
      </c>
      <c r="C37" t="s">
        <v>71</v>
      </c>
      <c r="D37">
        <v>4</v>
      </c>
      <c r="E37">
        <v>1</v>
      </c>
      <c r="F37">
        <v>59</v>
      </c>
      <c r="G37">
        <v>6</v>
      </c>
      <c r="H37">
        <v>120</v>
      </c>
      <c r="I37">
        <v>0.7</v>
      </c>
      <c r="M37">
        <v>5</v>
      </c>
      <c r="N37">
        <v>0</v>
      </c>
      <c r="O37">
        <v>33</v>
      </c>
      <c r="P37" s="4">
        <v>0</v>
      </c>
      <c r="V37">
        <v>0</v>
      </c>
      <c r="W37">
        <v>0</v>
      </c>
      <c r="X37">
        <v>2</v>
      </c>
      <c r="Y37">
        <v>5</v>
      </c>
      <c r="Z37">
        <v>0</v>
      </c>
      <c r="AB37">
        <v>1</v>
      </c>
      <c r="AE37">
        <v>44</v>
      </c>
      <c r="AH37">
        <f>2+1+6+22</f>
        <v>31</v>
      </c>
      <c r="AL37">
        <f>8+10</f>
        <v>18</v>
      </c>
      <c r="AM37">
        <v>0</v>
      </c>
      <c r="AQ37">
        <f>43+19+3+9+26+43+15</f>
        <v>158</v>
      </c>
      <c r="AR37">
        <v>2</v>
      </c>
      <c r="AX37">
        <v>0</v>
      </c>
      <c r="BA37">
        <v>0</v>
      </c>
      <c r="BB37">
        <v>0</v>
      </c>
      <c r="BC37">
        <v>13</v>
      </c>
      <c r="BD37">
        <v>0</v>
      </c>
      <c r="BE37">
        <v>2</v>
      </c>
      <c r="BF37">
        <v>0</v>
      </c>
      <c r="BG37">
        <v>0</v>
      </c>
    </row>
    <row r="38" spans="1:59">
      <c r="A38" s="3">
        <v>2013</v>
      </c>
      <c r="B38" t="s">
        <v>70</v>
      </c>
      <c r="C38" t="s">
        <v>71</v>
      </c>
      <c r="D38">
        <v>4</v>
      </c>
      <c r="E38">
        <v>2</v>
      </c>
      <c r="F38">
        <v>59</v>
      </c>
      <c r="G38">
        <v>4</v>
      </c>
      <c r="H38">
        <v>123.5</v>
      </c>
      <c r="I38">
        <v>0.7</v>
      </c>
      <c r="M38">
        <v>0</v>
      </c>
      <c r="N38">
        <v>0</v>
      </c>
      <c r="O38">
        <v>69</v>
      </c>
      <c r="P38" s="4">
        <v>0</v>
      </c>
      <c r="V38">
        <v>0</v>
      </c>
      <c r="W38">
        <v>0</v>
      </c>
      <c r="X38">
        <v>2</v>
      </c>
      <c r="Y38">
        <v>3</v>
      </c>
      <c r="Z38">
        <v>0</v>
      </c>
      <c r="AB38">
        <v>0</v>
      </c>
      <c r="AE38">
        <f>2+3+32+3</f>
        <v>40</v>
      </c>
      <c r="AH38">
        <f>1+5+5+52</f>
        <v>63</v>
      </c>
      <c r="AL38">
        <f>18+8+27+73+34</f>
        <v>160</v>
      </c>
      <c r="AM38">
        <v>0</v>
      </c>
      <c r="AQ38">
        <f>8+4+3+13</f>
        <v>28</v>
      </c>
      <c r="AR38">
        <v>2</v>
      </c>
      <c r="AX38">
        <v>0</v>
      </c>
      <c r="BA38">
        <v>0</v>
      </c>
      <c r="BB38">
        <v>0</v>
      </c>
      <c r="BC38">
        <v>0</v>
      </c>
      <c r="BD38">
        <v>0</v>
      </c>
      <c r="BE38">
        <v>0</v>
      </c>
      <c r="BF38">
        <v>0</v>
      </c>
      <c r="BG38">
        <v>0</v>
      </c>
    </row>
    <row r="39" spans="1:59">
      <c r="A39" s="3">
        <v>2013</v>
      </c>
      <c r="B39" t="s">
        <v>70</v>
      </c>
      <c r="C39" t="s">
        <v>71</v>
      </c>
      <c r="D39">
        <v>4</v>
      </c>
      <c r="E39">
        <v>3</v>
      </c>
      <c r="F39">
        <v>59</v>
      </c>
      <c r="G39">
        <v>5</v>
      </c>
      <c r="H39">
        <v>136.1</v>
      </c>
      <c r="I39">
        <v>0.8</v>
      </c>
      <c r="M39">
        <v>0</v>
      </c>
      <c r="N39">
        <v>0</v>
      </c>
      <c r="O39">
        <v>44</v>
      </c>
      <c r="P39" s="4">
        <v>0</v>
      </c>
      <c r="V39">
        <v>0</v>
      </c>
      <c r="W39">
        <v>0</v>
      </c>
      <c r="X39">
        <v>1</v>
      </c>
      <c r="Y39">
        <v>3</v>
      </c>
      <c r="Z39">
        <v>0</v>
      </c>
      <c r="AB39">
        <v>2</v>
      </c>
      <c r="AE39">
        <f>1+9+1+3</f>
        <v>14</v>
      </c>
      <c r="AH39">
        <f>1+2+2</f>
        <v>5</v>
      </c>
      <c r="AL39">
        <f>4+1+5+20+150</f>
        <v>180</v>
      </c>
      <c r="AM39">
        <v>0</v>
      </c>
      <c r="AQ39">
        <v>8</v>
      </c>
      <c r="AR39">
        <v>1</v>
      </c>
      <c r="AX39">
        <v>0</v>
      </c>
      <c r="BA39">
        <v>0</v>
      </c>
      <c r="BB39">
        <v>0</v>
      </c>
      <c r="BC39">
        <v>2</v>
      </c>
      <c r="BD39">
        <v>1</v>
      </c>
      <c r="BE39">
        <v>1</v>
      </c>
      <c r="BF39">
        <v>0</v>
      </c>
      <c r="BG39">
        <v>0</v>
      </c>
    </row>
    <row r="40" spans="1:59">
      <c r="A40" s="3">
        <v>2013</v>
      </c>
      <c r="B40" t="s">
        <v>70</v>
      </c>
      <c r="C40" t="s">
        <v>71</v>
      </c>
      <c r="D40">
        <v>5</v>
      </c>
      <c r="E40">
        <v>1</v>
      </c>
      <c r="F40">
        <v>67</v>
      </c>
      <c r="G40">
        <v>4</v>
      </c>
      <c r="H40">
        <v>125.6</v>
      </c>
      <c r="I40">
        <v>0.6</v>
      </c>
      <c r="M40">
        <v>0</v>
      </c>
      <c r="N40">
        <v>0</v>
      </c>
      <c r="O40">
        <v>24</v>
      </c>
      <c r="P40" s="4">
        <v>0</v>
      </c>
      <c r="V40">
        <v>0</v>
      </c>
      <c r="W40">
        <v>0</v>
      </c>
      <c r="X40">
        <v>0</v>
      </c>
      <c r="Y40">
        <v>0</v>
      </c>
      <c r="Z40">
        <v>0</v>
      </c>
      <c r="AB40">
        <v>0</v>
      </c>
      <c r="AE40">
        <v>0</v>
      </c>
      <c r="AH40">
        <v>8</v>
      </c>
      <c r="AL40">
        <f>54+11+29</f>
        <v>94</v>
      </c>
      <c r="AM40">
        <v>0</v>
      </c>
      <c r="AQ40">
        <f>3+5+1</f>
        <v>9</v>
      </c>
      <c r="AR40">
        <v>0</v>
      </c>
      <c r="AX40">
        <v>0</v>
      </c>
      <c r="BA40">
        <v>0</v>
      </c>
      <c r="BB40">
        <v>0</v>
      </c>
      <c r="BC40">
        <v>0</v>
      </c>
      <c r="BD40">
        <v>0</v>
      </c>
      <c r="BE40">
        <v>0</v>
      </c>
      <c r="BF40">
        <v>0</v>
      </c>
      <c r="BG40">
        <v>0</v>
      </c>
    </row>
    <row r="41" spans="1:59">
      <c r="A41" s="3">
        <v>2013</v>
      </c>
      <c r="B41" t="s">
        <v>70</v>
      </c>
      <c r="C41" t="s">
        <v>71</v>
      </c>
      <c r="D41">
        <v>5</v>
      </c>
      <c r="E41">
        <v>2</v>
      </c>
      <c r="F41">
        <v>67</v>
      </c>
      <c r="G41">
        <v>4</v>
      </c>
      <c r="H41">
        <v>48.6</v>
      </c>
      <c r="I41">
        <v>0.4</v>
      </c>
      <c r="M41">
        <v>0</v>
      </c>
      <c r="N41">
        <v>0</v>
      </c>
      <c r="O41">
        <v>5</v>
      </c>
      <c r="P41" s="4">
        <v>0</v>
      </c>
      <c r="V41">
        <v>0</v>
      </c>
      <c r="W41">
        <v>0</v>
      </c>
      <c r="X41">
        <v>0</v>
      </c>
      <c r="Y41">
        <v>3</v>
      </c>
      <c r="Z41">
        <v>0</v>
      </c>
      <c r="AB41">
        <v>0</v>
      </c>
      <c r="AE41">
        <v>4</v>
      </c>
      <c r="AH41">
        <v>20</v>
      </c>
      <c r="AL41">
        <f>6+14</f>
        <v>20</v>
      </c>
      <c r="AM41">
        <v>0</v>
      </c>
      <c r="AQ41">
        <v>6</v>
      </c>
      <c r="AR41">
        <v>0</v>
      </c>
      <c r="AX41">
        <v>0</v>
      </c>
      <c r="BA41">
        <v>0</v>
      </c>
      <c r="BB41">
        <v>0</v>
      </c>
      <c r="BC41">
        <v>2</v>
      </c>
      <c r="BD41">
        <v>0</v>
      </c>
      <c r="BE41">
        <v>0</v>
      </c>
      <c r="BF41">
        <v>0</v>
      </c>
      <c r="BG41">
        <v>0</v>
      </c>
    </row>
    <row r="42" spans="1:59">
      <c r="A42" s="3">
        <v>2013</v>
      </c>
      <c r="B42" t="s">
        <v>70</v>
      </c>
      <c r="C42" t="s">
        <v>71</v>
      </c>
      <c r="D42">
        <v>5</v>
      </c>
      <c r="E42">
        <v>3</v>
      </c>
      <c r="F42">
        <v>67</v>
      </c>
      <c r="G42">
        <v>3</v>
      </c>
      <c r="H42">
        <v>83.2</v>
      </c>
      <c r="I42">
        <v>0.5</v>
      </c>
      <c r="M42">
        <v>1</v>
      </c>
      <c r="N42">
        <v>0</v>
      </c>
      <c r="O42">
        <v>25</v>
      </c>
      <c r="P42" s="4">
        <v>0</v>
      </c>
      <c r="V42">
        <v>0</v>
      </c>
      <c r="W42">
        <v>0</v>
      </c>
      <c r="X42">
        <v>0</v>
      </c>
      <c r="Y42">
        <v>1</v>
      </c>
      <c r="Z42">
        <v>0</v>
      </c>
      <c r="AB42">
        <v>0</v>
      </c>
      <c r="AE42">
        <v>17</v>
      </c>
      <c r="AH42">
        <v>1</v>
      </c>
      <c r="AL42">
        <f>39+6+34</f>
        <v>79</v>
      </c>
      <c r="AM42">
        <v>0</v>
      </c>
      <c r="AQ42">
        <f>2+3+1</f>
        <v>6</v>
      </c>
      <c r="AR42">
        <v>0</v>
      </c>
      <c r="AX42">
        <v>0</v>
      </c>
      <c r="BA42">
        <v>0</v>
      </c>
      <c r="BB42">
        <v>0</v>
      </c>
      <c r="BC42">
        <v>1</v>
      </c>
      <c r="BD42">
        <v>0</v>
      </c>
      <c r="BE42">
        <v>0</v>
      </c>
      <c r="BF42">
        <v>0</v>
      </c>
      <c r="BG42">
        <v>0</v>
      </c>
    </row>
    <row r="43" spans="1:59">
      <c r="A43" s="3">
        <v>2013</v>
      </c>
      <c r="B43" t="s">
        <v>70</v>
      </c>
      <c r="C43" t="s">
        <v>68</v>
      </c>
      <c r="D43">
        <v>1</v>
      </c>
      <c r="E43">
        <v>1</v>
      </c>
      <c r="G43">
        <v>4</v>
      </c>
      <c r="H43">
        <v>104.8</v>
      </c>
      <c r="I43">
        <v>0.8</v>
      </c>
      <c r="M43">
        <v>0</v>
      </c>
      <c r="N43">
        <v>0</v>
      </c>
      <c r="O43">
        <v>10</v>
      </c>
      <c r="P43" s="4">
        <v>0</v>
      </c>
      <c r="V43">
        <v>0</v>
      </c>
      <c r="W43">
        <v>0</v>
      </c>
      <c r="X43">
        <v>0</v>
      </c>
      <c r="Y43">
        <v>0</v>
      </c>
      <c r="Z43">
        <v>0</v>
      </c>
      <c r="AB43">
        <v>0</v>
      </c>
      <c r="AE43">
        <f>17+7</f>
        <v>24</v>
      </c>
      <c r="AH43">
        <v>0</v>
      </c>
      <c r="AL43">
        <f>3+18+5+14</f>
        <v>40</v>
      </c>
      <c r="AM43">
        <v>0</v>
      </c>
      <c r="AQ43">
        <f>4+1+3+2+6+6</f>
        <v>22</v>
      </c>
      <c r="AR43">
        <v>1</v>
      </c>
      <c r="AX43">
        <v>0</v>
      </c>
      <c r="BA43">
        <v>0</v>
      </c>
      <c r="BB43">
        <v>0</v>
      </c>
      <c r="BC43">
        <v>1</v>
      </c>
      <c r="BD43">
        <v>0</v>
      </c>
      <c r="BE43">
        <v>0</v>
      </c>
      <c r="BF43">
        <v>0</v>
      </c>
      <c r="BG43">
        <v>0</v>
      </c>
    </row>
    <row r="44" spans="1:59">
      <c r="A44" s="3">
        <v>2013</v>
      </c>
      <c r="B44" t="s">
        <v>70</v>
      </c>
      <c r="C44" t="s">
        <v>68</v>
      </c>
      <c r="D44">
        <v>1</v>
      </c>
      <c r="E44">
        <v>2</v>
      </c>
      <c r="G44">
        <v>5</v>
      </c>
      <c r="H44">
        <v>138</v>
      </c>
      <c r="I44">
        <v>0.8</v>
      </c>
      <c r="M44">
        <v>0</v>
      </c>
      <c r="N44">
        <v>0</v>
      </c>
      <c r="O44">
        <v>30</v>
      </c>
      <c r="P44" s="4">
        <v>0</v>
      </c>
      <c r="V44">
        <v>1</v>
      </c>
      <c r="W44">
        <v>0</v>
      </c>
      <c r="X44">
        <v>0</v>
      </c>
      <c r="Y44">
        <v>3</v>
      </c>
      <c r="Z44">
        <v>1</v>
      </c>
      <c r="AB44">
        <v>1</v>
      </c>
      <c r="AE44">
        <f>7+5+3+25+1+2+18+38+40</f>
        <v>139</v>
      </c>
      <c r="AH44">
        <v>5</v>
      </c>
      <c r="AL44">
        <f>7+13+8</f>
        <v>28</v>
      </c>
      <c r="AM44">
        <v>0</v>
      </c>
      <c r="AQ44">
        <f>20+32+17+7+6+2+6+52+52+45</f>
        <v>239</v>
      </c>
      <c r="AR44">
        <v>4</v>
      </c>
      <c r="AX44">
        <v>0</v>
      </c>
      <c r="BA44">
        <v>1</v>
      </c>
      <c r="BB44">
        <v>0</v>
      </c>
      <c r="BC44">
        <f>2+5+1+1</f>
        <v>9</v>
      </c>
      <c r="BD44">
        <v>0</v>
      </c>
      <c r="BE44">
        <v>0</v>
      </c>
      <c r="BF44">
        <v>1</v>
      </c>
      <c r="BG44">
        <v>1</v>
      </c>
    </row>
    <row r="45" spans="1:59">
      <c r="A45" s="3">
        <v>2013</v>
      </c>
      <c r="B45" t="s">
        <v>70</v>
      </c>
      <c r="C45" t="s">
        <v>68</v>
      </c>
      <c r="D45">
        <v>1</v>
      </c>
      <c r="E45">
        <v>3</v>
      </c>
      <c r="G45">
        <v>3</v>
      </c>
      <c r="H45">
        <v>32.200000000000003</v>
      </c>
      <c r="I45">
        <v>0.6</v>
      </c>
      <c r="M45">
        <v>0</v>
      </c>
      <c r="N45">
        <v>0</v>
      </c>
      <c r="O45">
        <v>0</v>
      </c>
      <c r="P45" s="4">
        <v>0</v>
      </c>
      <c r="V45">
        <v>0</v>
      </c>
      <c r="W45">
        <v>0</v>
      </c>
      <c r="X45">
        <v>0</v>
      </c>
      <c r="Y45">
        <v>1</v>
      </c>
      <c r="Z45">
        <v>0</v>
      </c>
      <c r="AB45">
        <v>1</v>
      </c>
      <c r="AE45">
        <f>2+1+19</f>
        <v>22</v>
      </c>
      <c r="AH45">
        <v>1</v>
      </c>
      <c r="AL45">
        <f>31</f>
        <v>31</v>
      </c>
      <c r="AM45">
        <v>0</v>
      </c>
      <c r="AQ45">
        <f>1+6+5</f>
        <v>12</v>
      </c>
      <c r="AR45">
        <v>0</v>
      </c>
      <c r="AX45">
        <v>0</v>
      </c>
      <c r="BA45">
        <v>0</v>
      </c>
      <c r="BB45">
        <v>0</v>
      </c>
      <c r="BC45">
        <v>0</v>
      </c>
      <c r="BD45">
        <v>0</v>
      </c>
      <c r="BE45">
        <v>0</v>
      </c>
      <c r="BF45">
        <v>0</v>
      </c>
      <c r="BG45">
        <v>0</v>
      </c>
    </row>
    <row r="46" spans="1:59">
      <c r="A46" s="3">
        <v>2013</v>
      </c>
      <c r="B46" t="s">
        <v>70</v>
      </c>
      <c r="C46" t="s">
        <v>68</v>
      </c>
      <c r="D46">
        <v>4</v>
      </c>
      <c r="E46">
        <v>1</v>
      </c>
      <c r="G46">
        <v>5</v>
      </c>
      <c r="H46">
        <v>102.3</v>
      </c>
      <c r="I46">
        <v>0.7</v>
      </c>
      <c r="M46">
        <v>5</v>
      </c>
      <c r="N46">
        <v>0</v>
      </c>
      <c r="O46">
        <v>3</v>
      </c>
      <c r="P46" s="4">
        <v>1</v>
      </c>
      <c r="V46">
        <v>2</v>
      </c>
      <c r="W46">
        <v>0</v>
      </c>
      <c r="X46">
        <v>0</v>
      </c>
      <c r="Y46">
        <v>1</v>
      </c>
      <c r="Z46">
        <v>0</v>
      </c>
      <c r="AB46">
        <v>0</v>
      </c>
      <c r="AE46">
        <v>3</v>
      </c>
      <c r="AH46">
        <v>2</v>
      </c>
      <c r="AL46">
        <f>10+74</f>
        <v>84</v>
      </c>
      <c r="AM46">
        <v>0</v>
      </c>
      <c r="AQ46">
        <f>48+26</f>
        <v>74</v>
      </c>
      <c r="AR46">
        <v>1</v>
      </c>
      <c r="AX46">
        <v>0</v>
      </c>
      <c r="BA46">
        <v>5</v>
      </c>
      <c r="BB46">
        <v>0</v>
      </c>
      <c r="BC46">
        <v>1</v>
      </c>
      <c r="BD46">
        <v>0</v>
      </c>
      <c r="BE46">
        <v>0</v>
      </c>
      <c r="BF46">
        <v>2</v>
      </c>
      <c r="BG46">
        <v>0</v>
      </c>
    </row>
    <row r="47" spans="1:59">
      <c r="A47" s="3">
        <v>2013</v>
      </c>
      <c r="B47" t="s">
        <v>70</v>
      </c>
      <c r="C47" t="s">
        <v>68</v>
      </c>
      <c r="D47">
        <v>4</v>
      </c>
      <c r="E47">
        <v>2</v>
      </c>
      <c r="G47">
        <v>4</v>
      </c>
      <c r="H47">
        <v>37.299999999999997</v>
      </c>
      <c r="I47">
        <v>0.7</v>
      </c>
      <c r="M47">
        <v>0</v>
      </c>
      <c r="N47">
        <v>0</v>
      </c>
      <c r="O47">
        <v>6</v>
      </c>
      <c r="P47" s="4">
        <v>0</v>
      </c>
      <c r="V47">
        <v>3</v>
      </c>
      <c r="W47">
        <v>0</v>
      </c>
      <c r="X47">
        <v>0</v>
      </c>
      <c r="Y47">
        <v>0</v>
      </c>
      <c r="Z47">
        <v>0</v>
      </c>
      <c r="AB47">
        <v>0</v>
      </c>
      <c r="AE47">
        <v>2</v>
      </c>
      <c r="AH47">
        <v>5</v>
      </c>
      <c r="AL47">
        <f>25</f>
        <v>25</v>
      </c>
      <c r="AM47">
        <v>0</v>
      </c>
      <c r="AQ47">
        <v>2</v>
      </c>
      <c r="AR47">
        <v>1</v>
      </c>
      <c r="AX47">
        <v>0</v>
      </c>
      <c r="BA47">
        <v>5</v>
      </c>
      <c r="BB47">
        <v>0</v>
      </c>
      <c r="BC47">
        <v>1</v>
      </c>
      <c r="BD47">
        <v>0</v>
      </c>
      <c r="BE47">
        <v>0</v>
      </c>
      <c r="BF47">
        <v>0</v>
      </c>
      <c r="BG47">
        <v>0</v>
      </c>
    </row>
    <row r="48" spans="1:59">
      <c r="A48" s="3">
        <v>2013</v>
      </c>
      <c r="B48" t="s">
        <v>70</v>
      </c>
      <c r="C48" t="s">
        <v>68</v>
      </c>
      <c r="D48">
        <v>4</v>
      </c>
      <c r="E48">
        <v>3</v>
      </c>
      <c r="G48">
        <v>3</v>
      </c>
      <c r="H48">
        <v>66.8</v>
      </c>
      <c r="I48">
        <v>0.6</v>
      </c>
      <c r="M48">
        <v>0</v>
      </c>
      <c r="N48">
        <v>0</v>
      </c>
      <c r="O48">
        <v>4</v>
      </c>
      <c r="P48" s="4">
        <v>0</v>
      </c>
      <c r="V48">
        <v>3</v>
      </c>
      <c r="W48">
        <v>0</v>
      </c>
      <c r="X48">
        <v>0</v>
      </c>
      <c r="Y48">
        <v>0</v>
      </c>
      <c r="Z48">
        <v>0</v>
      </c>
      <c r="AB48">
        <v>0</v>
      </c>
      <c r="AE48">
        <v>16</v>
      </c>
      <c r="AH48">
        <v>2</v>
      </c>
      <c r="AL48">
        <v>66</v>
      </c>
      <c r="AM48">
        <v>0</v>
      </c>
      <c r="AQ48">
        <v>10</v>
      </c>
      <c r="AR48">
        <v>0</v>
      </c>
      <c r="AX48">
        <v>0</v>
      </c>
      <c r="BA48">
        <v>3</v>
      </c>
      <c r="BB48">
        <v>0</v>
      </c>
      <c r="BC48">
        <v>0</v>
      </c>
      <c r="BD48">
        <v>0</v>
      </c>
      <c r="BE48">
        <v>0</v>
      </c>
      <c r="BF48">
        <v>0</v>
      </c>
      <c r="BG48">
        <v>0</v>
      </c>
    </row>
    <row r="49" spans="1:60">
      <c r="A49" s="3">
        <v>2013</v>
      </c>
      <c r="B49" t="s">
        <v>70</v>
      </c>
      <c r="C49" t="s">
        <v>68</v>
      </c>
      <c r="D49">
        <v>2</v>
      </c>
      <c r="E49">
        <v>1</v>
      </c>
      <c r="G49">
        <v>5</v>
      </c>
      <c r="H49">
        <v>59</v>
      </c>
      <c r="I49">
        <v>0.7</v>
      </c>
      <c r="M49">
        <v>0</v>
      </c>
      <c r="N49">
        <v>0</v>
      </c>
      <c r="O49">
        <v>0</v>
      </c>
      <c r="P49" s="4">
        <v>0</v>
      </c>
      <c r="V49">
        <v>1</v>
      </c>
      <c r="W49">
        <v>0</v>
      </c>
      <c r="X49">
        <v>0</v>
      </c>
      <c r="Y49">
        <v>0</v>
      </c>
      <c r="Z49">
        <v>0</v>
      </c>
      <c r="AB49">
        <v>1</v>
      </c>
      <c r="AE49">
        <v>7</v>
      </c>
      <c r="AH49">
        <v>3</v>
      </c>
      <c r="AL49">
        <v>26</v>
      </c>
      <c r="AM49">
        <v>0</v>
      </c>
      <c r="AQ49">
        <v>33</v>
      </c>
      <c r="AR49">
        <v>6</v>
      </c>
      <c r="AX49">
        <v>0</v>
      </c>
      <c r="BA49">
        <v>4</v>
      </c>
      <c r="BB49">
        <v>0</v>
      </c>
      <c r="BC49">
        <v>0</v>
      </c>
      <c r="BD49">
        <v>0</v>
      </c>
      <c r="BE49">
        <v>0</v>
      </c>
      <c r="BF49">
        <v>0</v>
      </c>
      <c r="BG49">
        <v>0</v>
      </c>
    </row>
    <row r="50" spans="1:60">
      <c r="A50" s="3">
        <v>2013</v>
      </c>
      <c r="B50" t="s">
        <v>70</v>
      </c>
      <c r="C50" t="s">
        <v>68</v>
      </c>
      <c r="D50">
        <v>2</v>
      </c>
      <c r="E50">
        <v>2</v>
      </c>
      <c r="G50">
        <v>3</v>
      </c>
      <c r="H50">
        <v>39</v>
      </c>
      <c r="I50">
        <v>0.3</v>
      </c>
      <c r="M50">
        <v>0</v>
      </c>
      <c r="N50">
        <v>0</v>
      </c>
      <c r="O50">
        <v>0</v>
      </c>
      <c r="P50" s="4">
        <v>1</v>
      </c>
      <c r="V50">
        <v>0</v>
      </c>
      <c r="W50">
        <v>0</v>
      </c>
      <c r="X50">
        <v>0</v>
      </c>
      <c r="Y50">
        <v>1</v>
      </c>
      <c r="Z50">
        <v>0</v>
      </c>
      <c r="AB50">
        <v>1</v>
      </c>
      <c r="AE50">
        <v>21</v>
      </c>
      <c r="AH50">
        <v>0</v>
      </c>
      <c r="AL50">
        <v>4</v>
      </c>
      <c r="AM50">
        <v>0</v>
      </c>
      <c r="AQ50">
        <v>13</v>
      </c>
      <c r="AR50">
        <v>0</v>
      </c>
      <c r="AX50">
        <v>0</v>
      </c>
      <c r="BA50">
        <v>0</v>
      </c>
      <c r="BB50">
        <v>0</v>
      </c>
      <c r="BC50">
        <v>0</v>
      </c>
      <c r="BD50">
        <v>0</v>
      </c>
      <c r="BE50">
        <v>0</v>
      </c>
      <c r="BF50">
        <v>0</v>
      </c>
      <c r="BG50">
        <v>0</v>
      </c>
    </row>
    <row r="51" spans="1:60">
      <c r="A51" s="3">
        <v>2013</v>
      </c>
      <c r="B51" t="s">
        <v>70</v>
      </c>
      <c r="C51" t="s">
        <v>68</v>
      </c>
      <c r="D51">
        <v>2</v>
      </c>
      <c r="E51">
        <v>3</v>
      </c>
      <c r="G51">
        <v>4</v>
      </c>
      <c r="H51">
        <v>54.4</v>
      </c>
      <c r="I51">
        <v>0.4</v>
      </c>
      <c r="M51">
        <v>0</v>
      </c>
      <c r="N51">
        <v>0</v>
      </c>
      <c r="O51">
        <v>0</v>
      </c>
      <c r="P51" s="4">
        <v>0</v>
      </c>
      <c r="V51">
        <v>1</v>
      </c>
      <c r="W51">
        <v>0</v>
      </c>
      <c r="X51">
        <v>0</v>
      </c>
      <c r="Y51">
        <v>1</v>
      </c>
      <c r="Z51">
        <v>0</v>
      </c>
      <c r="AB51">
        <v>2</v>
      </c>
      <c r="AE51">
        <v>86</v>
      </c>
      <c r="AH51">
        <v>3</v>
      </c>
      <c r="AL51">
        <v>11</v>
      </c>
      <c r="AM51">
        <v>0</v>
      </c>
      <c r="AQ51">
        <v>36</v>
      </c>
      <c r="AR51">
        <v>4</v>
      </c>
      <c r="AX51">
        <v>0</v>
      </c>
      <c r="BA51">
        <v>1</v>
      </c>
      <c r="BB51">
        <v>0</v>
      </c>
      <c r="BC51">
        <v>1</v>
      </c>
      <c r="BD51">
        <v>0</v>
      </c>
      <c r="BE51">
        <v>0</v>
      </c>
      <c r="BF51">
        <v>0</v>
      </c>
      <c r="BG51">
        <v>0</v>
      </c>
    </row>
    <row r="52" spans="1:60">
      <c r="A52" s="3">
        <v>2013</v>
      </c>
      <c r="B52" t="s">
        <v>70</v>
      </c>
      <c r="C52" t="s">
        <v>68</v>
      </c>
      <c r="D52">
        <v>3</v>
      </c>
      <c r="E52">
        <v>1</v>
      </c>
      <c r="G52">
        <v>5</v>
      </c>
      <c r="H52">
        <v>28.2</v>
      </c>
      <c r="I52">
        <v>0.6</v>
      </c>
      <c r="M52">
        <v>0</v>
      </c>
      <c r="N52">
        <v>0</v>
      </c>
      <c r="O52">
        <v>0</v>
      </c>
      <c r="P52" s="4">
        <v>0</v>
      </c>
      <c r="V52">
        <v>2</v>
      </c>
      <c r="W52">
        <v>0</v>
      </c>
      <c r="X52">
        <v>0</v>
      </c>
      <c r="Y52">
        <v>0</v>
      </c>
      <c r="Z52">
        <v>0</v>
      </c>
      <c r="AB52">
        <v>0</v>
      </c>
      <c r="AE52">
        <v>20</v>
      </c>
      <c r="AH52">
        <v>3</v>
      </c>
      <c r="AL52">
        <v>26</v>
      </c>
      <c r="AM52">
        <v>0</v>
      </c>
      <c r="AQ52">
        <v>30</v>
      </c>
      <c r="AR52">
        <v>0</v>
      </c>
      <c r="AX52">
        <v>0</v>
      </c>
      <c r="BA52">
        <v>0</v>
      </c>
      <c r="BB52">
        <v>0</v>
      </c>
      <c r="BC52">
        <v>0</v>
      </c>
      <c r="BD52">
        <v>0</v>
      </c>
      <c r="BE52">
        <v>0</v>
      </c>
      <c r="BF52">
        <v>0</v>
      </c>
      <c r="BG52">
        <v>0</v>
      </c>
    </row>
    <row r="53" spans="1:60">
      <c r="A53" s="3">
        <v>2013</v>
      </c>
      <c r="B53" t="s">
        <v>70</v>
      </c>
      <c r="C53" t="s">
        <v>68</v>
      </c>
      <c r="D53">
        <v>3</v>
      </c>
      <c r="E53">
        <v>2</v>
      </c>
      <c r="G53">
        <v>4</v>
      </c>
      <c r="H53">
        <v>86</v>
      </c>
      <c r="I53">
        <v>0.7</v>
      </c>
      <c r="M53">
        <v>4</v>
      </c>
      <c r="N53">
        <v>0</v>
      </c>
      <c r="O53">
        <v>0</v>
      </c>
      <c r="P53" s="4">
        <v>3</v>
      </c>
      <c r="V53">
        <v>0</v>
      </c>
      <c r="W53">
        <v>0</v>
      </c>
      <c r="X53">
        <v>0</v>
      </c>
      <c r="Y53">
        <v>5</v>
      </c>
      <c r="Z53">
        <v>0</v>
      </c>
      <c r="AB53">
        <v>0</v>
      </c>
      <c r="AE53">
        <v>5</v>
      </c>
      <c r="AH53">
        <v>3</v>
      </c>
      <c r="AL53">
        <v>46</v>
      </c>
      <c r="AM53">
        <v>0</v>
      </c>
      <c r="AQ53">
        <v>35</v>
      </c>
      <c r="AR53">
        <v>0</v>
      </c>
      <c r="AX53">
        <v>0</v>
      </c>
      <c r="BA53">
        <v>2</v>
      </c>
      <c r="BB53">
        <v>0</v>
      </c>
      <c r="BC53">
        <v>0</v>
      </c>
      <c r="BD53">
        <v>0</v>
      </c>
      <c r="BE53">
        <v>0</v>
      </c>
      <c r="BF53">
        <v>0</v>
      </c>
      <c r="BG53">
        <v>0</v>
      </c>
    </row>
    <row r="54" spans="1:60">
      <c r="A54" s="3">
        <v>2013</v>
      </c>
      <c r="B54" t="s">
        <v>70</v>
      </c>
      <c r="C54" t="s">
        <v>68</v>
      </c>
      <c r="D54">
        <v>3</v>
      </c>
      <c r="E54">
        <v>3</v>
      </c>
      <c r="G54">
        <v>3</v>
      </c>
      <c r="H54">
        <v>74.2</v>
      </c>
      <c r="I54">
        <v>0.6</v>
      </c>
      <c r="M54">
        <v>1</v>
      </c>
      <c r="N54">
        <v>0</v>
      </c>
      <c r="O54">
        <v>1</v>
      </c>
      <c r="P54" s="4">
        <v>0</v>
      </c>
      <c r="V54">
        <v>0</v>
      </c>
      <c r="W54">
        <v>0</v>
      </c>
      <c r="X54">
        <v>0</v>
      </c>
      <c r="Y54">
        <v>3</v>
      </c>
      <c r="Z54">
        <v>0</v>
      </c>
      <c r="AB54">
        <v>4</v>
      </c>
      <c r="AE54">
        <v>5</v>
      </c>
      <c r="AH54">
        <v>3</v>
      </c>
      <c r="AL54">
        <v>31</v>
      </c>
      <c r="AM54">
        <v>0</v>
      </c>
      <c r="AQ54">
        <v>78</v>
      </c>
      <c r="AR54">
        <v>0</v>
      </c>
      <c r="AX54">
        <v>0</v>
      </c>
      <c r="BA54">
        <v>2</v>
      </c>
      <c r="BB54">
        <v>0</v>
      </c>
      <c r="BC54">
        <v>0</v>
      </c>
      <c r="BD54">
        <v>0</v>
      </c>
      <c r="BE54">
        <v>0</v>
      </c>
      <c r="BF54">
        <v>0</v>
      </c>
      <c r="BG54">
        <v>0</v>
      </c>
    </row>
    <row r="55" spans="1:60">
      <c r="A55" s="3">
        <v>2013</v>
      </c>
      <c r="B55" t="s">
        <v>70</v>
      </c>
      <c r="C55" t="s">
        <v>68</v>
      </c>
      <c r="D55">
        <v>5</v>
      </c>
      <c r="E55">
        <v>1</v>
      </c>
      <c r="G55">
        <v>4</v>
      </c>
      <c r="H55">
        <v>74</v>
      </c>
      <c r="I55">
        <v>0.8</v>
      </c>
      <c r="M55">
        <v>0</v>
      </c>
      <c r="N55">
        <v>0</v>
      </c>
      <c r="O55">
        <v>0</v>
      </c>
      <c r="P55" s="4">
        <v>0</v>
      </c>
      <c r="V55">
        <v>2</v>
      </c>
      <c r="W55">
        <v>0</v>
      </c>
      <c r="X55">
        <v>0</v>
      </c>
      <c r="Y55">
        <v>3</v>
      </c>
      <c r="Z55">
        <v>0</v>
      </c>
      <c r="AB55">
        <v>2</v>
      </c>
      <c r="AE55">
        <v>15</v>
      </c>
      <c r="AH55">
        <v>8</v>
      </c>
      <c r="AL55">
        <v>12</v>
      </c>
      <c r="AM55">
        <v>0</v>
      </c>
      <c r="AQ55">
        <f>23+31</f>
        <v>54</v>
      </c>
      <c r="AR55">
        <v>2</v>
      </c>
      <c r="AX55">
        <v>0</v>
      </c>
      <c r="BA55">
        <v>3</v>
      </c>
      <c r="BB55">
        <v>0</v>
      </c>
      <c r="BC55">
        <v>0</v>
      </c>
      <c r="BD55">
        <v>0</v>
      </c>
      <c r="BE55">
        <v>0</v>
      </c>
      <c r="BF55">
        <v>0</v>
      </c>
      <c r="BG55">
        <v>0</v>
      </c>
    </row>
    <row r="56" spans="1:60">
      <c r="A56" s="3">
        <v>2013</v>
      </c>
      <c r="B56" t="s">
        <v>70</v>
      </c>
      <c r="C56" t="s">
        <v>68</v>
      </c>
      <c r="D56">
        <v>5</v>
      </c>
      <c r="E56">
        <v>2</v>
      </c>
      <c r="G56">
        <v>4</v>
      </c>
      <c r="H56">
        <v>51</v>
      </c>
      <c r="I56">
        <v>0.7</v>
      </c>
      <c r="M56">
        <v>0</v>
      </c>
      <c r="N56">
        <v>0</v>
      </c>
      <c r="O56">
        <v>4</v>
      </c>
      <c r="P56" s="4">
        <v>0</v>
      </c>
      <c r="V56">
        <v>0</v>
      </c>
      <c r="W56">
        <v>0</v>
      </c>
      <c r="X56">
        <v>0</v>
      </c>
      <c r="Y56">
        <v>0</v>
      </c>
      <c r="Z56">
        <v>0</v>
      </c>
      <c r="AB56">
        <v>0</v>
      </c>
      <c r="AE56">
        <v>9</v>
      </c>
      <c r="AH56">
        <v>5</v>
      </c>
      <c r="AL56">
        <v>6</v>
      </c>
      <c r="AM56">
        <v>0</v>
      </c>
      <c r="AQ56">
        <v>25</v>
      </c>
      <c r="AR56">
        <v>3</v>
      </c>
      <c r="AX56">
        <v>0</v>
      </c>
      <c r="BA56">
        <v>0</v>
      </c>
      <c r="BB56">
        <v>0</v>
      </c>
      <c r="BC56">
        <v>3</v>
      </c>
      <c r="BD56">
        <v>0</v>
      </c>
      <c r="BE56">
        <v>0</v>
      </c>
      <c r="BF56">
        <v>0</v>
      </c>
      <c r="BG56">
        <v>0</v>
      </c>
    </row>
    <row r="57" spans="1:60">
      <c r="A57" s="3">
        <v>2013</v>
      </c>
      <c r="B57" t="s">
        <v>70</v>
      </c>
      <c r="C57" t="s">
        <v>68</v>
      </c>
      <c r="D57">
        <v>5</v>
      </c>
      <c r="E57">
        <v>3</v>
      </c>
      <c r="G57">
        <v>3</v>
      </c>
      <c r="H57">
        <v>25.3</v>
      </c>
      <c r="I57">
        <v>0.6</v>
      </c>
      <c r="M57">
        <v>0</v>
      </c>
      <c r="N57">
        <v>0</v>
      </c>
      <c r="O57">
        <v>0</v>
      </c>
      <c r="P57" s="4">
        <v>0</v>
      </c>
      <c r="V57">
        <v>0</v>
      </c>
      <c r="W57">
        <v>0</v>
      </c>
      <c r="X57">
        <v>0</v>
      </c>
      <c r="Y57">
        <v>0</v>
      </c>
      <c r="Z57">
        <v>0</v>
      </c>
      <c r="AB57">
        <v>0</v>
      </c>
      <c r="AE57">
        <v>0</v>
      </c>
      <c r="AH57">
        <v>0</v>
      </c>
      <c r="AL57">
        <v>0</v>
      </c>
      <c r="AM57">
        <v>0</v>
      </c>
      <c r="AQ57">
        <v>0</v>
      </c>
      <c r="AR57">
        <v>0</v>
      </c>
      <c r="AX57">
        <v>1</v>
      </c>
      <c r="BA57">
        <v>0</v>
      </c>
      <c r="BB57">
        <v>0</v>
      </c>
      <c r="BC57">
        <v>0</v>
      </c>
      <c r="BD57">
        <v>0</v>
      </c>
      <c r="BE57">
        <v>0</v>
      </c>
      <c r="BF57">
        <v>0</v>
      </c>
      <c r="BG57">
        <v>0</v>
      </c>
    </row>
    <row r="58" spans="1:60">
      <c r="A58" s="3">
        <v>2013</v>
      </c>
      <c r="B58" t="s">
        <v>72</v>
      </c>
      <c r="C58" t="s">
        <v>69</v>
      </c>
      <c r="D58">
        <v>1</v>
      </c>
      <c r="E58">
        <v>1</v>
      </c>
      <c r="F58">
        <v>67</v>
      </c>
      <c r="G58">
        <v>7</v>
      </c>
      <c r="H58">
        <v>42.5</v>
      </c>
      <c r="I58">
        <v>0.7</v>
      </c>
      <c r="M58">
        <v>2</v>
      </c>
      <c r="N58">
        <v>0</v>
      </c>
      <c r="O58">
        <v>0</v>
      </c>
      <c r="P58" s="4">
        <v>0</v>
      </c>
      <c r="V58">
        <v>0</v>
      </c>
      <c r="W58">
        <v>0</v>
      </c>
      <c r="X58">
        <v>0</v>
      </c>
      <c r="Y58">
        <v>1</v>
      </c>
      <c r="Z58">
        <v>0</v>
      </c>
      <c r="AB58">
        <v>0</v>
      </c>
      <c r="AE58">
        <v>26</v>
      </c>
      <c r="AH58">
        <v>9</v>
      </c>
      <c r="AL58">
        <v>0</v>
      </c>
      <c r="AM58">
        <v>0</v>
      </c>
      <c r="AQ58">
        <v>2</v>
      </c>
      <c r="AR58">
        <v>0</v>
      </c>
      <c r="AV58">
        <v>0</v>
      </c>
      <c r="AX58">
        <v>0</v>
      </c>
      <c r="BA58">
        <v>0</v>
      </c>
      <c r="BB58">
        <v>0</v>
      </c>
      <c r="BC58">
        <v>0</v>
      </c>
      <c r="BD58">
        <v>0</v>
      </c>
      <c r="BE58">
        <v>0</v>
      </c>
      <c r="BF58">
        <v>0</v>
      </c>
      <c r="BG58">
        <v>0</v>
      </c>
      <c r="BH58">
        <v>1</v>
      </c>
    </row>
    <row r="59" spans="1:60">
      <c r="A59" s="3">
        <v>2013</v>
      </c>
      <c r="B59" t="s">
        <v>72</v>
      </c>
      <c r="C59" t="s">
        <v>69</v>
      </c>
      <c r="D59">
        <v>1</v>
      </c>
      <c r="E59">
        <v>2</v>
      </c>
      <c r="F59">
        <v>67</v>
      </c>
      <c r="G59">
        <v>6</v>
      </c>
      <c r="H59">
        <v>39</v>
      </c>
      <c r="I59">
        <v>0.8</v>
      </c>
      <c r="M59">
        <v>1</v>
      </c>
      <c r="N59">
        <v>0</v>
      </c>
      <c r="O59">
        <v>0</v>
      </c>
      <c r="P59" s="4">
        <v>0</v>
      </c>
      <c r="V59">
        <v>2</v>
      </c>
      <c r="W59">
        <v>0</v>
      </c>
      <c r="X59">
        <v>0</v>
      </c>
      <c r="Y59">
        <v>2</v>
      </c>
      <c r="Z59">
        <v>0</v>
      </c>
      <c r="AB59">
        <v>0</v>
      </c>
      <c r="AE59">
        <v>16</v>
      </c>
      <c r="AH59">
        <v>5</v>
      </c>
      <c r="AL59">
        <v>3</v>
      </c>
      <c r="AM59">
        <v>0</v>
      </c>
      <c r="AQ59">
        <v>0</v>
      </c>
      <c r="AR59">
        <v>0</v>
      </c>
      <c r="AV59">
        <v>0</v>
      </c>
      <c r="AX59">
        <v>0</v>
      </c>
      <c r="BA59">
        <v>1</v>
      </c>
      <c r="BB59">
        <v>0</v>
      </c>
      <c r="BC59">
        <v>0</v>
      </c>
      <c r="BD59">
        <v>0</v>
      </c>
      <c r="BE59">
        <v>0</v>
      </c>
      <c r="BF59">
        <v>0</v>
      </c>
      <c r="BG59">
        <v>0</v>
      </c>
      <c r="BH59">
        <v>0</v>
      </c>
    </row>
    <row r="60" spans="1:60">
      <c r="A60" s="3">
        <v>2013</v>
      </c>
      <c r="B60" t="s">
        <v>72</v>
      </c>
      <c r="C60" t="s">
        <v>69</v>
      </c>
      <c r="D60">
        <v>1</v>
      </c>
      <c r="E60">
        <v>3</v>
      </c>
      <c r="F60">
        <v>67</v>
      </c>
      <c r="G60">
        <v>8</v>
      </c>
      <c r="H60">
        <v>40</v>
      </c>
      <c r="I60">
        <v>0.7</v>
      </c>
      <c r="M60">
        <v>8</v>
      </c>
      <c r="N60">
        <v>0</v>
      </c>
      <c r="O60">
        <v>0</v>
      </c>
      <c r="P60" s="4">
        <v>0</v>
      </c>
      <c r="V60">
        <v>1</v>
      </c>
      <c r="W60">
        <v>0</v>
      </c>
      <c r="X60">
        <v>0</v>
      </c>
      <c r="Y60">
        <v>2</v>
      </c>
      <c r="Z60">
        <v>0</v>
      </c>
      <c r="AB60">
        <v>1</v>
      </c>
      <c r="AE60">
        <v>73</v>
      </c>
      <c r="AH60">
        <v>16</v>
      </c>
      <c r="AL60">
        <v>0</v>
      </c>
      <c r="AM60">
        <v>0</v>
      </c>
      <c r="AQ60">
        <v>1</v>
      </c>
      <c r="AR60">
        <v>0</v>
      </c>
      <c r="AV60">
        <v>0</v>
      </c>
      <c r="AX60">
        <v>0</v>
      </c>
      <c r="BA60">
        <v>1</v>
      </c>
      <c r="BB60">
        <v>0</v>
      </c>
      <c r="BC60">
        <v>0</v>
      </c>
      <c r="BD60">
        <v>0</v>
      </c>
      <c r="BE60">
        <v>0</v>
      </c>
      <c r="BF60">
        <v>0</v>
      </c>
      <c r="BG60">
        <v>0</v>
      </c>
      <c r="BH60">
        <v>0</v>
      </c>
    </row>
    <row r="61" spans="1:60">
      <c r="A61" s="3">
        <v>2013</v>
      </c>
      <c r="B61" t="s">
        <v>72</v>
      </c>
      <c r="C61" t="s">
        <v>69</v>
      </c>
      <c r="D61">
        <v>2</v>
      </c>
      <c r="E61">
        <v>1</v>
      </c>
      <c r="F61">
        <v>129</v>
      </c>
      <c r="G61">
        <v>5</v>
      </c>
      <c r="H61">
        <v>45.5</v>
      </c>
      <c r="I61">
        <v>0.7</v>
      </c>
      <c r="M61">
        <v>0</v>
      </c>
      <c r="N61">
        <v>0</v>
      </c>
      <c r="O61">
        <v>0</v>
      </c>
      <c r="P61" s="4">
        <v>0</v>
      </c>
      <c r="V61">
        <v>2</v>
      </c>
      <c r="W61">
        <v>0</v>
      </c>
      <c r="X61">
        <v>0</v>
      </c>
      <c r="Y61">
        <v>0</v>
      </c>
      <c r="Z61">
        <v>0</v>
      </c>
      <c r="AB61">
        <v>0</v>
      </c>
      <c r="AE61">
        <v>14</v>
      </c>
      <c r="AH61">
        <v>7</v>
      </c>
      <c r="AL61">
        <v>0</v>
      </c>
      <c r="AM61">
        <v>0</v>
      </c>
      <c r="AQ61">
        <v>1</v>
      </c>
      <c r="AR61">
        <v>0</v>
      </c>
      <c r="AV61">
        <v>0</v>
      </c>
      <c r="AX61">
        <v>0</v>
      </c>
      <c r="BA61">
        <v>0</v>
      </c>
      <c r="BB61">
        <v>0</v>
      </c>
      <c r="BC61">
        <v>0</v>
      </c>
      <c r="BD61">
        <v>0</v>
      </c>
      <c r="BE61">
        <v>0</v>
      </c>
      <c r="BF61">
        <v>0</v>
      </c>
      <c r="BG61">
        <v>0</v>
      </c>
      <c r="BH61">
        <v>0</v>
      </c>
    </row>
    <row r="62" spans="1:60">
      <c r="A62" s="3">
        <v>2013</v>
      </c>
      <c r="B62" t="s">
        <v>72</v>
      </c>
      <c r="C62" t="s">
        <v>69</v>
      </c>
      <c r="D62">
        <v>2</v>
      </c>
      <c r="E62">
        <v>2</v>
      </c>
      <c r="F62">
        <v>129</v>
      </c>
      <c r="G62">
        <v>6</v>
      </c>
      <c r="H62">
        <v>53</v>
      </c>
      <c r="I62">
        <v>0.8</v>
      </c>
      <c r="M62">
        <v>0</v>
      </c>
      <c r="N62">
        <v>0</v>
      </c>
      <c r="O62">
        <v>0</v>
      </c>
      <c r="P62" s="4">
        <v>0</v>
      </c>
      <c r="V62">
        <v>1</v>
      </c>
      <c r="W62">
        <v>0</v>
      </c>
      <c r="X62">
        <v>0</v>
      </c>
      <c r="Y62">
        <v>3</v>
      </c>
      <c r="Z62">
        <v>0</v>
      </c>
      <c r="AB62">
        <v>3</v>
      </c>
      <c r="AE62">
        <v>21</v>
      </c>
      <c r="AH62">
        <v>2</v>
      </c>
      <c r="AL62">
        <v>0</v>
      </c>
      <c r="AM62">
        <v>0</v>
      </c>
      <c r="AQ62">
        <v>0</v>
      </c>
      <c r="AR62">
        <v>0</v>
      </c>
      <c r="AV62">
        <v>0</v>
      </c>
      <c r="AX62">
        <v>0</v>
      </c>
      <c r="BA62">
        <v>0</v>
      </c>
      <c r="BB62">
        <v>0</v>
      </c>
      <c r="BC62">
        <v>0</v>
      </c>
      <c r="BD62">
        <v>0</v>
      </c>
      <c r="BE62">
        <v>0</v>
      </c>
      <c r="BF62">
        <v>0</v>
      </c>
      <c r="BG62">
        <v>0</v>
      </c>
      <c r="BH62">
        <v>0</v>
      </c>
    </row>
    <row r="63" spans="1:60">
      <c r="A63" s="3">
        <v>2013</v>
      </c>
      <c r="B63" t="s">
        <v>72</v>
      </c>
      <c r="C63" t="s">
        <v>69</v>
      </c>
      <c r="D63">
        <v>2</v>
      </c>
      <c r="E63">
        <v>3</v>
      </c>
      <c r="F63">
        <v>129</v>
      </c>
      <c r="G63">
        <v>6</v>
      </c>
      <c r="H63">
        <v>41</v>
      </c>
      <c r="I63">
        <v>0.7</v>
      </c>
      <c r="M63">
        <v>2</v>
      </c>
      <c r="N63">
        <v>0</v>
      </c>
      <c r="O63">
        <v>0</v>
      </c>
      <c r="P63" s="4">
        <v>0</v>
      </c>
      <c r="V63">
        <v>0</v>
      </c>
      <c r="W63">
        <v>0</v>
      </c>
      <c r="X63">
        <v>0</v>
      </c>
      <c r="Y63">
        <v>4</v>
      </c>
      <c r="Z63">
        <v>0</v>
      </c>
      <c r="AB63">
        <v>2</v>
      </c>
      <c r="AE63">
        <v>8</v>
      </c>
      <c r="AH63">
        <v>8</v>
      </c>
      <c r="AL63">
        <v>0</v>
      </c>
      <c r="AM63">
        <v>0</v>
      </c>
      <c r="AQ63">
        <v>0</v>
      </c>
      <c r="AR63">
        <v>0</v>
      </c>
      <c r="AV63">
        <v>0</v>
      </c>
      <c r="AX63">
        <v>0</v>
      </c>
      <c r="BA63">
        <v>1</v>
      </c>
      <c r="BB63">
        <v>0</v>
      </c>
      <c r="BC63">
        <v>0</v>
      </c>
      <c r="BD63">
        <v>0</v>
      </c>
      <c r="BE63">
        <v>0</v>
      </c>
      <c r="BF63">
        <v>0</v>
      </c>
      <c r="BG63">
        <v>0</v>
      </c>
      <c r="BH63">
        <v>0</v>
      </c>
    </row>
    <row r="64" spans="1:60">
      <c r="A64" s="3">
        <v>2013</v>
      </c>
      <c r="B64" t="s">
        <v>72</v>
      </c>
      <c r="C64" t="s">
        <v>69</v>
      </c>
      <c r="D64">
        <v>3</v>
      </c>
      <c r="E64">
        <v>1</v>
      </c>
      <c r="F64">
        <v>14</v>
      </c>
      <c r="G64">
        <v>9</v>
      </c>
      <c r="H64">
        <v>59</v>
      </c>
      <c r="I64">
        <v>0.8</v>
      </c>
      <c r="M64">
        <v>0</v>
      </c>
      <c r="N64">
        <v>0</v>
      </c>
      <c r="O64">
        <v>0</v>
      </c>
      <c r="P64" s="4">
        <v>0</v>
      </c>
      <c r="V64">
        <v>1</v>
      </c>
      <c r="W64">
        <v>0</v>
      </c>
      <c r="X64">
        <v>0</v>
      </c>
      <c r="Y64">
        <v>1</v>
      </c>
      <c r="Z64">
        <v>0</v>
      </c>
      <c r="AB64">
        <v>1</v>
      </c>
      <c r="AE64">
        <v>36</v>
      </c>
      <c r="AH64">
        <v>3</v>
      </c>
      <c r="AL64">
        <v>23</v>
      </c>
      <c r="AM64">
        <v>0</v>
      </c>
      <c r="AQ64">
        <v>3</v>
      </c>
      <c r="AR64">
        <v>0</v>
      </c>
      <c r="AV64">
        <v>0</v>
      </c>
      <c r="AX64">
        <v>0</v>
      </c>
      <c r="BA64">
        <v>0</v>
      </c>
      <c r="BB64">
        <v>0</v>
      </c>
      <c r="BC64">
        <v>0</v>
      </c>
      <c r="BD64">
        <v>0</v>
      </c>
      <c r="BE64">
        <v>0</v>
      </c>
      <c r="BF64">
        <v>0</v>
      </c>
      <c r="BG64">
        <v>0</v>
      </c>
      <c r="BH64">
        <v>2</v>
      </c>
    </row>
    <row r="65" spans="1:60">
      <c r="A65" s="3">
        <v>2013</v>
      </c>
      <c r="B65" t="s">
        <v>72</v>
      </c>
      <c r="C65" t="s">
        <v>69</v>
      </c>
      <c r="D65">
        <v>3</v>
      </c>
      <c r="E65">
        <v>2</v>
      </c>
      <c r="F65">
        <v>14</v>
      </c>
      <c r="G65">
        <v>8</v>
      </c>
      <c r="H65">
        <v>34</v>
      </c>
      <c r="I65">
        <v>0.6</v>
      </c>
      <c r="M65">
        <v>0</v>
      </c>
      <c r="N65">
        <v>0</v>
      </c>
      <c r="O65">
        <v>0</v>
      </c>
      <c r="P65" s="4">
        <v>0</v>
      </c>
      <c r="V65">
        <v>0</v>
      </c>
      <c r="W65">
        <v>0</v>
      </c>
      <c r="X65">
        <v>0</v>
      </c>
      <c r="Y65">
        <v>1</v>
      </c>
      <c r="Z65">
        <v>0</v>
      </c>
      <c r="AB65">
        <v>1</v>
      </c>
      <c r="AE65">
        <v>41</v>
      </c>
      <c r="AH65">
        <v>3</v>
      </c>
      <c r="AL65">
        <v>0</v>
      </c>
      <c r="AM65">
        <v>0</v>
      </c>
      <c r="AQ65">
        <v>0</v>
      </c>
      <c r="AR65">
        <v>0</v>
      </c>
      <c r="AV65">
        <v>0</v>
      </c>
      <c r="AX65">
        <v>0</v>
      </c>
      <c r="BA65">
        <v>0</v>
      </c>
      <c r="BB65">
        <v>0</v>
      </c>
      <c r="BC65">
        <v>0</v>
      </c>
      <c r="BD65">
        <v>0</v>
      </c>
      <c r="BE65">
        <v>0</v>
      </c>
      <c r="BF65">
        <v>0</v>
      </c>
      <c r="BG65">
        <v>0</v>
      </c>
      <c r="BH65">
        <v>0</v>
      </c>
    </row>
    <row r="66" spans="1:60">
      <c r="A66" s="3">
        <v>2013</v>
      </c>
      <c r="B66" t="s">
        <v>72</v>
      </c>
      <c r="C66" t="s">
        <v>69</v>
      </c>
      <c r="D66">
        <v>3</v>
      </c>
      <c r="E66">
        <v>3</v>
      </c>
      <c r="F66">
        <v>14</v>
      </c>
      <c r="G66">
        <v>7</v>
      </c>
      <c r="H66">
        <v>64</v>
      </c>
      <c r="I66">
        <v>0.8</v>
      </c>
      <c r="M66">
        <v>10</v>
      </c>
      <c r="N66">
        <v>0</v>
      </c>
      <c r="O66">
        <v>0</v>
      </c>
      <c r="P66" s="4">
        <v>0</v>
      </c>
      <c r="V66">
        <v>1</v>
      </c>
      <c r="W66">
        <v>0</v>
      </c>
      <c r="X66">
        <v>0</v>
      </c>
      <c r="Y66">
        <v>2</v>
      </c>
      <c r="Z66">
        <v>0</v>
      </c>
      <c r="AB66">
        <v>1</v>
      </c>
      <c r="AE66">
        <v>11</v>
      </c>
      <c r="AH66">
        <v>4</v>
      </c>
      <c r="AL66">
        <v>3</v>
      </c>
      <c r="AM66">
        <v>0</v>
      </c>
      <c r="AQ66">
        <v>1</v>
      </c>
      <c r="AR66">
        <v>0</v>
      </c>
      <c r="AV66">
        <v>0</v>
      </c>
      <c r="AX66">
        <v>0</v>
      </c>
      <c r="BA66">
        <v>0</v>
      </c>
      <c r="BB66">
        <v>0</v>
      </c>
      <c r="BC66">
        <v>0</v>
      </c>
      <c r="BD66">
        <v>0</v>
      </c>
      <c r="BE66">
        <v>0</v>
      </c>
      <c r="BF66">
        <v>0</v>
      </c>
      <c r="BG66">
        <v>0</v>
      </c>
      <c r="BH66">
        <v>0</v>
      </c>
    </row>
    <row r="67" spans="1:60">
      <c r="A67" s="3">
        <v>2013</v>
      </c>
      <c r="B67" t="s">
        <v>72</v>
      </c>
      <c r="C67" t="s">
        <v>69</v>
      </c>
      <c r="D67">
        <v>4</v>
      </c>
      <c r="E67">
        <v>1</v>
      </c>
      <c r="F67">
        <v>97</v>
      </c>
      <c r="G67">
        <v>8</v>
      </c>
      <c r="H67">
        <v>53</v>
      </c>
      <c r="I67">
        <v>0.7</v>
      </c>
      <c r="M67">
        <v>0</v>
      </c>
      <c r="N67">
        <v>0</v>
      </c>
      <c r="O67">
        <v>0</v>
      </c>
      <c r="P67" s="4">
        <v>0</v>
      </c>
      <c r="V67">
        <v>0</v>
      </c>
      <c r="W67">
        <v>0</v>
      </c>
      <c r="X67">
        <v>0</v>
      </c>
      <c r="Y67">
        <v>2</v>
      </c>
      <c r="Z67">
        <v>0</v>
      </c>
      <c r="AB67">
        <v>1</v>
      </c>
      <c r="AE67">
        <v>24</v>
      </c>
      <c r="AH67">
        <v>15</v>
      </c>
      <c r="AL67">
        <v>0</v>
      </c>
      <c r="AM67">
        <v>0</v>
      </c>
      <c r="AQ67">
        <v>3</v>
      </c>
      <c r="AR67">
        <v>0</v>
      </c>
      <c r="AV67">
        <v>0</v>
      </c>
      <c r="AX67">
        <v>0</v>
      </c>
      <c r="BA67">
        <v>1</v>
      </c>
      <c r="BB67">
        <v>0</v>
      </c>
      <c r="BC67">
        <v>0</v>
      </c>
      <c r="BD67">
        <v>0</v>
      </c>
      <c r="BE67">
        <v>0</v>
      </c>
      <c r="BF67">
        <v>0</v>
      </c>
      <c r="BG67">
        <v>0</v>
      </c>
      <c r="BH67">
        <v>0</v>
      </c>
    </row>
    <row r="68" spans="1:60">
      <c r="A68" s="3">
        <v>2013</v>
      </c>
      <c r="B68" t="s">
        <v>72</v>
      </c>
      <c r="C68" t="s">
        <v>69</v>
      </c>
      <c r="D68">
        <v>4</v>
      </c>
      <c r="E68">
        <v>2</v>
      </c>
      <c r="F68">
        <v>97</v>
      </c>
      <c r="G68">
        <v>9</v>
      </c>
      <c r="H68">
        <v>31</v>
      </c>
      <c r="I68">
        <v>0.9</v>
      </c>
      <c r="M68">
        <v>0</v>
      </c>
      <c r="N68">
        <v>0</v>
      </c>
      <c r="O68">
        <v>0</v>
      </c>
      <c r="P68" s="4">
        <v>0</v>
      </c>
      <c r="V68">
        <v>1</v>
      </c>
      <c r="W68">
        <v>1</v>
      </c>
      <c r="X68">
        <v>0</v>
      </c>
      <c r="Y68">
        <v>1</v>
      </c>
      <c r="Z68">
        <v>0</v>
      </c>
      <c r="AB68">
        <v>0</v>
      </c>
      <c r="AE68">
        <v>3</v>
      </c>
      <c r="AH68">
        <v>13</v>
      </c>
      <c r="AL68">
        <v>2</v>
      </c>
      <c r="AM68">
        <v>0</v>
      </c>
      <c r="AQ68">
        <v>64</v>
      </c>
      <c r="AR68">
        <v>0</v>
      </c>
      <c r="AV68">
        <v>0</v>
      </c>
      <c r="AX68">
        <v>0</v>
      </c>
      <c r="BA68">
        <v>0</v>
      </c>
      <c r="BB68">
        <v>0</v>
      </c>
      <c r="BC68">
        <v>1</v>
      </c>
      <c r="BD68">
        <v>0</v>
      </c>
      <c r="BE68">
        <v>0</v>
      </c>
      <c r="BF68">
        <v>0</v>
      </c>
      <c r="BG68">
        <v>0</v>
      </c>
      <c r="BH68">
        <v>0</v>
      </c>
    </row>
    <row r="69" spans="1:60">
      <c r="A69" s="3">
        <v>2013</v>
      </c>
      <c r="B69" t="s">
        <v>72</v>
      </c>
      <c r="C69" t="s">
        <v>69</v>
      </c>
      <c r="D69">
        <v>4</v>
      </c>
      <c r="E69">
        <v>3</v>
      </c>
      <c r="F69">
        <v>97</v>
      </c>
      <c r="G69">
        <v>4</v>
      </c>
      <c r="H69">
        <v>22</v>
      </c>
      <c r="I69">
        <v>0.4</v>
      </c>
      <c r="M69">
        <v>0</v>
      </c>
      <c r="N69">
        <v>0</v>
      </c>
      <c r="O69">
        <v>1</v>
      </c>
      <c r="P69" s="4">
        <v>0</v>
      </c>
      <c r="V69">
        <v>0</v>
      </c>
      <c r="W69">
        <v>0</v>
      </c>
      <c r="X69">
        <v>0</v>
      </c>
      <c r="Y69">
        <v>0</v>
      </c>
      <c r="Z69">
        <v>0</v>
      </c>
      <c r="AB69">
        <v>0</v>
      </c>
      <c r="AE69">
        <v>5</v>
      </c>
      <c r="AH69">
        <v>1</v>
      </c>
      <c r="AL69">
        <v>0</v>
      </c>
      <c r="AM69">
        <v>0</v>
      </c>
      <c r="AQ69">
        <v>2</v>
      </c>
      <c r="AR69">
        <v>0</v>
      </c>
      <c r="AV69">
        <v>0</v>
      </c>
      <c r="AX69">
        <v>0</v>
      </c>
      <c r="BA69">
        <v>0</v>
      </c>
      <c r="BB69">
        <v>0</v>
      </c>
      <c r="BC69">
        <v>0</v>
      </c>
      <c r="BD69">
        <v>0</v>
      </c>
      <c r="BE69">
        <v>0</v>
      </c>
      <c r="BF69">
        <v>0</v>
      </c>
      <c r="BG69">
        <v>0</v>
      </c>
      <c r="BH69">
        <v>0</v>
      </c>
    </row>
    <row r="70" spans="1:60">
      <c r="A70" s="3">
        <v>2013</v>
      </c>
      <c r="B70" t="s">
        <v>72</v>
      </c>
      <c r="C70" t="s">
        <v>69</v>
      </c>
      <c r="D70">
        <v>5</v>
      </c>
      <c r="E70">
        <v>1</v>
      </c>
      <c r="F70">
        <v>79</v>
      </c>
      <c r="G70">
        <v>6</v>
      </c>
      <c r="H70">
        <v>22</v>
      </c>
      <c r="I70">
        <v>0.4</v>
      </c>
      <c r="M70">
        <v>0</v>
      </c>
      <c r="N70">
        <v>0</v>
      </c>
      <c r="O70">
        <v>0</v>
      </c>
      <c r="P70" s="4">
        <v>0</v>
      </c>
      <c r="V70">
        <v>1</v>
      </c>
      <c r="W70">
        <v>0</v>
      </c>
      <c r="X70">
        <v>0</v>
      </c>
      <c r="Y70">
        <v>0</v>
      </c>
      <c r="Z70">
        <v>0</v>
      </c>
      <c r="AB70">
        <v>0</v>
      </c>
      <c r="AE70">
        <v>6</v>
      </c>
      <c r="AH70">
        <v>2</v>
      </c>
      <c r="AL70">
        <v>0</v>
      </c>
      <c r="AM70">
        <v>0</v>
      </c>
      <c r="AQ70">
        <v>2</v>
      </c>
      <c r="AR70">
        <v>0</v>
      </c>
      <c r="AV70">
        <v>1</v>
      </c>
      <c r="AX70">
        <v>0</v>
      </c>
      <c r="BA70">
        <v>0</v>
      </c>
      <c r="BB70">
        <v>0</v>
      </c>
      <c r="BC70">
        <v>0</v>
      </c>
      <c r="BD70">
        <v>0</v>
      </c>
      <c r="BE70">
        <v>0</v>
      </c>
      <c r="BF70">
        <v>0</v>
      </c>
      <c r="BG70">
        <v>0</v>
      </c>
      <c r="BH70">
        <v>0</v>
      </c>
    </row>
    <row r="71" spans="1:60">
      <c r="A71" s="3">
        <v>2013</v>
      </c>
      <c r="B71" t="s">
        <v>72</v>
      </c>
      <c r="C71" t="s">
        <v>69</v>
      </c>
      <c r="D71">
        <v>5</v>
      </c>
      <c r="E71">
        <v>2</v>
      </c>
      <c r="F71">
        <v>79</v>
      </c>
      <c r="G71">
        <v>6</v>
      </c>
      <c r="H71">
        <v>39</v>
      </c>
      <c r="I71">
        <v>0.8</v>
      </c>
      <c r="M71">
        <v>0</v>
      </c>
      <c r="N71">
        <v>0</v>
      </c>
      <c r="O71">
        <v>0</v>
      </c>
      <c r="P71" s="4">
        <v>0</v>
      </c>
      <c r="V71">
        <v>0</v>
      </c>
      <c r="W71">
        <v>0</v>
      </c>
      <c r="X71">
        <v>0</v>
      </c>
      <c r="Y71">
        <v>2</v>
      </c>
      <c r="Z71">
        <v>0</v>
      </c>
      <c r="AB71">
        <v>0</v>
      </c>
      <c r="AE71">
        <v>18</v>
      </c>
      <c r="AH71">
        <v>8</v>
      </c>
      <c r="AL71">
        <v>1</v>
      </c>
      <c r="AM71">
        <v>0</v>
      </c>
      <c r="AQ71">
        <v>2</v>
      </c>
      <c r="AR71">
        <v>0</v>
      </c>
      <c r="AV71">
        <v>0</v>
      </c>
      <c r="AX71">
        <v>0</v>
      </c>
      <c r="BA71">
        <v>0</v>
      </c>
      <c r="BB71">
        <v>0</v>
      </c>
      <c r="BC71">
        <v>0</v>
      </c>
      <c r="BD71">
        <v>0</v>
      </c>
      <c r="BE71">
        <v>0</v>
      </c>
      <c r="BF71">
        <v>0</v>
      </c>
      <c r="BG71">
        <v>0</v>
      </c>
      <c r="BH71">
        <v>0</v>
      </c>
    </row>
    <row r="72" spans="1:60">
      <c r="A72" s="3">
        <v>2013</v>
      </c>
      <c r="B72" t="s">
        <v>72</v>
      </c>
      <c r="C72" t="s">
        <v>69</v>
      </c>
      <c r="D72">
        <v>5</v>
      </c>
      <c r="E72">
        <v>3</v>
      </c>
      <c r="F72">
        <v>79</v>
      </c>
      <c r="G72">
        <v>6</v>
      </c>
      <c r="H72">
        <v>22</v>
      </c>
      <c r="I72">
        <v>0.5</v>
      </c>
      <c r="M72">
        <v>0</v>
      </c>
      <c r="N72">
        <v>0</v>
      </c>
      <c r="O72">
        <v>0</v>
      </c>
      <c r="P72" s="4">
        <v>0</v>
      </c>
      <c r="V72">
        <v>0</v>
      </c>
      <c r="W72">
        <v>0</v>
      </c>
      <c r="X72">
        <v>0</v>
      </c>
      <c r="Y72">
        <v>0</v>
      </c>
      <c r="Z72">
        <v>0</v>
      </c>
      <c r="AB72">
        <v>0</v>
      </c>
      <c r="AE72">
        <v>0</v>
      </c>
      <c r="AH72">
        <v>11</v>
      </c>
      <c r="AL72">
        <v>1</v>
      </c>
      <c r="AM72">
        <v>0</v>
      </c>
      <c r="AQ72">
        <v>1</v>
      </c>
      <c r="AR72">
        <v>0</v>
      </c>
      <c r="AV72">
        <v>0</v>
      </c>
      <c r="AX72">
        <v>0</v>
      </c>
      <c r="BA72">
        <v>0</v>
      </c>
      <c r="BB72">
        <v>0</v>
      </c>
      <c r="BC72">
        <v>0</v>
      </c>
      <c r="BD72">
        <v>0</v>
      </c>
      <c r="BE72">
        <v>0</v>
      </c>
      <c r="BF72">
        <v>0</v>
      </c>
      <c r="BG72">
        <v>0</v>
      </c>
      <c r="BH72">
        <v>0</v>
      </c>
    </row>
    <row r="73" spans="1:60">
      <c r="A73" s="3">
        <v>2013</v>
      </c>
      <c r="B73" t="s">
        <v>72</v>
      </c>
      <c r="C73" t="s">
        <v>68</v>
      </c>
      <c r="D73">
        <v>1</v>
      </c>
      <c r="E73">
        <v>1</v>
      </c>
      <c r="F73">
        <v>126</v>
      </c>
      <c r="G73">
        <v>4</v>
      </c>
      <c r="H73">
        <v>71</v>
      </c>
      <c r="I73">
        <v>0.7</v>
      </c>
      <c r="M73">
        <v>2</v>
      </c>
      <c r="N73">
        <v>0</v>
      </c>
      <c r="O73">
        <v>1</v>
      </c>
      <c r="P73" s="4">
        <v>0</v>
      </c>
      <c r="V73">
        <v>2</v>
      </c>
      <c r="W73">
        <v>0</v>
      </c>
      <c r="X73">
        <v>0</v>
      </c>
      <c r="Y73">
        <v>2</v>
      </c>
      <c r="Z73">
        <v>0</v>
      </c>
      <c r="AB73">
        <v>1</v>
      </c>
      <c r="AE73">
        <v>0</v>
      </c>
      <c r="AH73">
        <v>13</v>
      </c>
      <c r="AL73">
        <v>45</v>
      </c>
      <c r="AM73">
        <v>0</v>
      </c>
      <c r="AQ73">
        <v>2</v>
      </c>
      <c r="AR73">
        <v>0</v>
      </c>
      <c r="AV73">
        <v>0</v>
      </c>
      <c r="AX73">
        <v>0</v>
      </c>
      <c r="BA73">
        <v>0</v>
      </c>
      <c r="BB73">
        <v>0</v>
      </c>
      <c r="BC73">
        <v>0</v>
      </c>
      <c r="BD73">
        <v>0</v>
      </c>
      <c r="BE73">
        <v>0</v>
      </c>
      <c r="BF73">
        <v>0</v>
      </c>
      <c r="BG73">
        <v>0</v>
      </c>
      <c r="BH73">
        <v>0</v>
      </c>
    </row>
    <row r="74" spans="1:60">
      <c r="A74" s="3">
        <v>2013</v>
      </c>
      <c r="B74" t="s">
        <v>72</v>
      </c>
      <c r="C74" t="s">
        <v>68</v>
      </c>
      <c r="D74">
        <v>1</v>
      </c>
      <c r="E74">
        <v>2</v>
      </c>
      <c r="F74">
        <v>126</v>
      </c>
      <c r="G74">
        <v>5</v>
      </c>
      <c r="H74">
        <v>41</v>
      </c>
      <c r="I74">
        <v>0.8</v>
      </c>
      <c r="M74">
        <v>0</v>
      </c>
      <c r="N74">
        <v>0</v>
      </c>
      <c r="O74">
        <v>7</v>
      </c>
      <c r="P74" s="4">
        <v>0</v>
      </c>
      <c r="V74">
        <v>4</v>
      </c>
      <c r="W74">
        <v>0</v>
      </c>
      <c r="X74">
        <v>0</v>
      </c>
      <c r="Y74">
        <v>1</v>
      </c>
      <c r="Z74">
        <v>0</v>
      </c>
      <c r="AB74">
        <v>2</v>
      </c>
      <c r="AE74">
        <v>3</v>
      </c>
      <c r="AH74">
        <v>2</v>
      </c>
      <c r="AL74">
        <v>2</v>
      </c>
      <c r="AM74">
        <v>0</v>
      </c>
      <c r="AQ74">
        <v>0</v>
      </c>
      <c r="AR74">
        <v>0</v>
      </c>
      <c r="AV74">
        <v>0</v>
      </c>
      <c r="AX74">
        <v>1</v>
      </c>
      <c r="BA74">
        <v>0</v>
      </c>
      <c r="BB74">
        <v>0</v>
      </c>
      <c r="BC74">
        <v>0</v>
      </c>
      <c r="BD74">
        <v>0</v>
      </c>
      <c r="BE74">
        <v>0</v>
      </c>
      <c r="BF74">
        <v>0</v>
      </c>
      <c r="BG74">
        <v>0</v>
      </c>
      <c r="BH74">
        <v>0</v>
      </c>
    </row>
    <row r="75" spans="1:60">
      <c r="A75" s="3">
        <v>2013</v>
      </c>
      <c r="B75" t="s">
        <v>72</v>
      </c>
      <c r="C75" t="s">
        <v>68</v>
      </c>
      <c r="D75">
        <v>1</v>
      </c>
      <c r="E75">
        <v>3</v>
      </c>
      <c r="F75">
        <v>126</v>
      </c>
      <c r="G75">
        <v>5</v>
      </c>
      <c r="H75">
        <v>61.5</v>
      </c>
      <c r="I75">
        <v>0.6</v>
      </c>
      <c r="M75">
        <v>0</v>
      </c>
      <c r="N75">
        <v>0</v>
      </c>
      <c r="O75">
        <v>0</v>
      </c>
      <c r="P75" s="4">
        <v>0</v>
      </c>
      <c r="V75">
        <v>5</v>
      </c>
      <c r="W75">
        <v>0</v>
      </c>
      <c r="X75">
        <v>0</v>
      </c>
      <c r="Y75">
        <v>5</v>
      </c>
      <c r="Z75">
        <v>0</v>
      </c>
      <c r="AB75">
        <v>3</v>
      </c>
      <c r="AE75">
        <v>2</v>
      </c>
      <c r="AH75">
        <v>0</v>
      </c>
      <c r="AL75">
        <v>9</v>
      </c>
      <c r="AM75">
        <v>0</v>
      </c>
      <c r="AQ75">
        <v>0</v>
      </c>
      <c r="AR75">
        <v>0</v>
      </c>
      <c r="AV75">
        <v>0</v>
      </c>
      <c r="AX75">
        <v>0</v>
      </c>
      <c r="BA75">
        <v>0</v>
      </c>
      <c r="BB75">
        <v>0</v>
      </c>
      <c r="BC75">
        <v>0</v>
      </c>
      <c r="BD75">
        <v>0</v>
      </c>
      <c r="BE75">
        <v>0</v>
      </c>
      <c r="BF75">
        <v>0</v>
      </c>
      <c r="BG75">
        <v>0</v>
      </c>
      <c r="BH75">
        <v>0</v>
      </c>
    </row>
    <row r="76" spans="1:60">
      <c r="A76" s="3">
        <v>2013</v>
      </c>
      <c r="B76" t="s">
        <v>72</v>
      </c>
      <c r="C76" t="s">
        <v>68</v>
      </c>
      <c r="D76">
        <v>2</v>
      </c>
      <c r="E76">
        <v>1</v>
      </c>
      <c r="F76">
        <v>186</v>
      </c>
      <c r="G76">
        <v>4</v>
      </c>
      <c r="H76">
        <v>52</v>
      </c>
      <c r="I76">
        <v>0.5</v>
      </c>
      <c r="M76">
        <v>0</v>
      </c>
      <c r="N76">
        <v>0</v>
      </c>
      <c r="O76">
        <v>9</v>
      </c>
      <c r="P76" s="4">
        <v>0</v>
      </c>
      <c r="V76">
        <v>1</v>
      </c>
      <c r="W76">
        <v>1</v>
      </c>
      <c r="X76">
        <v>0</v>
      </c>
      <c r="Y76">
        <v>1</v>
      </c>
      <c r="Z76">
        <v>0</v>
      </c>
      <c r="AB76">
        <v>5</v>
      </c>
      <c r="AE76">
        <v>3</v>
      </c>
      <c r="AH76">
        <v>0</v>
      </c>
      <c r="AL76">
        <v>3</v>
      </c>
      <c r="AM76">
        <v>0</v>
      </c>
      <c r="AQ76">
        <v>5</v>
      </c>
      <c r="AR76">
        <v>0</v>
      </c>
      <c r="AV76">
        <v>0</v>
      </c>
      <c r="AX76">
        <v>0</v>
      </c>
      <c r="BA76">
        <v>0</v>
      </c>
      <c r="BB76">
        <v>0</v>
      </c>
      <c r="BC76">
        <v>1</v>
      </c>
      <c r="BD76">
        <v>0</v>
      </c>
      <c r="BE76">
        <v>0</v>
      </c>
      <c r="BF76">
        <v>0</v>
      </c>
      <c r="BG76">
        <v>0</v>
      </c>
      <c r="BH76">
        <v>0</v>
      </c>
    </row>
    <row r="77" spans="1:60">
      <c r="A77" s="3">
        <v>2013</v>
      </c>
      <c r="B77" t="s">
        <v>72</v>
      </c>
      <c r="C77" t="s">
        <v>68</v>
      </c>
      <c r="D77">
        <v>2</v>
      </c>
      <c r="E77">
        <v>2</v>
      </c>
      <c r="F77">
        <v>186</v>
      </c>
      <c r="G77">
        <v>4</v>
      </c>
      <c r="H77">
        <v>30</v>
      </c>
      <c r="I77">
        <v>0.3</v>
      </c>
      <c r="M77">
        <v>0</v>
      </c>
      <c r="N77">
        <v>0</v>
      </c>
      <c r="O77">
        <v>0</v>
      </c>
      <c r="P77" s="4">
        <v>0</v>
      </c>
      <c r="V77">
        <v>0</v>
      </c>
      <c r="W77">
        <v>0</v>
      </c>
      <c r="X77">
        <v>0</v>
      </c>
      <c r="Y77">
        <v>0</v>
      </c>
      <c r="Z77">
        <v>0</v>
      </c>
      <c r="AB77">
        <v>0</v>
      </c>
      <c r="AE77">
        <v>1</v>
      </c>
      <c r="AH77">
        <v>1</v>
      </c>
      <c r="AL77">
        <v>1</v>
      </c>
      <c r="AM77">
        <v>0</v>
      </c>
      <c r="AQ77">
        <v>3</v>
      </c>
      <c r="AR77">
        <v>0</v>
      </c>
      <c r="AV77">
        <v>0</v>
      </c>
      <c r="AX77">
        <v>0</v>
      </c>
      <c r="BA77">
        <v>1</v>
      </c>
      <c r="BB77">
        <v>0</v>
      </c>
      <c r="BC77">
        <v>2</v>
      </c>
      <c r="BD77">
        <v>0</v>
      </c>
      <c r="BE77">
        <v>0</v>
      </c>
      <c r="BF77">
        <v>0</v>
      </c>
      <c r="BG77">
        <v>0</v>
      </c>
      <c r="BH77">
        <v>0</v>
      </c>
    </row>
    <row r="78" spans="1:60">
      <c r="A78" s="3">
        <v>2013</v>
      </c>
      <c r="B78" t="s">
        <v>72</v>
      </c>
      <c r="C78" t="s">
        <v>68</v>
      </c>
      <c r="D78">
        <v>2</v>
      </c>
      <c r="E78">
        <v>3</v>
      </c>
      <c r="F78">
        <v>186</v>
      </c>
      <c r="G78">
        <v>3</v>
      </c>
      <c r="H78">
        <v>43</v>
      </c>
      <c r="I78">
        <v>0.4</v>
      </c>
      <c r="M78">
        <v>0</v>
      </c>
      <c r="N78">
        <v>0</v>
      </c>
      <c r="O78">
        <v>6</v>
      </c>
      <c r="P78" s="4">
        <v>0</v>
      </c>
      <c r="V78">
        <v>2</v>
      </c>
      <c r="W78">
        <v>0</v>
      </c>
      <c r="X78">
        <v>0</v>
      </c>
      <c r="Y78">
        <v>0</v>
      </c>
      <c r="Z78">
        <v>0</v>
      </c>
      <c r="AB78">
        <v>2</v>
      </c>
      <c r="AE78">
        <v>3</v>
      </c>
      <c r="AH78">
        <v>1</v>
      </c>
      <c r="AL78">
        <v>8</v>
      </c>
      <c r="AM78">
        <v>0</v>
      </c>
      <c r="AQ78">
        <v>2</v>
      </c>
      <c r="AR78">
        <v>0</v>
      </c>
      <c r="AV78">
        <v>0</v>
      </c>
      <c r="AX78">
        <v>0</v>
      </c>
      <c r="BA78">
        <v>0</v>
      </c>
      <c r="BB78">
        <v>0</v>
      </c>
      <c r="BC78">
        <v>0</v>
      </c>
      <c r="BD78">
        <v>0</v>
      </c>
      <c r="BE78">
        <v>0</v>
      </c>
      <c r="BF78">
        <v>0</v>
      </c>
      <c r="BG78">
        <v>0</v>
      </c>
      <c r="BH78">
        <v>0</v>
      </c>
    </row>
    <row r="79" spans="1:60">
      <c r="A79" s="3">
        <v>2013</v>
      </c>
      <c r="B79" t="s">
        <v>72</v>
      </c>
      <c r="C79" t="s">
        <v>68</v>
      </c>
      <c r="D79">
        <v>3</v>
      </c>
      <c r="E79">
        <v>1</v>
      </c>
      <c r="F79">
        <v>133</v>
      </c>
      <c r="G79">
        <v>5</v>
      </c>
      <c r="H79">
        <v>62</v>
      </c>
      <c r="I79">
        <v>0.6</v>
      </c>
      <c r="M79">
        <v>0</v>
      </c>
      <c r="N79">
        <v>0</v>
      </c>
      <c r="O79">
        <v>0</v>
      </c>
      <c r="P79" s="4">
        <v>0</v>
      </c>
      <c r="V79">
        <v>6</v>
      </c>
      <c r="W79">
        <v>1</v>
      </c>
      <c r="X79">
        <v>0</v>
      </c>
      <c r="Y79">
        <v>1</v>
      </c>
      <c r="Z79">
        <v>0</v>
      </c>
      <c r="AB79">
        <v>8</v>
      </c>
      <c r="AE79">
        <v>0</v>
      </c>
      <c r="AH79">
        <v>0</v>
      </c>
      <c r="AL79">
        <v>4</v>
      </c>
      <c r="AM79">
        <v>1</v>
      </c>
      <c r="AQ79">
        <v>3</v>
      </c>
      <c r="AR79">
        <v>0</v>
      </c>
      <c r="AV79">
        <v>0</v>
      </c>
      <c r="AX79">
        <v>0</v>
      </c>
      <c r="BA79">
        <v>0</v>
      </c>
      <c r="BB79">
        <v>0</v>
      </c>
      <c r="BC79">
        <v>0</v>
      </c>
      <c r="BD79">
        <v>0</v>
      </c>
      <c r="BE79">
        <v>0</v>
      </c>
      <c r="BF79">
        <v>0</v>
      </c>
      <c r="BG79">
        <v>0</v>
      </c>
      <c r="BH79">
        <v>0</v>
      </c>
    </row>
    <row r="80" spans="1:60">
      <c r="A80" s="3">
        <v>2013</v>
      </c>
      <c r="B80" t="s">
        <v>72</v>
      </c>
      <c r="C80" t="s">
        <v>68</v>
      </c>
      <c r="D80">
        <v>3</v>
      </c>
      <c r="E80">
        <v>2</v>
      </c>
      <c r="F80">
        <v>133</v>
      </c>
      <c r="G80">
        <v>6</v>
      </c>
      <c r="H80">
        <v>70</v>
      </c>
      <c r="I80">
        <v>0.6</v>
      </c>
      <c r="M80">
        <v>0</v>
      </c>
      <c r="N80">
        <v>0</v>
      </c>
      <c r="O80">
        <v>3</v>
      </c>
      <c r="P80" s="4">
        <v>0</v>
      </c>
      <c r="V80">
        <v>4</v>
      </c>
      <c r="W80">
        <v>0</v>
      </c>
      <c r="X80">
        <v>0</v>
      </c>
      <c r="Y80">
        <v>0</v>
      </c>
      <c r="Z80">
        <v>0</v>
      </c>
      <c r="AB80">
        <v>19</v>
      </c>
      <c r="AE80">
        <v>4</v>
      </c>
      <c r="AH80">
        <v>5</v>
      </c>
      <c r="AL80">
        <v>1</v>
      </c>
      <c r="AM80">
        <v>0</v>
      </c>
      <c r="AQ80">
        <v>1</v>
      </c>
      <c r="AR80">
        <v>0</v>
      </c>
      <c r="AV80">
        <v>0</v>
      </c>
      <c r="AX80">
        <v>0</v>
      </c>
      <c r="BA80">
        <v>0</v>
      </c>
      <c r="BB80">
        <v>0</v>
      </c>
      <c r="BC80">
        <v>0</v>
      </c>
      <c r="BD80">
        <v>0</v>
      </c>
      <c r="BE80">
        <v>0</v>
      </c>
      <c r="BF80">
        <v>0</v>
      </c>
      <c r="BG80">
        <v>0</v>
      </c>
      <c r="BH80">
        <v>0</v>
      </c>
    </row>
    <row r="81" spans="1:63">
      <c r="A81" s="3">
        <v>2013</v>
      </c>
      <c r="B81" t="s">
        <v>72</v>
      </c>
      <c r="C81" t="s">
        <v>68</v>
      </c>
      <c r="D81">
        <v>3</v>
      </c>
      <c r="E81">
        <v>3</v>
      </c>
      <c r="F81">
        <v>133</v>
      </c>
      <c r="G81">
        <v>4</v>
      </c>
      <c r="H81">
        <v>50.5</v>
      </c>
      <c r="I81">
        <v>0.4</v>
      </c>
      <c r="M81">
        <v>0</v>
      </c>
      <c r="N81">
        <v>0</v>
      </c>
      <c r="O81">
        <v>0</v>
      </c>
      <c r="P81" s="4">
        <v>0</v>
      </c>
      <c r="V81">
        <v>1</v>
      </c>
      <c r="W81">
        <v>0</v>
      </c>
      <c r="X81">
        <v>0</v>
      </c>
      <c r="Y81">
        <v>1</v>
      </c>
      <c r="Z81">
        <v>0</v>
      </c>
      <c r="AB81">
        <v>19</v>
      </c>
      <c r="AE81">
        <v>6</v>
      </c>
      <c r="AH81">
        <v>8</v>
      </c>
      <c r="AL81">
        <v>8</v>
      </c>
      <c r="AM81">
        <v>0</v>
      </c>
      <c r="AQ81">
        <v>4</v>
      </c>
      <c r="AR81">
        <v>0</v>
      </c>
      <c r="AV81">
        <v>0</v>
      </c>
      <c r="AX81">
        <v>0</v>
      </c>
      <c r="BA81">
        <v>0</v>
      </c>
      <c r="BB81">
        <v>0</v>
      </c>
      <c r="BC81">
        <v>0</v>
      </c>
      <c r="BD81">
        <v>0</v>
      </c>
      <c r="BE81">
        <v>0</v>
      </c>
      <c r="BF81">
        <v>0</v>
      </c>
      <c r="BG81">
        <v>0</v>
      </c>
      <c r="BH81">
        <v>0</v>
      </c>
    </row>
    <row r="82" spans="1:63">
      <c r="A82" s="3">
        <v>2013</v>
      </c>
      <c r="B82" t="s">
        <v>72</v>
      </c>
      <c r="C82" t="s">
        <v>68</v>
      </c>
      <c r="D82">
        <v>4</v>
      </c>
      <c r="E82">
        <v>1</v>
      </c>
      <c r="F82">
        <v>115</v>
      </c>
      <c r="G82">
        <v>4</v>
      </c>
      <c r="H82">
        <v>97</v>
      </c>
      <c r="I82">
        <v>0.6</v>
      </c>
      <c r="M82">
        <v>0</v>
      </c>
      <c r="N82">
        <v>0</v>
      </c>
      <c r="O82">
        <v>16</v>
      </c>
      <c r="P82" s="4">
        <v>0</v>
      </c>
      <c r="V82">
        <v>2</v>
      </c>
      <c r="W82">
        <v>0</v>
      </c>
      <c r="X82">
        <v>0</v>
      </c>
      <c r="Y82">
        <v>2</v>
      </c>
      <c r="Z82">
        <v>0</v>
      </c>
      <c r="AB82">
        <v>17</v>
      </c>
      <c r="AE82">
        <v>4</v>
      </c>
      <c r="AH82">
        <v>5</v>
      </c>
      <c r="AL82">
        <v>9</v>
      </c>
      <c r="AM82">
        <v>0</v>
      </c>
      <c r="AQ82">
        <v>6</v>
      </c>
      <c r="AR82">
        <v>0</v>
      </c>
      <c r="AV82">
        <v>0</v>
      </c>
      <c r="AX82">
        <v>0</v>
      </c>
      <c r="BA82">
        <v>0</v>
      </c>
      <c r="BB82">
        <v>0</v>
      </c>
      <c r="BC82">
        <v>0</v>
      </c>
      <c r="BD82">
        <v>0</v>
      </c>
      <c r="BE82">
        <v>0</v>
      </c>
      <c r="BF82">
        <v>0</v>
      </c>
      <c r="BG82">
        <v>0</v>
      </c>
      <c r="BH82">
        <v>0</v>
      </c>
    </row>
    <row r="83" spans="1:63">
      <c r="A83" s="3">
        <v>2013</v>
      </c>
      <c r="B83" t="s">
        <v>72</v>
      </c>
      <c r="C83" t="s">
        <v>68</v>
      </c>
      <c r="D83">
        <v>4</v>
      </c>
      <c r="E83">
        <v>2</v>
      </c>
      <c r="F83">
        <v>115</v>
      </c>
      <c r="G83">
        <v>4</v>
      </c>
      <c r="H83">
        <v>100</v>
      </c>
      <c r="I83">
        <v>0.8</v>
      </c>
      <c r="M83">
        <v>1</v>
      </c>
      <c r="N83">
        <v>0</v>
      </c>
      <c r="O83">
        <v>4</v>
      </c>
      <c r="P83" s="4">
        <v>0</v>
      </c>
      <c r="V83">
        <v>10</v>
      </c>
      <c r="W83">
        <v>0</v>
      </c>
      <c r="X83">
        <v>0</v>
      </c>
      <c r="Y83">
        <v>2</v>
      </c>
      <c r="Z83">
        <v>0</v>
      </c>
      <c r="AB83">
        <v>7</v>
      </c>
      <c r="AE83">
        <v>2</v>
      </c>
      <c r="AH83">
        <v>0</v>
      </c>
      <c r="AL83">
        <v>58</v>
      </c>
      <c r="AM83">
        <v>0</v>
      </c>
      <c r="AQ83">
        <v>1</v>
      </c>
      <c r="AR83">
        <v>0</v>
      </c>
      <c r="AV83">
        <v>0</v>
      </c>
      <c r="AX83">
        <v>0</v>
      </c>
      <c r="BA83">
        <v>0</v>
      </c>
      <c r="BB83">
        <v>0</v>
      </c>
      <c r="BC83">
        <v>0</v>
      </c>
      <c r="BD83">
        <v>0</v>
      </c>
      <c r="BE83">
        <v>0</v>
      </c>
      <c r="BF83">
        <v>0</v>
      </c>
      <c r="BG83">
        <v>0</v>
      </c>
      <c r="BH83">
        <v>0</v>
      </c>
    </row>
    <row r="84" spans="1:63">
      <c r="A84" s="3">
        <v>2013</v>
      </c>
      <c r="B84" t="s">
        <v>72</v>
      </c>
      <c r="C84" t="s">
        <v>68</v>
      </c>
      <c r="D84">
        <v>4</v>
      </c>
      <c r="E84">
        <v>3</v>
      </c>
      <c r="F84">
        <v>115</v>
      </c>
      <c r="G84">
        <v>5</v>
      </c>
      <c r="H84">
        <v>84.5</v>
      </c>
      <c r="I84">
        <v>0.5</v>
      </c>
      <c r="M84">
        <v>0</v>
      </c>
      <c r="N84">
        <v>0</v>
      </c>
      <c r="O84">
        <v>0</v>
      </c>
      <c r="P84" s="4">
        <v>0</v>
      </c>
      <c r="V84">
        <v>4</v>
      </c>
      <c r="W84">
        <v>0</v>
      </c>
      <c r="X84">
        <v>0</v>
      </c>
      <c r="Y84">
        <v>1</v>
      </c>
      <c r="Z84">
        <v>0</v>
      </c>
      <c r="AB84">
        <v>1</v>
      </c>
      <c r="AE84">
        <v>5</v>
      </c>
      <c r="AH84">
        <v>3</v>
      </c>
      <c r="AL84">
        <v>0</v>
      </c>
      <c r="AM84">
        <v>0</v>
      </c>
      <c r="AQ84">
        <v>19</v>
      </c>
      <c r="AR84">
        <v>0</v>
      </c>
      <c r="AV84">
        <v>0</v>
      </c>
      <c r="AX84">
        <v>0</v>
      </c>
      <c r="BA84">
        <v>0</v>
      </c>
      <c r="BB84">
        <v>0</v>
      </c>
      <c r="BC84">
        <v>1</v>
      </c>
      <c r="BD84">
        <v>0</v>
      </c>
      <c r="BE84">
        <v>0</v>
      </c>
      <c r="BF84">
        <v>0</v>
      </c>
      <c r="BG84">
        <v>0</v>
      </c>
      <c r="BH84">
        <v>0</v>
      </c>
    </row>
    <row r="85" spans="1:63">
      <c r="A85" s="3">
        <v>2013</v>
      </c>
      <c r="B85" t="s">
        <v>72</v>
      </c>
      <c r="C85" t="s">
        <v>68</v>
      </c>
      <c r="D85">
        <v>5</v>
      </c>
      <c r="E85">
        <v>1</v>
      </c>
      <c r="F85">
        <v>97</v>
      </c>
      <c r="G85">
        <v>4</v>
      </c>
      <c r="H85">
        <v>104.5</v>
      </c>
      <c r="I85">
        <v>0.6</v>
      </c>
      <c r="M85">
        <v>0</v>
      </c>
      <c r="N85">
        <v>0</v>
      </c>
      <c r="O85">
        <v>9</v>
      </c>
      <c r="P85" s="4">
        <v>0</v>
      </c>
      <c r="V85">
        <v>11</v>
      </c>
      <c r="W85">
        <v>0</v>
      </c>
      <c r="X85">
        <v>0</v>
      </c>
      <c r="Y85">
        <v>1</v>
      </c>
      <c r="Z85">
        <v>0</v>
      </c>
      <c r="AB85">
        <v>9</v>
      </c>
      <c r="AE85">
        <v>20</v>
      </c>
      <c r="AH85">
        <v>10</v>
      </c>
      <c r="AL85">
        <v>7</v>
      </c>
      <c r="AM85">
        <v>0</v>
      </c>
      <c r="AQ85">
        <v>30</v>
      </c>
      <c r="AR85">
        <v>0</v>
      </c>
      <c r="AV85">
        <v>0</v>
      </c>
      <c r="AX85">
        <v>0</v>
      </c>
      <c r="BA85">
        <v>2</v>
      </c>
      <c r="BB85">
        <v>0</v>
      </c>
      <c r="BC85">
        <v>2</v>
      </c>
      <c r="BD85">
        <v>0</v>
      </c>
      <c r="BE85">
        <v>0</v>
      </c>
      <c r="BF85">
        <v>0</v>
      </c>
      <c r="BG85">
        <v>0</v>
      </c>
      <c r="BH85">
        <v>0</v>
      </c>
    </row>
    <row r="86" spans="1:63">
      <c r="A86" s="3">
        <v>2013</v>
      </c>
      <c r="B86" t="s">
        <v>72</v>
      </c>
      <c r="C86" t="s">
        <v>68</v>
      </c>
      <c r="D86">
        <v>5</v>
      </c>
      <c r="E86">
        <v>2</v>
      </c>
      <c r="F86">
        <v>97</v>
      </c>
      <c r="G86">
        <v>5</v>
      </c>
      <c r="H86">
        <v>63</v>
      </c>
      <c r="I86">
        <v>0.5</v>
      </c>
      <c r="M86">
        <v>1</v>
      </c>
      <c r="N86">
        <v>0</v>
      </c>
      <c r="O86">
        <v>0</v>
      </c>
      <c r="P86" s="4">
        <v>0</v>
      </c>
      <c r="V86">
        <v>5</v>
      </c>
      <c r="W86">
        <v>0</v>
      </c>
      <c r="X86">
        <v>0</v>
      </c>
      <c r="Y86">
        <v>0</v>
      </c>
      <c r="Z86">
        <v>0</v>
      </c>
      <c r="AB86">
        <v>7</v>
      </c>
      <c r="AE86">
        <v>4</v>
      </c>
      <c r="AH86">
        <v>0</v>
      </c>
      <c r="AL86">
        <v>1</v>
      </c>
      <c r="AM86">
        <v>0</v>
      </c>
      <c r="AQ86">
        <v>9</v>
      </c>
      <c r="AR86">
        <v>0</v>
      </c>
      <c r="AV86">
        <v>0</v>
      </c>
      <c r="AX86">
        <v>1</v>
      </c>
      <c r="BA86">
        <v>3</v>
      </c>
      <c r="BB86">
        <v>0</v>
      </c>
      <c r="BC86">
        <v>0</v>
      </c>
      <c r="BD86">
        <v>0</v>
      </c>
      <c r="BE86">
        <v>0</v>
      </c>
      <c r="BF86">
        <v>0</v>
      </c>
      <c r="BG86">
        <v>0</v>
      </c>
      <c r="BH86">
        <v>0</v>
      </c>
    </row>
    <row r="87" spans="1:63">
      <c r="A87" s="3">
        <v>2013</v>
      </c>
      <c r="B87" t="s">
        <v>72</v>
      </c>
      <c r="C87" t="s">
        <v>68</v>
      </c>
      <c r="D87">
        <v>5</v>
      </c>
      <c r="E87">
        <v>3</v>
      </c>
      <c r="F87">
        <v>97</v>
      </c>
      <c r="G87">
        <v>4</v>
      </c>
      <c r="H87">
        <v>63</v>
      </c>
      <c r="I87">
        <v>0.4</v>
      </c>
      <c r="M87">
        <v>0</v>
      </c>
      <c r="N87">
        <v>0</v>
      </c>
      <c r="O87">
        <v>0</v>
      </c>
      <c r="P87" s="4">
        <v>0</v>
      </c>
      <c r="V87">
        <v>0</v>
      </c>
      <c r="W87">
        <v>0</v>
      </c>
      <c r="X87">
        <v>0</v>
      </c>
      <c r="Y87">
        <v>0</v>
      </c>
      <c r="Z87">
        <v>0</v>
      </c>
      <c r="AB87">
        <v>3</v>
      </c>
      <c r="AE87">
        <v>6</v>
      </c>
      <c r="AH87">
        <v>0</v>
      </c>
      <c r="AL87">
        <v>3</v>
      </c>
      <c r="AM87">
        <v>0</v>
      </c>
      <c r="AQ87">
        <v>16</v>
      </c>
      <c r="AR87">
        <v>0</v>
      </c>
      <c r="AV87">
        <v>0</v>
      </c>
      <c r="AX87">
        <v>0</v>
      </c>
      <c r="BA87">
        <v>2</v>
      </c>
      <c r="BB87">
        <v>0</v>
      </c>
      <c r="BC87">
        <v>0</v>
      </c>
      <c r="BD87">
        <v>0</v>
      </c>
      <c r="BE87">
        <v>0</v>
      </c>
      <c r="BF87">
        <v>0</v>
      </c>
      <c r="BG87">
        <v>0</v>
      </c>
      <c r="BH87">
        <v>0</v>
      </c>
    </row>
    <row r="88" spans="1:63">
      <c r="A88" s="3">
        <v>2013</v>
      </c>
      <c r="B88" t="s">
        <v>73</v>
      </c>
      <c r="C88" t="s">
        <v>69</v>
      </c>
      <c r="D88">
        <v>1</v>
      </c>
      <c r="E88">
        <v>1</v>
      </c>
      <c r="F88">
        <v>0</v>
      </c>
      <c r="G88">
        <v>5</v>
      </c>
      <c r="H88">
        <v>15</v>
      </c>
      <c r="I88">
        <v>0.4</v>
      </c>
      <c r="M88">
        <v>1</v>
      </c>
      <c r="N88">
        <v>0</v>
      </c>
      <c r="O88">
        <v>0</v>
      </c>
      <c r="P88" s="4">
        <v>0</v>
      </c>
      <c r="Q88">
        <v>0</v>
      </c>
      <c r="V88">
        <v>0</v>
      </c>
      <c r="W88">
        <v>0</v>
      </c>
      <c r="X88">
        <v>0</v>
      </c>
      <c r="Y88">
        <v>0</v>
      </c>
      <c r="Z88">
        <v>0</v>
      </c>
      <c r="AB88">
        <v>0</v>
      </c>
      <c r="AC88">
        <v>0</v>
      </c>
      <c r="AE88">
        <v>4</v>
      </c>
      <c r="AH88">
        <v>2</v>
      </c>
      <c r="AL88">
        <v>0</v>
      </c>
      <c r="AM88">
        <v>0</v>
      </c>
      <c r="AQ88">
        <v>0</v>
      </c>
      <c r="AR88">
        <v>0</v>
      </c>
      <c r="AV88">
        <v>1</v>
      </c>
      <c r="AX88">
        <v>0</v>
      </c>
      <c r="AZ88">
        <v>0</v>
      </c>
      <c r="BA88">
        <v>0</v>
      </c>
      <c r="BB88">
        <v>0</v>
      </c>
      <c r="BC88">
        <v>0</v>
      </c>
      <c r="BD88">
        <v>0</v>
      </c>
      <c r="BE88">
        <v>0</v>
      </c>
      <c r="BF88">
        <v>0</v>
      </c>
      <c r="BG88">
        <v>0</v>
      </c>
      <c r="BH88">
        <v>0</v>
      </c>
      <c r="BI88">
        <v>0</v>
      </c>
      <c r="BJ88">
        <v>0</v>
      </c>
      <c r="BK88">
        <v>0</v>
      </c>
    </row>
    <row r="89" spans="1:63">
      <c r="A89" s="3">
        <v>2013</v>
      </c>
      <c r="B89" t="s">
        <v>73</v>
      </c>
      <c r="C89" t="s">
        <v>69</v>
      </c>
      <c r="D89">
        <v>1</v>
      </c>
      <c r="E89">
        <v>2</v>
      </c>
      <c r="F89">
        <v>0</v>
      </c>
      <c r="G89">
        <v>6</v>
      </c>
      <c r="H89">
        <v>51.5</v>
      </c>
      <c r="I89">
        <v>0.5</v>
      </c>
      <c r="M89">
        <v>0</v>
      </c>
      <c r="N89">
        <v>0</v>
      </c>
      <c r="O89">
        <v>0</v>
      </c>
      <c r="P89" s="4">
        <v>0</v>
      </c>
      <c r="Q89">
        <v>0</v>
      </c>
      <c r="V89">
        <v>0</v>
      </c>
      <c r="W89">
        <v>0</v>
      </c>
      <c r="X89">
        <v>0</v>
      </c>
      <c r="Y89">
        <v>1</v>
      </c>
      <c r="Z89">
        <v>0</v>
      </c>
      <c r="AB89">
        <v>0</v>
      </c>
      <c r="AC89">
        <v>0</v>
      </c>
      <c r="AE89">
        <v>17</v>
      </c>
      <c r="AH89">
        <v>17</v>
      </c>
      <c r="AL89">
        <v>0</v>
      </c>
      <c r="AM89">
        <v>0</v>
      </c>
      <c r="AQ89">
        <v>1</v>
      </c>
      <c r="AR89">
        <v>0</v>
      </c>
      <c r="AV89">
        <v>0</v>
      </c>
      <c r="AX89">
        <v>0</v>
      </c>
      <c r="AZ89">
        <v>0</v>
      </c>
      <c r="BA89">
        <v>0</v>
      </c>
      <c r="BB89">
        <v>0</v>
      </c>
      <c r="BC89">
        <v>0</v>
      </c>
      <c r="BD89">
        <v>0</v>
      </c>
      <c r="BE89">
        <v>0</v>
      </c>
      <c r="BF89">
        <v>0</v>
      </c>
      <c r="BG89">
        <v>0</v>
      </c>
      <c r="BH89">
        <v>0</v>
      </c>
      <c r="BI89">
        <v>0</v>
      </c>
      <c r="BJ89">
        <v>0</v>
      </c>
      <c r="BK89">
        <v>0</v>
      </c>
    </row>
    <row r="90" spans="1:63">
      <c r="A90" s="3">
        <v>2013</v>
      </c>
      <c r="B90" t="s">
        <v>73</v>
      </c>
      <c r="C90" t="s">
        <v>69</v>
      </c>
      <c r="D90">
        <v>1</v>
      </c>
      <c r="E90">
        <v>3</v>
      </c>
      <c r="F90">
        <v>0</v>
      </c>
      <c r="G90">
        <v>6</v>
      </c>
      <c r="H90">
        <v>31</v>
      </c>
      <c r="I90">
        <v>0.5</v>
      </c>
      <c r="M90">
        <v>2</v>
      </c>
      <c r="N90">
        <v>0</v>
      </c>
      <c r="O90">
        <v>0</v>
      </c>
      <c r="P90" s="4">
        <v>0</v>
      </c>
      <c r="Q90">
        <v>0</v>
      </c>
      <c r="V90">
        <v>0</v>
      </c>
      <c r="W90">
        <v>0</v>
      </c>
      <c r="X90">
        <v>0</v>
      </c>
      <c r="Y90">
        <v>0</v>
      </c>
      <c r="Z90">
        <v>0</v>
      </c>
      <c r="AB90">
        <v>0</v>
      </c>
      <c r="AC90">
        <v>0</v>
      </c>
      <c r="AE90">
        <v>29</v>
      </c>
      <c r="AH90">
        <v>2</v>
      </c>
      <c r="AL90">
        <v>1</v>
      </c>
      <c r="AM90">
        <v>0</v>
      </c>
      <c r="AQ90">
        <v>3</v>
      </c>
      <c r="AR90">
        <v>0</v>
      </c>
      <c r="AV90">
        <v>1</v>
      </c>
      <c r="AX90">
        <v>0</v>
      </c>
      <c r="AZ90">
        <v>0</v>
      </c>
      <c r="BA90">
        <v>0</v>
      </c>
      <c r="BB90">
        <v>0</v>
      </c>
      <c r="BC90">
        <v>0</v>
      </c>
      <c r="BD90">
        <v>0</v>
      </c>
      <c r="BE90">
        <v>0</v>
      </c>
      <c r="BF90">
        <v>0</v>
      </c>
      <c r="BG90">
        <v>0</v>
      </c>
      <c r="BH90">
        <v>0</v>
      </c>
      <c r="BI90">
        <v>0</v>
      </c>
      <c r="BJ90">
        <v>0</v>
      </c>
      <c r="BK90">
        <v>0</v>
      </c>
    </row>
    <row r="91" spans="1:63">
      <c r="A91" s="3">
        <v>2013</v>
      </c>
      <c r="B91" t="s">
        <v>73</v>
      </c>
      <c r="C91" t="s">
        <v>69</v>
      </c>
      <c r="D91">
        <v>2</v>
      </c>
      <c r="E91">
        <v>1</v>
      </c>
      <c r="F91">
        <v>99</v>
      </c>
      <c r="G91">
        <v>3</v>
      </c>
      <c r="H91">
        <v>34</v>
      </c>
      <c r="I91">
        <v>0.6</v>
      </c>
      <c r="M91">
        <v>0</v>
      </c>
      <c r="N91">
        <v>0</v>
      </c>
      <c r="O91">
        <v>0</v>
      </c>
      <c r="P91" s="4">
        <v>0</v>
      </c>
      <c r="Q91">
        <v>0</v>
      </c>
      <c r="V91">
        <v>1</v>
      </c>
      <c r="W91">
        <v>1</v>
      </c>
      <c r="X91">
        <v>0</v>
      </c>
      <c r="Y91">
        <v>1</v>
      </c>
      <c r="Z91">
        <v>0</v>
      </c>
      <c r="AB91">
        <v>0</v>
      </c>
      <c r="AC91">
        <v>0</v>
      </c>
      <c r="AE91">
        <v>3</v>
      </c>
      <c r="AH91">
        <v>6</v>
      </c>
      <c r="AL91">
        <v>0</v>
      </c>
      <c r="AM91">
        <v>0</v>
      </c>
      <c r="AQ91">
        <v>20</v>
      </c>
      <c r="AR91">
        <v>1</v>
      </c>
      <c r="AV91">
        <v>5</v>
      </c>
      <c r="AX91">
        <v>0</v>
      </c>
      <c r="AZ91">
        <v>0</v>
      </c>
      <c r="BA91">
        <v>0</v>
      </c>
      <c r="BB91">
        <v>0</v>
      </c>
      <c r="BC91">
        <v>0</v>
      </c>
      <c r="BD91">
        <v>0</v>
      </c>
      <c r="BE91">
        <v>0</v>
      </c>
      <c r="BF91">
        <v>0</v>
      </c>
      <c r="BG91">
        <v>0</v>
      </c>
      <c r="BH91">
        <v>0</v>
      </c>
      <c r="BI91">
        <v>1</v>
      </c>
      <c r="BJ91">
        <v>0</v>
      </c>
      <c r="BK91">
        <v>0</v>
      </c>
    </row>
    <row r="92" spans="1:63">
      <c r="A92" s="3">
        <v>2013</v>
      </c>
      <c r="B92" t="s">
        <v>73</v>
      </c>
      <c r="C92" t="s">
        <v>69</v>
      </c>
      <c r="D92">
        <v>2</v>
      </c>
      <c r="E92">
        <v>2</v>
      </c>
      <c r="F92">
        <v>99</v>
      </c>
      <c r="G92">
        <v>4</v>
      </c>
      <c r="H92">
        <v>20.5</v>
      </c>
      <c r="I92">
        <v>0.5</v>
      </c>
      <c r="M92">
        <v>0</v>
      </c>
      <c r="N92">
        <v>0</v>
      </c>
      <c r="O92">
        <v>0</v>
      </c>
      <c r="P92" s="4">
        <v>0</v>
      </c>
      <c r="Q92">
        <v>0</v>
      </c>
      <c r="V92">
        <v>1</v>
      </c>
      <c r="W92">
        <v>1</v>
      </c>
      <c r="X92">
        <v>0</v>
      </c>
      <c r="Y92">
        <v>0</v>
      </c>
      <c r="Z92">
        <v>0</v>
      </c>
      <c r="AB92">
        <v>0</v>
      </c>
      <c r="AC92">
        <v>0</v>
      </c>
      <c r="AE92">
        <v>1</v>
      </c>
      <c r="AH92">
        <v>6</v>
      </c>
      <c r="AL92">
        <v>0</v>
      </c>
      <c r="AM92">
        <v>0</v>
      </c>
      <c r="AQ92">
        <v>4</v>
      </c>
      <c r="AR92">
        <v>0</v>
      </c>
      <c r="AV92">
        <v>4</v>
      </c>
      <c r="AX92">
        <v>0</v>
      </c>
      <c r="AZ92">
        <v>0</v>
      </c>
      <c r="BA92">
        <v>0</v>
      </c>
      <c r="BB92">
        <v>0</v>
      </c>
      <c r="BC92">
        <v>0</v>
      </c>
      <c r="BD92">
        <v>0</v>
      </c>
      <c r="BE92">
        <v>0</v>
      </c>
      <c r="BF92">
        <v>0</v>
      </c>
      <c r="BG92">
        <v>0</v>
      </c>
      <c r="BH92">
        <v>0</v>
      </c>
      <c r="BI92">
        <v>1</v>
      </c>
      <c r="BJ92">
        <v>0</v>
      </c>
      <c r="BK92">
        <v>0</v>
      </c>
    </row>
    <row r="93" spans="1:63">
      <c r="A93" s="3">
        <v>2013</v>
      </c>
      <c r="B93" t="s">
        <v>73</v>
      </c>
      <c r="C93" t="s">
        <v>69</v>
      </c>
      <c r="D93">
        <v>2</v>
      </c>
      <c r="E93">
        <v>3</v>
      </c>
      <c r="F93">
        <v>99</v>
      </c>
      <c r="G93">
        <v>6</v>
      </c>
      <c r="H93">
        <v>23</v>
      </c>
      <c r="I93">
        <v>0.4</v>
      </c>
      <c r="M93">
        <v>0</v>
      </c>
      <c r="N93">
        <v>0</v>
      </c>
      <c r="O93">
        <v>0</v>
      </c>
      <c r="P93" s="4">
        <v>0</v>
      </c>
      <c r="Q93">
        <v>0</v>
      </c>
      <c r="V93">
        <v>1</v>
      </c>
      <c r="W93">
        <v>1</v>
      </c>
      <c r="X93">
        <v>0</v>
      </c>
      <c r="Y93">
        <v>0</v>
      </c>
      <c r="Z93">
        <v>0</v>
      </c>
      <c r="AB93">
        <v>0</v>
      </c>
      <c r="AC93">
        <v>0</v>
      </c>
      <c r="AE93">
        <v>4</v>
      </c>
      <c r="AH93">
        <v>1</v>
      </c>
      <c r="AL93">
        <v>0</v>
      </c>
      <c r="AM93">
        <v>0</v>
      </c>
      <c r="AQ93">
        <v>0</v>
      </c>
      <c r="AR93">
        <v>0</v>
      </c>
      <c r="AV93">
        <v>1</v>
      </c>
      <c r="AX93">
        <v>0</v>
      </c>
      <c r="AZ93">
        <v>0</v>
      </c>
      <c r="BA93">
        <v>0</v>
      </c>
      <c r="BB93">
        <v>0</v>
      </c>
      <c r="BC93">
        <v>0</v>
      </c>
      <c r="BD93">
        <v>0</v>
      </c>
      <c r="BE93">
        <v>0</v>
      </c>
      <c r="BF93">
        <v>0</v>
      </c>
      <c r="BG93">
        <v>0</v>
      </c>
      <c r="BH93">
        <v>0</v>
      </c>
      <c r="BI93">
        <v>0</v>
      </c>
      <c r="BJ93">
        <v>0</v>
      </c>
      <c r="BK93">
        <v>0</v>
      </c>
    </row>
    <row r="94" spans="1:63">
      <c r="A94" s="3">
        <v>2013</v>
      </c>
      <c r="B94" t="s">
        <v>73</v>
      </c>
      <c r="C94" t="s">
        <v>69</v>
      </c>
      <c r="D94">
        <v>3</v>
      </c>
      <c r="E94">
        <v>1</v>
      </c>
      <c r="F94">
        <v>5</v>
      </c>
      <c r="G94">
        <v>4</v>
      </c>
      <c r="H94">
        <v>16.5</v>
      </c>
      <c r="I94">
        <v>0.4</v>
      </c>
      <c r="M94">
        <v>0</v>
      </c>
      <c r="N94">
        <v>0</v>
      </c>
      <c r="O94">
        <v>0</v>
      </c>
      <c r="P94" s="4">
        <v>0</v>
      </c>
      <c r="Q94">
        <v>0</v>
      </c>
      <c r="V94">
        <v>0</v>
      </c>
      <c r="W94">
        <v>2</v>
      </c>
      <c r="X94">
        <v>1</v>
      </c>
      <c r="Y94">
        <v>0</v>
      </c>
      <c r="Z94">
        <v>0</v>
      </c>
      <c r="AB94">
        <v>0</v>
      </c>
      <c r="AC94">
        <v>0</v>
      </c>
      <c r="AE94">
        <v>0</v>
      </c>
      <c r="AH94">
        <v>0</v>
      </c>
      <c r="AL94">
        <v>0</v>
      </c>
      <c r="AM94">
        <v>0</v>
      </c>
      <c r="AQ94">
        <v>3</v>
      </c>
      <c r="AR94">
        <v>0</v>
      </c>
      <c r="AV94">
        <v>2</v>
      </c>
      <c r="AX94">
        <v>0</v>
      </c>
      <c r="AZ94">
        <v>0</v>
      </c>
      <c r="BA94">
        <v>1</v>
      </c>
      <c r="BB94">
        <v>0</v>
      </c>
      <c r="BC94">
        <v>0</v>
      </c>
      <c r="BD94">
        <v>0</v>
      </c>
      <c r="BE94">
        <v>0</v>
      </c>
      <c r="BF94">
        <v>0</v>
      </c>
      <c r="BG94">
        <v>0</v>
      </c>
      <c r="BH94">
        <v>0</v>
      </c>
      <c r="BI94">
        <v>0</v>
      </c>
      <c r="BJ94">
        <v>0</v>
      </c>
      <c r="BK94">
        <v>0</v>
      </c>
    </row>
    <row r="95" spans="1:63">
      <c r="A95" s="3">
        <v>2013</v>
      </c>
      <c r="B95" t="s">
        <v>73</v>
      </c>
      <c r="C95" t="s">
        <v>69</v>
      </c>
      <c r="D95">
        <v>3</v>
      </c>
      <c r="E95">
        <v>2</v>
      </c>
      <c r="F95">
        <v>5</v>
      </c>
      <c r="G95">
        <v>6</v>
      </c>
      <c r="H95">
        <v>25</v>
      </c>
      <c r="I95">
        <v>0.6</v>
      </c>
      <c r="M95">
        <v>0</v>
      </c>
      <c r="N95">
        <v>0</v>
      </c>
      <c r="O95">
        <v>0</v>
      </c>
      <c r="P95" s="4">
        <v>0</v>
      </c>
      <c r="Q95">
        <v>0</v>
      </c>
      <c r="V95">
        <v>0</v>
      </c>
      <c r="W95">
        <v>0</v>
      </c>
      <c r="X95">
        <v>0</v>
      </c>
      <c r="Y95">
        <v>0</v>
      </c>
      <c r="Z95">
        <v>0</v>
      </c>
      <c r="AB95">
        <v>0</v>
      </c>
      <c r="AC95">
        <v>0</v>
      </c>
      <c r="AE95">
        <v>11</v>
      </c>
      <c r="AH95">
        <v>3</v>
      </c>
      <c r="AL95">
        <v>0</v>
      </c>
      <c r="AM95">
        <v>0</v>
      </c>
      <c r="AQ95">
        <v>3</v>
      </c>
      <c r="AR95">
        <v>0</v>
      </c>
      <c r="AV95">
        <v>2</v>
      </c>
      <c r="AX95">
        <v>0</v>
      </c>
      <c r="AZ95">
        <v>0</v>
      </c>
      <c r="BA95">
        <v>0</v>
      </c>
      <c r="BB95">
        <v>0</v>
      </c>
      <c r="BC95">
        <v>0</v>
      </c>
      <c r="BD95">
        <v>0</v>
      </c>
      <c r="BE95">
        <v>0</v>
      </c>
      <c r="BF95">
        <v>0</v>
      </c>
      <c r="BG95">
        <v>0</v>
      </c>
      <c r="BH95">
        <v>0</v>
      </c>
      <c r="BI95">
        <v>0</v>
      </c>
      <c r="BJ95">
        <v>0</v>
      </c>
      <c r="BK95">
        <v>0</v>
      </c>
    </row>
    <row r="96" spans="1:63">
      <c r="A96" s="3">
        <v>2013</v>
      </c>
      <c r="B96" t="s">
        <v>73</v>
      </c>
      <c r="C96" t="s">
        <v>69</v>
      </c>
      <c r="D96">
        <v>3</v>
      </c>
      <c r="E96">
        <v>3</v>
      </c>
      <c r="F96">
        <v>5</v>
      </c>
      <c r="G96">
        <v>10</v>
      </c>
      <c r="H96">
        <v>26.5</v>
      </c>
      <c r="I96">
        <v>0.6</v>
      </c>
      <c r="M96">
        <v>5</v>
      </c>
      <c r="N96">
        <v>0</v>
      </c>
      <c r="O96">
        <v>0</v>
      </c>
      <c r="P96" s="4">
        <v>0</v>
      </c>
      <c r="Q96">
        <v>0</v>
      </c>
      <c r="V96">
        <v>2</v>
      </c>
      <c r="W96">
        <v>0</v>
      </c>
      <c r="X96">
        <v>0</v>
      </c>
      <c r="Y96">
        <v>1</v>
      </c>
      <c r="Z96">
        <v>0</v>
      </c>
      <c r="AB96">
        <v>0</v>
      </c>
      <c r="AC96">
        <v>0</v>
      </c>
      <c r="AE96">
        <v>5</v>
      </c>
      <c r="AH96">
        <v>4</v>
      </c>
      <c r="AL96">
        <v>0</v>
      </c>
      <c r="AM96">
        <v>0</v>
      </c>
      <c r="AQ96">
        <v>8</v>
      </c>
      <c r="AR96">
        <v>2</v>
      </c>
      <c r="AV96">
        <v>9</v>
      </c>
      <c r="AX96">
        <v>0</v>
      </c>
      <c r="AZ96">
        <v>0</v>
      </c>
      <c r="BA96">
        <v>1</v>
      </c>
      <c r="BB96">
        <v>0</v>
      </c>
      <c r="BC96">
        <v>0</v>
      </c>
      <c r="BD96">
        <v>0</v>
      </c>
      <c r="BE96">
        <v>1</v>
      </c>
      <c r="BF96">
        <v>0</v>
      </c>
      <c r="BG96">
        <v>0</v>
      </c>
      <c r="BH96">
        <v>0</v>
      </c>
      <c r="BI96">
        <v>0</v>
      </c>
      <c r="BJ96">
        <v>1</v>
      </c>
      <c r="BK96">
        <v>0</v>
      </c>
    </row>
    <row r="97" spans="1:63">
      <c r="A97" s="3">
        <v>2013</v>
      </c>
      <c r="B97" t="s">
        <v>73</v>
      </c>
      <c r="C97" t="s">
        <v>69</v>
      </c>
      <c r="D97">
        <v>4</v>
      </c>
      <c r="E97">
        <v>1</v>
      </c>
      <c r="F97">
        <v>33</v>
      </c>
      <c r="G97">
        <v>5</v>
      </c>
      <c r="H97">
        <v>26</v>
      </c>
      <c r="I97">
        <v>0.6</v>
      </c>
      <c r="M97">
        <v>0</v>
      </c>
      <c r="N97">
        <v>0</v>
      </c>
      <c r="O97">
        <v>0</v>
      </c>
      <c r="P97" s="4">
        <v>0</v>
      </c>
      <c r="Q97">
        <v>0</v>
      </c>
      <c r="V97">
        <v>2</v>
      </c>
      <c r="W97">
        <v>0</v>
      </c>
      <c r="X97">
        <v>0</v>
      </c>
      <c r="Y97">
        <v>0</v>
      </c>
      <c r="Z97">
        <v>0</v>
      </c>
      <c r="AB97">
        <v>0</v>
      </c>
      <c r="AC97">
        <v>0</v>
      </c>
      <c r="AE97">
        <v>1</v>
      </c>
      <c r="AH97">
        <v>0</v>
      </c>
      <c r="AL97">
        <v>0</v>
      </c>
      <c r="AM97">
        <v>0</v>
      </c>
      <c r="AQ97">
        <v>6</v>
      </c>
      <c r="AR97">
        <v>0</v>
      </c>
      <c r="AV97">
        <v>9</v>
      </c>
      <c r="AX97">
        <v>0</v>
      </c>
      <c r="AZ97">
        <v>0</v>
      </c>
      <c r="BA97">
        <v>1</v>
      </c>
      <c r="BB97">
        <v>0</v>
      </c>
      <c r="BC97">
        <v>0</v>
      </c>
      <c r="BD97">
        <v>0</v>
      </c>
      <c r="BE97">
        <v>0</v>
      </c>
      <c r="BF97">
        <v>0</v>
      </c>
      <c r="BG97">
        <v>0</v>
      </c>
      <c r="BH97">
        <v>0</v>
      </c>
      <c r="BI97">
        <v>0</v>
      </c>
      <c r="BJ97">
        <v>0</v>
      </c>
      <c r="BK97">
        <v>1</v>
      </c>
    </row>
    <row r="98" spans="1:63">
      <c r="A98" s="3">
        <v>2013</v>
      </c>
      <c r="B98" t="s">
        <v>73</v>
      </c>
      <c r="C98" t="s">
        <v>69</v>
      </c>
      <c r="D98">
        <v>4</v>
      </c>
      <c r="E98">
        <v>2</v>
      </c>
      <c r="F98">
        <v>33</v>
      </c>
      <c r="G98">
        <v>7</v>
      </c>
      <c r="H98">
        <v>27</v>
      </c>
      <c r="I98">
        <v>0.7</v>
      </c>
      <c r="M98">
        <v>0</v>
      </c>
      <c r="N98">
        <v>0</v>
      </c>
      <c r="O98">
        <v>1</v>
      </c>
      <c r="P98" s="4">
        <v>0</v>
      </c>
      <c r="Q98">
        <v>0</v>
      </c>
      <c r="V98">
        <v>2</v>
      </c>
      <c r="W98">
        <v>0</v>
      </c>
      <c r="X98">
        <v>0</v>
      </c>
      <c r="Y98">
        <v>0</v>
      </c>
      <c r="Z98">
        <v>0</v>
      </c>
      <c r="AB98">
        <v>0</v>
      </c>
      <c r="AC98">
        <v>0</v>
      </c>
      <c r="AE98">
        <v>16</v>
      </c>
      <c r="AH98">
        <v>2</v>
      </c>
      <c r="AL98">
        <v>0</v>
      </c>
      <c r="AM98">
        <v>0</v>
      </c>
      <c r="AQ98">
        <v>5</v>
      </c>
      <c r="AR98">
        <v>0</v>
      </c>
      <c r="AV98">
        <v>3</v>
      </c>
      <c r="AX98">
        <v>0</v>
      </c>
      <c r="AZ98">
        <v>0</v>
      </c>
      <c r="BA98">
        <v>1</v>
      </c>
      <c r="BB98">
        <v>0</v>
      </c>
      <c r="BC98">
        <v>1</v>
      </c>
      <c r="BD98">
        <v>0</v>
      </c>
      <c r="BE98">
        <v>0</v>
      </c>
      <c r="BF98">
        <v>0</v>
      </c>
      <c r="BG98">
        <v>0</v>
      </c>
      <c r="BH98">
        <v>0</v>
      </c>
      <c r="BI98">
        <v>0</v>
      </c>
      <c r="BJ98">
        <v>0</v>
      </c>
      <c r="BK98">
        <v>0</v>
      </c>
    </row>
    <row r="99" spans="1:63">
      <c r="A99" s="3">
        <v>2013</v>
      </c>
      <c r="B99" t="s">
        <v>73</v>
      </c>
      <c r="C99" t="s">
        <v>69</v>
      </c>
      <c r="D99">
        <v>4</v>
      </c>
      <c r="E99">
        <v>3</v>
      </c>
      <c r="F99">
        <v>33</v>
      </c>
      <c r="G99">
        <v>4</v>
      </c>
      <c r="H99">
        <v>18</v>
      </c>
      <c r="I99">
        <v>0.4</v>
      </c>
      <c r="M99">
        <v>0</v>
      </c>
      <c r="N99">
        <v>0</v>
      </c>
      <c r="O99">
        <v>7</v>
      </c>
      <c r="P99" s="4">
        <v>0</v>
      </c>
      <c r="Q99">
        <v>1</v>
      </c>
      <c r="V99">
        <v>0</v>
      </c>
      <c r="W99">
        <v>0</v>
      </c>
      <c r="X99">
        <v>0</v>
      </c>
      <c r="Y99">
        <v>0</v>
      </c>
      <c r="Z99">
        <v>0</v>
      </c>
      <c r="AB99">
        <v>0</v>
      </c>
      <c r="AC99">
        <v>0</v>
      </c>
      <c r="AE99">
        <v>17</v>
      </c>
      <c r="AH99">
        <v>2</v>
      </c>
      <c r="AL99">
        <v>0</v>
      </c>
      <c r="AM99">
        <v>0</v>
      </c>
      <c r="AQ99">
        <v>5</v>
      </c>
      <c r="AR99">
        <v>0</v>
      </c>
      <c r="AV99">
        <v>4</v>
      </c>
      <c r="AX99">
        <v>0</v>
      </c>
      <c r="AZ99">
        <v>0</v>
      </c>
      <c r="BA99">
        <v>1</v>
      </c>
      <c r="BB99">
        <v>0</v>
      </c>
      <c r="BC99">
        <v>0</v>
      </c>
      <c r="BD99">
        <v>0</v>
      </c>
      <c r="BE99">
        <v>0</v>
      </c>
      <c r="BF99">
        <v>0</v>
      </c>
      <c r="BG99">
        <v>0</v>
      </c>
      <c r="BH99">
        <v>0</v>
      </c>
      <c r="BI99">
        <v>0</v>
      </c>
      <c r="BJ99">
        <v>0</v>
      </c>
      <c r="BK99">
        <v>0</v>
      </c>
    </row>
    <row r="100" spans="1:63">
      <c r="A100" s="3">
        <v>2013</v>
      </c>
      <c r="B100" t="s">
        <v>73</v>
      </c>
      <c r="C100" t="s">
        <v>69</v>
      </c>
      <c r="D100">
        <v>5</v>
      </c>
      <c r="E100">
        <v>1</v>
      </c>
      <c r="F100">
        <v>24</v>
      </c>
      <c r="G100">
        <v>5</v>
      </c>
      <c r="H100">
        <v>27</v>
      </c>
      <c r="I100">
        <v>0.7</v>
      </c>
      <c r="M100">
        <v>1</v>
      </c>
      <c r="N100">
        <v>0</v>
      </c>
      <c r="O100">
        <v>0</v>
      </c>
      <c r="P100" s="4">
        <v>0</v>
      </c>
      <c r="Q100">
        <v>0</v>
      </c>
      <c r="V100">
        <v>1</v>
      </c>
      <c r="W100">
        <v>0</v>
      </c>
      <c r="X100">
        <v>0</v>
      </c>
      <c r="Y100">
        <v>2</v>
      </c>
      <c r="Z100">
        <v>0</v>
      </c>
      <c r="AB100">
        <v>0</v>
      </c>
      <c r="AC100">
        <v>0</v>
      </c>
      <c r="AE100">
        <v>6</v>
      </c>
      <c r="AH100">
        <v>1</v>
      </c>
      <c r="AL100">
        <v>0</v>
      </c>
      <c r="AM100">
        <v>0</v>
      </c>
      <c r="AQ100">
        <v>2</v>
      </c>
      <c r="AR100">
        <v>0</v>
      </c>
      <c r="AV100">
        <v>11</v>
      </c>
      <c r="AX100">
        <v>0</v>
      </c>
      <c r="AZ100">
        <v>0</v>
      </c>
      <c r="BA100">
        <v>0</v>
      </c>
      <c r="BB100">
        <v>0</v>
      </c>
      <c r="BC100">
        <v>0</v>
      </c>
      <c r="BD100">
        <v>0</v>
      </c>
      <c r="BE100">
        <v>0</v>
      </c>
      <c r="BF100">
        <v>0</v>
      </c>
      <c r="BG100">
        <v>0</v>
      </c>
      <c r="BH100">
        <v>0</v>
      </c>
      <c r="BI100">
        <v>0</v>
      </c>
      <c r="BJ100">
        <v>0</v>
      </c>
      <c r="BK100">
        <v>0</v>
      </c>
    </row>
    <row r="101" spans="1:63">
      <c r="A101" s="3">
        <v>2013</v>
      </c>
      <c r="B101" t="s">
        <v>73</v>
      </c>
      <c r="C101" t="s">
        <v>69</v>
      </c>
      <c r="D101">
        <v>5</v>
      </c>
      <c r="E101">
        <v>2</v>
      </c>
      <c r="F101">
        <v>24</v>
      </c>
      <c r="G101">
        <v>4</v>
      </c>
      <c r="H101">
        <v>22</v>
      </c>
      <c r="I101">
        <v>0.6</v>
      </c>
      <c r="M101">
        <v>0</v>
      </c>
      <c r="N101">
        <v>0</v>
      </c>
      <c r="O101">
        <v>0</v>
      </c>
      <c r="P101" s="4">
        <v>0</v>
      </c>
      <c r="Q101">
        <v>0</v>
      </c>
      <c r="V101">
        <v>1</v>
      </c>
      <c r="W101">
        <v>0</v>
      </c>
      <c r="X101">
        <v>0</v>
      </c>
      <c r="Y101">
        <v>0</v>
      </c>
      <c r="Z101">
        <v>0</v>
      </c>
      <c r="AB101">
        <v>1</v>
      </c>
      <c r="AC101">
        <v>0</v>
      </c>
      <c r="AE101">
        <v>8</v>
      </c>
      <c r="AH101">
        <v>4</v>
      </c>
      <c r="AL101">
        <v>0</v>
      </c>
      <c r="AM101">
        <v>0</v>
      </c>
      <c r="AQ101">
        <v>0</v>
      </c>
      <c r="AR101">
        <v>0</v>
      </c>
      <c r="AV101">
        <v>0</v>
      </c>
      <c r="AX101">
        <v>0</v>
      </c>
      <c r="AZ101">
        <v>0</v>
      </c>
      <c r="BA101">
        <v>0</v>
      </c>
      <c r="BB101">
        <v>0</v>
      </c>
      <c r="BC101">
        <v>0</v>
      </c>
      <c r="BD101">
        <v>0</v>
      </c>
      <c r="BE101">
        <v>1</v>
      </c>
      <c r="BF101">
        <v>0</v>
      </c>
      <c r="BG101">
        <v>0</v>
      </c>
      <c r="BH101">
        <v>0</v>
      </c>
      <c r="BI101">
        <v>0</v>
      </c>
      <c r="BJ101">
        <v>0</v>
      </c>
      <c r="BK101">
        <v>0</v>
      </c>
    </row>
    <row r="102" spans="1:63">
      <c r="A102" s="3">
        <v>2013</v>
      </c>
      <c r="B102" t="s">
        <v>73</v>
      </c>
      <c r="C102" t="s">
        <v>69</v>
      </c>
      <c r="D102">
        <v>5</v>
      </c>
      <c r="E102">
        <v>3</v>
      </c>
      <c r="F102">
        <v>24</v>
      </c>
      <c r="G102">
        <v>4</v>
      </c>
      <c r="H102">
        <v>16</v>
      </c>
      <c r="I102">
        <v>0.5</v>
      </c>
      <c r="M102">
        <v>0</v>
      </c>
      <c r="N102">
        <v>0</v>
      </c>
      <c r="O102">
        <v>0</v>
      </c>
      <c r="P102" s="4">
        <v>0</v>
      </c>
      <c r="Q102">
        <v>0</v>
      </c>
      <c r="V102">
        <v>1</v>
      </c>
      <c r="W102">
        <v>0</v>
      </c>
      <c r="X102">
        <v>0</v>
      </c>
      <c r="Y102">
        <v>0</v>
      </c>
      <c r="Z102">
        <v>0</v>
      </c>
      <c r="AB102">
        <v>0</v>
      </c>
      <c r="AC102">
        <v>0</v>
      </c>
      <c r="AE102">
        <v>2</v>
      </c>
      <c r="AH102">
        <v>0</v>
      </c>
      <c r="AL102">
        <v>0</v>
      </c>
      <c r="AM102">
        <v>0</v>
      </c>
      <c r="AQ102">
        <v>6</v>
      </c>
      <c r="AR102">
        <v>2</v>
      </c>
      <c r="AV102">
        <v>4</v>
      </c>
      <c r="AX102">
        <v>0</v>
      </c>
      <c r="AZ102">
        <v>0</v>
      </c>
      <c r="BA102">
        <v>1</v>
      </c>
      <c r="BB102">
        <v>0</v>
      </c>
      <c r="BC102">
        <v>0</v>
      </c>
      <c r="BD102">
        <v>0</v>
      </c>
      <c r="BE102">
        <v>0</v>
      </c>
      <c r="BF102">
        <v>0</v>
      </c>
      <c r="BG102">
        <v>0</v>
      </c>
      <c r="BH102">
        <v>0</v>
      </c>
      <c r="BI102">
        <v>1</v>
      </c>
      <c r="BJ102">
        <v>0</v>
      </c>
      <c r="BK102">
        <v>0</v>
      </c>
    </row>
    <row r="103" spans="1:63">
      <c r="A103" s="3">
        <v>2013</v>
      </c>
      <c r="B103" t="s">
        <v>73</v>
      </c>
      <c r="C103" t="s">
        <v>68</v>
      </c>
      <c r="D103">
        <v>1</v>
      </c>
      <c r="E103">
        <v>1</v>
      </c>
      <c r="F103">
        <v>98</v>
      </c>
      <c r="G103">
        <v>4</v>
      </c>
      <c r="H103">
        <v>63</v>
      </c>
      <c r="I103">
        <v>0.6</v>
      </c>
      <c r="M103">
        <v>0</v>
      </c>
      <c r="N103">
        <v>0</v>
      </c>
      <c r="O103">
        <v>3</v>
      </c>
      <c r="P103" s="4">
        <v>0</v>
      </c>
      <c r="Q103">
        <v>0</v>
      </c>
      <c r="V103">
        <v>0</v>
      </c>
      <c r="W103">
        <v>0</v>
      </c>
      <c r="X103">
        <v>3</v>
      </c>
      <c r="Y103">
        <v>0</v>
      </c>
      <c r="Z103">
        <v>0</v>
      </c>
      <c r="AB103">
        <v>9</v>
      </c>
      <c r="AC103">
        <v>0</v>
      </c>
      <c r="AE103">
        <v>15</v>
      </c>
      <c r="AH103">
        <v>7</v>
      </c>
      <c r="AL103">
        <v>19</v>
      </c>
      <c r="AM103">
        <v>0</v>
      </c>
      <c r="AQ103">
        <v>13</v>
      </c>
      <c r="AR103">
        <v>0</v>
      </c>
      <c r="AV103">
        <v>5</v>
      </c>
      <c r="AX103">
        <v>0</v>
      </c>
      <c r="AZ103">
        <v>1</v>
      </c>
      <c r="BA103">
        <v>1</v>
      </c>
      <c r="BB103">
        <v>0</v>
      </c>
      <c r="BC103">
        <v>1</v>
      </c>
      <c r="BD103">
        <v>0</v>
      </c>
      <c r="BE103">
        <v>0</v>
      </c>
      <c r="BF103">
        <v>0</v>
      </c>
      <c r="BG103">
        <v>0</v>
      </c>
      <c r="BH103">
        <v>0</v>
      </c>
      <c r="BI103">
        <v>0</v>
      </c>
      <c r="BJ103">
        <v>0</v>
      </c>
      <c r="BK103">
        <v>0</v>
      </c>
    </row>
    <row r="104" spans="1:63">
      <c r="A104" s="3">
        <v>2013</v>
      </c>
      <c r="B104" t="s">
        <v>73</v>
      </c>
      <c r="C104" t="s">
        <v>68</v>
      </c>
      <c r="D104">
        <v>1</v>
      </c>
      <c r="E104">
        <v>2</v>
      </c>
      <c r="F104">
        <v>98</v>
      </c>
      <c r="G104">
        <v>5</v>
      </c>
      <c r="H104">
        <v>67</v>
      </c>
      <c r="I104">
        <v>0.8</v>
      </c>
      <c r="M104">
        <v>0</v>
      </c>
      <c r="N104">
        <v>0</v>
      </c>
      <c r="O104">
        <v>19</v>
      </c>
      <c r="P104" s="4">
        <v>0</v>
      </c>
      <c r="Q104">
        <v>0</v>
      </c>
      <c r="V104">
        <v>2</v>
      </c>
      <c r="W104">
        <v>0</v>
      </c>
      <c r="X104">
        <v>0</v>
      </c>
      <c r="Y104">
        <v>1</v>
      </c>
      <c r="Z104">
        <v>0</v>
      </c>
      <c r="AB104">
        <v>24</v>
      </c>
      <c r="AC104">
        <v>1</v>
      </c>
      <c r="AE104">
        <v>31</v>
      </c>
      <c r="AH104">
        <v>29</v>
      </c>
      <c r="AL104">
        <v>46</v>
      </c>
      <c r="AM104">
        <v>0</v>
      </c>
      <c r="AQ104">
        <v>81</v>
      </c>
      <c r="AR104">
        <v>1</v>
      </c>
      <c r="AV104">
        <v>2</v>
      </c>
      <c r="AX104">
        <v>1</v>
      </c>
      <c r="AZ104">
        <v>0</v>
      </c>
      <c r="BA104">
        <v>2</v>
      </c>
      <c r="BB104">
        <v>0</v>
      </c>
      <c r="BC104">
        <v>1</v>
      </c>
      <c r="BD104">
        <v>0</v>
      </c>
      <c r="BE104">
        <v>0</v>
      </c>
      <c r="BF104">
        <v>0</v>
      </c>
      <c r="BG104">
        <v>0</v>
      </c>
      <c r="BH104">
        <v>0</v>
      </c>
      <c r="BI104">
        <v>0</v>
      </c>
      <c r="BJ104">
        <v>0</v>
      </c>
      <c r="BK104">
        <v>0</v>
      </c>
    </row>
    <row r="105" spans="1:63">
      <c r="A105" s="3">
        <v>2013</v>
      </c>
      <c r="B105" t="s">
        <v>73</v>
      </c>
      <c r="C105" t="s">
        <v>68</v>
      </c>
      <c r="D105">
        <v>1</v>
      </c>
      <c r="E105">
        <v>3</v>
      </c>
      <c r="F105">
        <v>98</v>
      </c>
      <c r="G105">
        <v>4</v>
      </c>
      <c r="H105">
        <v>13</v>
      </c>
      <c r="I105">
        <v>0.4</v>
      </c>
      <c r="M105">
        <v>0</v>
      </c>
      <c r="N105">
        <v>0</v>
      </c>
      <c r="O105">
        <v>0</v>
      </c>
      <c r="P105" s="4">
        <v>0</v>
      </c>
      <c r="Q105">
        <v>0</v>
      </c>
      <c r="V105">
        <v>1</v>
      </c>
      <c r="W105">
        <v>0</v>
      </c>
      <c r="X105">
        <v>0</v>
      </c>
      <c r="Y105">
        <v>0</v>
      </c>
      <c r="Z105">
        <v>0</v>
      </c>
      <c r="AB105">
        <v>7</v>
      </c>
      <c r="AC105">
        <v>0</v>
      </c>
      <c r="AE105">
        <v>5</v>
      </c>
      <c r="AH105">
        <v>0</v>
      </c>
      <c r="AL105">
        <v>5</v>
      </c>
      <c r="AM105">
        <v>0</v>
      </c>
      <c r="AQ105">
        <v>0</v>
      </c>
      <c r="AR105">
        <v>0</v>
      </c>
      <c r="AV105">
        <v>0</v>
      </c>
      <c r="AX105">
        <v>0</v>
      </c>
      <c r="AZ105">
        <v>0</v>
      </c>
      <c r="BA105">
        <v>1</v>
      </c>
      <c r="BB105">
        <v>0</v>
      </c>
      <c r="BC105">
        <v>0</v>
      </c>
      <c r="BD105">
        <v>0</v>
      </c>
      <c r="BE105">
        <v>0</v>
      </c>
      <c r="BF105">
        <v>0</v>
      </c>
      <c r="BG105">
        <v>0</v>
      </c>
      <c r="BH105">
        <v>0</v>
      </c>
      <c r="BI105">
        <v>0</v>
      </c>
      <c r="BJ105">
        <v>0</v>
      </c>
      <c r="BK105">
        <v>0</v>
      </c>
    </row>
    <row r="106" spans="1:63">
      <c r="A106" s="3">
        <v>2013</v>
      </c>
      <c r="B106" t="s">
        <v>73</v>
      </c>
      <c r="C106" t="s">
        <v>68</v>
      </c>
      <c r="D106">
        <v>2</v>
      </c>
      <c r="E106">
        <v>1</v>
      </c>
      <c r="F106">
        <v>103</v>
      </c>
      <c r="G106">
        <v>4</v>
      </c>
      <c r="H106">
        <v>39.5</v>
      </c>
      <c r="I106">
        <v>0.5</v>
      </c>
      <c r="M106">
        <v>0</v>
      </c>
      <c r="N106">
        <v>0</v>
      </c>
      <c r="O106">
        <v>0</v>
      </c>
      <c r="P106" s="4">
        <v>0</v>
      </c>
      <c r="Q106">
        <v>0</v>
      </c>
      <c r="V106">
        <v>0</v>
      </c>
      <c r="W106">
        <v>0</v>
      </c>
      <c r="X106">
        <v>0</v>
      </c>
      <c r="Y106">
        <v>0</v>
      </c>
      <c r="Z106">
        <v>0</v>
      </c>
      <c r="AB106">
        <v>5</v>
      </c>
      <c r="AC106">
        <v>0</v>
      </c>
      <c r="AE106">
        <v>9</v>
      </c>
      <c r="AH106">
        <v>4</v>
      </c>
      <c r="AL106">
        <v>8</v>
      </c>
      <c r="AM106">
        <v>0</v>
      </c>
      <c r="AQ106">
        <v>2</v>
      </c>
      <c r="AR106">
        <v>0</v>
      </c>
      <c r="AV106">
        <v>0</v>
      </c>
      <c r="AX106">
        <v>0</v>
      </c>
      <c r="AZ106">
        <v>0</v>
      </c>
      <c r="BA106">
        <v>7</v>
      </c>
      <c r="BB106">
        <v>0</v>
      </c>
      <c r="BC106">
        <v>0</v>
      </c>
      <c r="BD106">
        <v>0</v>
      </c>
      <c r="BE106">
        <v>0</v>
      </c>
      <c r="BF106">
        <v>0</v>
      </c>
      <c r="BG106">
        <v>0</v>
      </c>
      <c r="BH106">
        <v>0</v>
      </c>
      <c r="BI106">
        <v>0</v>
      </c>
      <c r="BJ106">
        <v>0</v>
      </c>
      <c r="BK106">
        <v>0</v>
      </c>
    </row>
    <row r="107" spans="1:63">
      <c r="A107" s="3">
        <v>2013</v>
      </c>
      <c r="B107" t="s">
        <v>73</v>
      </c>
      <c r="C107" t="s">
        <v>68</v>
      </c>
      <c r="D107">
        <v>2</v>
      </c>
      <c r="E107">
        <v>2</v>
      </c>
      <c r="F107">
        <v>103</v>
      </c>
      <c r="G107">
        <v>4</v>
      </c>
      <c r="H107">
        <v>32.5</v>
      </c>
      <c r="I107">
        <v>0.4</v>
      </c>
      <c r="M107">
        <v>0</v>
      </c>
      <c r="N107">
        <v>0</v>
      </c>
      <c r="O107">
        <v>0</v>
      </c>
      <c r="P107" s="4">
        <v>0</v>
      </c>
      <c r="Q107">
        <v>0</v>
      </c>
      <c r="V107">
        <v>0</v>
      </c>
      <c r="W107">
        <v>0</v>
      </c>
      <c r="X107">
        <v>0</v>
      </c>
      <c r="Y107">
        <v>0</v>
      </c>
      <c r="Z107">
        <v>0</v>
      </c>
      <c r="AB107">
        <v>2</v>
      </c>
      <c r="AC107">
        <v>0</v>
      </c>
      <c r="AE107">
        <v>5</v>
      </c>
      <c r="AH107">
        <v>1</v>
      </c>
      <c r="AL107">
        <v>0</v>
      </c>
      <c r="AM107">
        <v>0</v>
      </c>
      <c r="AQ107">
        <v>2</v>
      </c>
      <c r="AR107">
        <v>0</v>
      </c>
      <c r="AV107">
        <v>0</v>
      </c>
      <c r="AX107">
        <v>0</v>
      </c>
      <c r="AZ107">
        <v>0</v>
      </c>
      <c r="BA107">
        <v>4</v>
      </c>
      <c r="BB107">
        <v>0</v>
      </c>
      <c r="BC107">
        <v>0</v>
      </c>
      <c r="BD107">
        <v>0</v>
      </c>
      <c r="BE107">
        <v>0</v>
      </c>
      <c r="BF107">
        <v>0</v>
      </c>
      <c r="BG107">
        <v>0</v>
      </c>
      <c r="BH107">
        <v>0</v>
      </c>
      <c r="BI107">
        <v>0</v>
      </c>
      <c r="BJ107">
        <v>0</v>
      </c>
      <c r="BK107">
        <v>0</v>
      </c>
    </row>
    <row r="108" spans="1:63">
      <c r="A108" s="3">
        <v>2013</v>
      </c>
      <c r="B108" t="s">
        <v>73</v>
      </c>
      <c r="C108" t="s">
        <v>68</v>
      </c>
      <c r="D108">
        <v>2</v>
      </c>
      <c r="E108">
        <v>3</v>
      </c>
      <c r="F108">
        <v>103</v>
      </c>
      <c r="G108">
        <v>3</v>
      </c>
      <c r="H108">
        <v>16</v>
      </c>
      <c r="I108">
        <v>0.4</v>
      </c>
      <c r="M108">
        <v>0</v>
      </c>
      <c r="N108">
        <v>0</v>
      </c>
      <c r="O108">
        <v>0</v>
      </c>
      <c r="P108" s="4">
        <v>0</v>
      </c>
      <c r="Q108">
        <v>0</v>
      </c>
      <c r="V108">
        <v>1</v>
      </c>
      <c r="W108">
        <v>0</v>
      </c>
      <c r="X108">
        <v>0</v>
      </c>
      <c r="Y108">
        <v>0</v>
      </c>
      <c r="Z108">
        <v>0</v>
      </c>
      <c r="AB108">
        <v>3</v>
      </c>
      <c r="AC108">
        <v>0</v>
      </c>
      <c r="AE108">
        <v>0</v>
      </c>
      <c r="AH108">
        <v>0</v>
      </c>
      <c r="AL108">
        <v>0</v>
      </c>
      <c r="AM108">
        <v>0</v>
      </c>
      <c r="AQ108">
        <v>0</v>
      </c>
      <c r="AR108">
        <v>0</v>
      </c>
      <c r="AV108">
        <v>0</v>
      </c>
      <c r="AX108">
        <v>0</v>
      </c>
      <c r="AZ108">
        <v>0</v>
      </c>
      <c r="BA108">
        <v>7</v>
      </c>
      <c r="BB108">
        <v>0</v>
      </c>
      <c r="BC108">
        <v>0</v>
      </c>
      <c r="BD108">
        <v>0</v>
      </c>
      <c r="BE108">
        <v>0</v>
      </c>
      <c r="BF108">
        <v>0</v>
      </c>
      <c r="BG108">
        <v>0</v>
      </c>
      <c r="BH108">
        <v>0</v>
      </c>
      <c r="BI108">
        <v>0</v>
      </c>
      <c r="BJ108">
        <v>0</v>
      </c>
      <c r="BK108">
        <v>0</v>
      </c>
    </row>
    <row r="109" spans="1:63">
      <c r="A109" s="3">
        <v>2013</v>
      </c>
      <c r="B109" t="s">
        <v>73</v>
      </c>
      <c r="C109" t="s">
        <v>68</v>
      </c>
      <c r="D109">
        <v>3</v>
      </c>
      <c r="E109">
        <v>1</v>
      </c>
      <c r="F109">
        <v>102</v>
      </c>
      <c r="G109">
        <v>5</v>
      </c>
      <c r="H109">
        <v>49</v>
      </c>
      <c r="I109">
        <v>0.5</v>
      </c>
      <c r="M109">
        <v>0</v>
      </c>
      <c r="N109">
        <v>0</v>
      </c>
      <c r="O109">
        <v>0</v>
      </c>
      <c r="P109" s="4">
        <v>0</v>
      </c>
      <c r="Q109">
        <v>0</v>
      </c>
      <c r="V109">
        <v>1</v>
      </c>
      <c r="W109">
        <v>0</v>
      </c>
      <c r="X109">
        <v>0</v>
      </c>
      <c r="Y109">
        <v>1</v>
      </c>
      <c r="Z109">
        <v>0</v>
      </c>
      <c r="AB109">
        <v>7</v>
      </c>
      <c r="AC109">
        <v>0</v>
      </c>
      <c r="AE109">
        <v>9</v>
      </c>
      <c r="AH109">
        <v>2</v>
      </c>
      <c r="AL109">
        <v>58</v>
      </c>
      <c r="AM109">
        <v>0</v>
      </c>
      <c r="AQ109">
        <v>15</v>
      </c>
      <c r="AR109">
        <v>0</v>
      </c>
      <c r="AV109">
        <v>1</v>
      </c>
      <c r="AX109">
        <v>0</v>
      </c>
      <c r="AZ109">
        <v>0</v>
      </c>
      <c r="BA109">
        <v>1</v>
      </c>
      <c r="BB109">
        <v>0</v>
      </c>
      <c r="BC109">
        <v>0</v>
      </c>
      <c r="BD109">
        <v>0</v>
      </c>
      <c r="BE109">
        <v>0</v>
      </c>
      <c r="BF109">
        <v>0</v>
      </c>
      <c r="BG109">
        <v>0</v>
      </c>
      <c r="BH109">
        <v>0</v>
      </c>
      <c r="BI109">
        <v>0</v>
      </c>
      <c r="BJ109">
        <v>0</v>
      </c>
      <c r="BK109">
        <v>0</v>
      </c>
    </row>
    <row r="110" spans="1:63">
      <c r="A110" s="3">
        <v>2013</v>
      </c>
      <c r="B110" t="s">
        <v>73</v>
      </c>
      <c r="C110" t="s">
        <v>68</v>
      </c>
      <c r="D110">
        <v>3</v>
      </c>
      <c r="E110">
        <v>2</v>
      </c>
      <c r="F110">
        <v>102</v>
      </c>
      <c r="G110">
        <v>5</v>
      </c>
      <c r="H110">
        <v>64.5</v>
      </c>
      <c r="I110">
        <v>0.4</v>
      </c>
      <c r="M110">
        <v>0</v>
      </c>
      <c r="N110">
        <v>0</v>
      </c>
      <c r="O110">
        <v>0</v>
      </c>
      <c r="P110" s="4">
        <v>0</v>
      </c>
      <c r="Q110">
        <v>0</v>
      </c>
      <c r="V110">
        <v>2</v>
      </c>
      <c r="W110">
        <v>0</v>
      </c>
      <c r="X110">
        <v>0</v>
      </c>
      <c r="Y110">
        <v>1</v>
      </c>
      <c r="Z110">
        <v>0</v>
      </c>
      <c r="AB110">
        <v>6</v>
      </c>
      <c r="AC110">
        <v>0</v>
      </c>
      <c r="AE110">
        <v>6</v>
      </c>
      <c r="AH110">
        <v>2</v>
      </c>
      <c r="AL110">
        <v>24</v>
      </c>
      <c r="AM110">
        <v>0</v>
      </c>
      <c r="AQ110">
        <v>2</v>
      </c>
      <c r="AR110">
        <v>0</v>
      </c>
      <c r="AV110">
        <v>0</v>
      </c>
      <c r="AX110">
        <v>0</v>
      </c>
      <c r="AZ110">
        <v>0</v>
      </c>
      <c r="BA110">
        <v>9</v>
      </c>
      <c r="BB110">
        <v>0</v>
      </c>
      <c r="BC110">
        <v>0</v>
      </c>
      <c r="BD110">
        <v>0</v>
      </c>
      <c r="BE110">
        <v>0</v>
      </c>
      <c r="BF110">
        <v>0</v>
      </c>
      <c r="BG110">
        <v>0</v>
      </c>
      <c r="BH110">
        <v>0</v>
      </c>
      <c r="BI110">
        <v>0</v>
      </c>
      <c r="BJ110">
        <v>0</v>
      </c>
      <c r="BK110">
        <v>0</v>
      </c>
    </row>
    <row r="111" spans="1:63">
      <c r="A111" s="3">
        <v>2013</v>
      </c>
      <c r="B111" t="s">
        <v>73</v>
      </c>
      <c r="C111" t="s">
        <v>68</v>
      </c>
      <c r="D111">
        <v>3</v>
      </c>
      <c r="E111">
        <v>3</v>
      </c>
      <c r="F111">
        <v>102</v>
      </c>
      <c r="G111">
        <v>5</v>
      </c>
      <c r="H111">
        <v>92.5</v>
      </c>
      <c r="I111">
        <v>0.8</v>
      </c>
      <c r="M111">
        <v>0</v>
      </c>
      <c r="N111">
        <v>0</v>
      </c>
      <c r="O111">
        <v>0</v>
      </c>
      <c r="P111" s="4">
        <v>0</v>
      </c>
      <c r="Q111">
        <v>0</v>
      </c>
      <c r="V111">
        <v>5</v>
      </c>
      <c r="W111">
        <v>0</v>
      </c>
      <c r="X111">
        <v>0</v>
      </c>
      <c r="Y111">
        <v>0</v>
      </c>
      <c r="Z111">
        <v>0</v>
      </c>
      <c r="AB111">
        <v>4</v>
      </c>
      <c r="AC111">
        <v>0</v>
      </c>
      <c r="AE111">
        <v>5</v>
      </c>
      <c r="AH111">
        <v>12</v>
      </c>
      <c r="AL111">
        <v>36</v>
      </c>
      <c r="AM111">
        <v>0</v>
      </c>
      <c r="AQ111">
        <v>5</v>
      </c>
      <c r="AR111">
        <v>0</v>
      </c>
      <c r="AV111">
        <v>0</v>
      </c>
      <c r="AX111">
        <v>0</v>
      </c>
      <c r="AZ111">
        <v>0</v>
      </c>
      <c r="BA111">
        <v>6</v>
      </c>
      <c r="BB111">
        <v>0</v>
      </c>
      <c r="BC111">
        <v>0</v>
      </c>
      <c r="BD111">
        <v>0</v>
      </c>
      <c r="BE111">
        <v>0</v>
      </c>
      <c r="BF111">
        <v>0</v>
      </c>
      <c r="BG111">
        <v>0</v>
      </c>
      <c r="BH111">
        <v>0</v>
      </c>
      <c r="BI111">
        <v>0</v>
      </c>
      <c r="BJ111">
        <v>0</v>
      </c>
      <c r="BK111">
        <v>0</v>
      </c>
    </row>
    <row r="112" spans="1:63">
      <c r="A112" s="3">
        <v>2013</v>
      </c>
      <c r="B112" t="s">
        <v>73</v>
      </c>
      <c r="C112" t="s">
        <v>68</v>
      </c>
      <c r="D112">
        <v>4</v>
      </c>
      <c r="E112">
        <v>1</v>
      </c>
      <c r="F112">
        <v>134</v>
      </c>
      <c r="G112">
        <v>4</v>
      </c>
      <c r="H112">
        <v>30.5</v>
      </c>
      <c r="I112">
        <v>0.4</v>
      </c>
      <c r="M112">
        <v>0</v>
      </c>
      <c r="N112">
        <v>0</v>
      </c>
      <c r="O112">
        <v>0</v>
      </c>
      <c r="P112" s="4">
        <v>0</v>
      </c>
      <c r="Q112">
        <v>0</v>
      </c>
      <c r="V112">
        <v>0</v>
      </c>
      <c r="W112">
        <v>0</v>
      </c>
      <c r="X112">
        <v>0</v>
      </c>
      <c r="Y112">
        <v>0</v>
      </c>
      <c r="Z112">
        <v>0</v>
      </c>
      <c r="AB112">
        <v>6</v>
      </c>
      <c r="AC112">
        <v>0</v>
      </c>
      <c r="AE112">
        <v>2</v>
      </c>
      <c r="AH112">
        <v>6</v>
      </c>
      <c r="AL112">
        <v>12</v>
      </c>
      <c r="AM112">
        <v>0</v>
      </c>
      <c r="AQ112">
        <v>3</v>
      </c>
      <c r="AR112">
        <v>0</v>
      </c>
      <c r="AV112">
        <v>0</v>
      </c>
      <c r="AX112">
        <v>0</v>
      </c>
      <c r="AZ112">
        <v>0</v>
      </c>
      <c r="BA112">
        <v>4</v>
      </c>
      <c r="BB112">
        <v>0</v>
      </c>
      <c r="BC112">
        <v>0</v>
      </c>
      <c r="BD112">
        <v>0</v>
      </c>
      <c r="BE112">
        <v>0</v>
      </c>
      <c r="BF112">
        <v>0</v>
      </c>
      <c r="BG112">
        <v>0</v>
      </c>
      <c r="BH112">
        <v>0</v>
      </c>
      <c r="BI112">
        <v>0</v>
      </c>
      <c r="BJ112">
        <v>0</v>
      </c>
      <c r="BK112">
        <v>0</v>
      </c>
    </row>
    <row r="113" spans="1:64">
      <c r="A113" s="3">
        <v>2013</v>
      </c>
      <c r="B113" t="s">
        <v>73</v>
      </c>
      <c r="C113" t="s">
        <v>68</v>
      </c>
      <c r="D113">
        <v>4</v>
      </c>
      <c r="E113">
        <v>2</v>
      </c>
      <c r="F113">
        <v>134</v>
      </c>
      <c r="G113">
        <v>4</v>
      </c>
      <c r="H113">
        <v>23</v>
      </c>
      <c r="I113">
        <v>0.4</v>
      </c>
      <c r="M113">
        <v>0</v>
      </c>
      <c r="N113">
        <v>0</v>
      </c>
      <c r="O113">
        <v>0</v>
      </c>
      <c r="P113" s="4">
        <v>0</v>
      </c>
      <c r="Q113">
        <v>0</v>
      </c>
      <c r="V113">
        <v>0</v>
      </c>
      <c r="W113">
        <v>0</v>
      </c>
      <c r="X113">
        <v>0</v>
      </c>
      <c r="Y113">
        <v>2</v>
      </c>
      <c r="Z113">
        <v>0</v>
      </c>
      <c r="AB113">
        <v>2</v>
      </c>
      <c r="AC113">
        <v>0</v>
      </c>
      <c r="AE113">
        <v>0</v>
      </c>
      <c r="AH113">
        <v>0</v>
      </c>
      <c r="AL113">
        <v>4</v>
      </c>
      <c r="AM113">
        <v>0</v>
      </c>
      <c r="AQ113">
        <v>0</v>
      </c>
      <c r="AR113">
        <v>0</v>
      </c>
      <c r="AV113">
        <v>0</v>
      </c>
      <c r="AX113">
        <v>0</v>
      </c>
      <c r="AZ113">
        <v>0</v>
      </c>
      <c r="BA113">
        <v>4</v>
      </c>
      <c r="BB113">
        <v>0</v>
      </c>
      <c r="BC113">
        <v>0</v>
      </c>
      <c r="BD113">
        <v>0</v>
      </c>
      <c r="BE113">
        <v>0</v>
      </c>
      <c r="BF113">
        <v>0</v>
      </c>
      <c r="BG113">
        <v>0</v>
      </c>
      <c r="BH113">
        <v>0</v>
      </c>
      <c r="BI113">
        <v>0</v>
      </c>
      <c r="BJ113">
        <v>0</v>
      </c>
      <c r="BK113">
        <v>0</v>
      </c>
    </row>
    <row r="114" spans="1:64">
      <c r="A114" s="3">
        <v>2013</v>
      </c>
      <c r="B114" t="s">
        <v>73</v>
      </c>
      <c r="C114" t="s">
        <v>68</v>
      </c>
      <c r="D114">
        <v>4</v>
      </c>
      <c r="E114">
        <v>3</v>
      </c>
      <c r="F114">
        <v>134</v>
      </c>
      <c r="G114">
        <v>4</v>
      </c>
      <c r="H114">
        <v>55</v>
      </c>
      <c r="I114">
        <v>0.6</v>
      </c>
      <c r="M114">
        <v>0</v>
      </c>
      <c r="N114">
        <v>0</v>
      </c>
      <c r="O114">
        <v>5</v>
      </c>
      <c r="P114" s="4">
        <v>0</v>
      </c>
      <c r="Q114">
        <v>0</v>
      </c>
      <c r="V114">
        <v>2</v>
      </c>
      <c r="W114">
        <v>0</v>
      </c>
      <c r="X114">
        <v>0</v>
      </c>
      <c r="Y114">
        <v>7</v>
      </c>
      <c r="Z114">
        <v>0</v>
      </c>
      <c r="AB114">
        <v>5</v>
      </c>
      <c r="AC114">
        <v>0</v>
      </c>
      <c r="AE114">
        <v>1</v>
      </c>
      <c r="AH114">
        <v>1</v>
      </c>
      <c r="AL114">
        <v>0</v>
      </c>
      <c r="AM114">
        <v>0</v>
      </c>
      <c r="AQ114">
        <v>5</v>
      </c>
      <c r="AR114">
        <v>0</v>
      </c>
      <c r="AV114">
        <v>0</v>
      </c>
      <c r="AX114">
        <v>0</v>
      </c>
      <c r="AZ114">
        <v>0</v>
      </c>
      <c r="BA114">
        <v>4</v>
      </c>
      <c r="BB114">
        <v>0</v>
      </c>
      <c r="BC114">
        <v>0</v>
      </c>
      <c r="BD114">
        <v>0</v>
      </c>
      <c r="BE114">
        <v>0</v>
      </c>
      <c r="BF114">
        <v>0</v>
      </c>
      <c r="BG114">
        <v>0</v>
      </c>
      <c r="BH114">
        <v>0</v>
      </c>
      <c r="BI114">
        <v>0</v>
      </c>
      <c r="BJ114">
        <v>0</v>
      </c>
      <c r="BK114">
        <v>0</v>
      </c>
    </row>
    <row r="115" spans="1:64">
      <c r="A115" s="3">
        <v>2013</v>
      </c>
      <c r="B115" t="s">
        <v>73</v>
      </c>
      <c r="C115" t="s">
        <v>68</v>
      </c>
      <c r="D115">
        <v>5</v>
      </c>
      <c r="E115">
        <v>1</v>
      </c>
      <c r="F115">
        <v>169</v>
      </c>
      <c r="G115">
        <v>6</v>
      </c>
      <c r="H115">
        <v>53</v>
      </c>
      <c r="I115">
        <v>0.6</v>
      </c>
      <c r="M115">
        <v>0</v>
      </c>
      <c r="N115">
        <v>0</v>
      </c>
      <c r="O115">
        <v>11</v>
      </c>
      <c r="P115" s="4">
        <v>0</v>
      </c>
      <c r="Q115">
        <v>0</v>
      </c>
      <c r="V115">
        <v>0</v>
      </c>
      <c r="W115">
        <v>0</v>
      </c>
      <c r="X115">
        <v>0</v>
      </c>
      <c r="Y115">
        <v>1</v>
      </c>
      <c r="Z115">
        <v>0</v>
      </c>
      <c r="AB115">
        <v>3</v>
      </c>
      <c r="AC115">
        <v>0</v>
      </c>
      <c r="AE115">
        <v>1</v>
      </c>
      <c r="AH115">
        <v>1</v>
      </c>
      <c r="AL115">
        <v>1</v>
      </c>
      <c r="AM115">
        <v>0</v>
      </c>
      <c r="AQ115">
        <v>0</v>
      </c>
      <c r="AR115">
        <v>0</v>
      </c>
      <c r="AV115">
        <v>0</v>
      </c>
      <c r="AX115">
        <v>0</v>
      </c>
      <c r="AZ115">
        <v>0</v>
      </c>
      <c r="BA115">
        <v>1</v>
      </c>
      <c r="BB115">
        <v>0</v>
      </c>
      <c r="BC115">
        <v>0</v>
      </c>
      <c r="BD115">
        <v>0</v>
      </c>
      <c r="BE115">
        <v>0</v>
      </c>
      <c r="BF115">
        <v>0</v>
      </c>
      <c r="BG115">
        <v>0</v>
      </c>
      <c r="BH115">
        <v>0</v>
      </c>
      <c r="BI115">
        <v>0</v>
      </c>
      <c r="BJ115">
        <v>0</v>
      </c>
      <c r="BK115">
        <v>0</v>
      </c>
    </row>
    <row r="116" spans="1:64">
      <c r="A116" s="3">
        <v>2013</v>
      </c>
      <c r="B116" t="s">
        <v>73</v>
      </c>
      <c r="C116" t="s">
        <v>68</v>
      </c>
      <c r="D116">
        <v>5</v>
      </c>
      <c r="E116">
        <v>2</v>
      </c>
      <c r="F116">
        <v>169</v>
      </c>
      <c r="G116">
        <v>4</v>
      </c>
      <c r="H116">
        <v>28</v>
      </c>
      <c r="I116">
        <v>0.4</v>
      </c>
      <c r="M116">
        <v>0</v>
      </c>
      <c r="N116">
        <v>0</v>
      </c>
      <c r="O116">
        <v>0</v>
      </c>
      <c r="P116" s="4">
        <v>0</v>
      </c>
      <c r="Q116">
        <v>0</v>
      </c>
      <c r="V116">
        <v>0</v>
      </c>
      <c r="W116">
        <v>0</v>
      </c>
      <c r="X116">
        <v>0</v>
      </c>
      <c r="Y116">
        <v>0</v>
      </c>
      <c r="Z116">
        <v>0</v>
      </c>
      <c r="AB116">
        <v>0</v>
      </c>
      <c r="AC116">
        <v>0</v>
      </c>
      <c r="AE116">
        <v>0</v>
      </c>
      <c r="AH116">
        <v>0</v>
      </c>
      <c r="AL116">
        <v>0</v>
      </c>
      <c r="AM116">
        <v>0</v>
      </c>
      <c r="AQ116">
        <v>0</v>
      </c>
      <c r="AR116">
        <v>0</v>
      </c>
      <c r="AV116">
        <v>0</v>
      </c>
      <c r="AX116">
        <v>0</v>
      </c>
      <c r="AZ116">
        <v>0</v>
      </c>
      <c r="BA116">
        <v>4</v>
      </c>
      <c r="BB116">
        <v>0</v>
      </c>
      <c r="BC116">
        <v>0</v>
      </c>
      <c r="BD116">
        <v>0</v>
      </c>
      <c r="BE116">
        <v>0</v>
      </c>
      <c r="BF116">
        <v>0</v>
      </c>
      <c r="BG116">
        <v>0</v>
      </c>
      <c r="BH116">
        <v>0</v>
      </c>
      <c r="BI116">
        <v>0</v>
      </c>
      <c r="BJ116">
        <v>0</v>
      </c>
      <c r="BK116">
        <v>0</v>
      </c>
    </row>
    <row r="117" spans="1:64">
      <c r="A117" s="3">
        <v>2013</v>
      </c>
      <c r="B117" t="s">
        <v>73</v>
      </c>
      <c r="C117" t="s">
        <v>68</v>
      </c>
      <c r="D117">
        <v>5</v>
      </c>
      <c r="E117">
        <v>3</v>
      </c>
      <c r="F117">
        <v>169</v>
      </c>
      <c r="G117">
        <v>3</v>
      </c>
      <c r="H117">
        <v>52.5</v>
      </c>
      <c r="I117">
        <v>0.4</v>
      </c>
      <c r="M117">
        <v>0</v>
      </c>
      <c r="N117">
        <v>0</v>
      </c>
      <c r="O117">
        <v>0</v>
      </c>
      <c r="P117" s="4">
        <v>0</v>
      </c>
      <c r="Q117">
        <v>0</v>
      </c>
      <c r="V117">
        <v>1</v>
      </c>
      <c r="W117">
        <v>0</v>
      </c>
      <c r="X117">
        <v>0</v>
      </c>
      <c r="Y117">
        <v>1</v>
      </c>
      <c r="Z117">
        <v>0</v>
      </c>
      <c r="AB117">
        <v>0</v>
      </c>
      <c r="AC117">
        <v>0</v>
      </c>
      <c r="AE117">
        <v>0</v>
      </c>
      <c r="AH117">
        <v>1</v>
      </c>
      <c r="AL117">
        <v>0</v>
      </c>
      <c r="AM117">
        <v>0</v>
      </c>
      <c r="AQ117">
        <v>1</v>
      </c>
      <c r="AR117">
        <v>0</v>
      </c>
      <c r="AV117">
        <v>0</v>
      </c>
      <c r="AX117">
        <v>0</v>
      </c>
      <c r="AZ117">
        <v>0</v>
      </c>
      <c r="BA117">
        <v>1</v>
      </c>
      <c r="BB117">
        <v>0</v>
      </c>
      <c r="BC117">
        <v>0</v>
      </c>
      <c r="BD117">
        <v>0</v>
      </c>
      <c r="BE117">
        <v>0</v>
      </c>
      <c r="BF117">
        <v>0</v>
      </c>
      <c r="BG117">
        <v>0</v>
      </c>
      <c r="BH117">
        <v>0</v>
      </c>
      <c r="BI117">
        <v>0</v>
      </c>
      <c r="BJ117">
        <v>0</v>
      </c>
      <c r="BK117">
        <v>0</v>
      </c>
    </row>
    <row r="118" spans="1:64">
      <c r="A118" s="3">
        <v>2014</v>
      </c>
      <c r="B118" t="s">
        <v>74</v>
      </c>
      <c r="C118" t="s">
        <v>69</v>
      </c>
      <c r="D118">
        <v>1</v>
      </c>
      <c r="E118">
        <v>1</v>
      </c>
      <c r="F118">
        <v>23</v>
      </c>
      <c r="G118">
        <v>4</v>
      </c>
      <c r="H118">
        <v>12.5</v>
      </c>
      <c r="I118">
        <v>0.36</v>
      </c>
      <c r="J118">
        <v>1.0099999999999998E-2</v>
      </c>
      <c r="K118">
        <v>16.494</v>
      </c>
      <c r="L118">
        <f t="shared" ref="L118:L181" si="0">J118/K118</f>
        <v>6.1234388262398432E-4</v>
      </c>
      <c r="M118">
        <v>0</v>
      </c>
      <c r="N118">
        <v>0</v>
      </c>
      <c r="O118">
        <v>0</v>
      </c>
      <c r="P118" s="4">
        <v>0</v>
      </c>
      <c r="Q118">
        <v>0</v>
      </c>
      <c r="V118">
        <v>0</v>
      </c>
      <c r="W118">
        <v>0</v>
      </c>
      <c r="X118">
        <v>0</v>
      </c>
      <c r="Y118">
        <v>0</v>
      </c>
      <c r="Z118">
        <v>0</v>
      </c>
      <c r="AB118">
        <v>0</v>
      </c>
      <c r="AC118">
        <v>0</v>
      </c>
      <c r="AE118">
        <v>0</v>
      </c>
      <c r="AF118">
        <v>0</v>
      </c>
      <c r="AG118">
        <v>0</v>
      </c>
      <c r="AH118">
        <v>0</v>
      </c>
      <c r="AL118">
        <v>0</v>
      </c>
      <c r="AM118">
        <v>0</v>
      </c>
      <c r="AO118">
        <v>0</v>
      </c>
      <c r="AP118">
        <v>0</v>
      </c>
      <c r="AQ118">
        <v>0</v>
      </c>
      <c r="AR118">
        <v>0</v>
      </c>
      <c r="AV118">
        <v>3</v>
      </c>
      <c r="AX118">
        <v>0</v>
      </c>
      <c r="AZ118">
        <v>0</v>
      </c>
      <c r="BA118">
        <v>0</v>
      </c>
      <c r="BB118">
        <v>0</v>
      </c>
      <c r="BC118">
        <v>0</v>
      </c>
      <c r="BD118">
        <v>0</v>
      </c>
      <c r="BE118">
        <v>0</v>
      </c>
      <c r="BF118">
        <v>0</v>
      </c>
      <c r="BG118">
        <v>0</v>
      </c>
      <c r="BH118">
        <v>0</v>
      </c>
      <c r="BI118">
        <v>0</v>
      </c>
      <c r="BJ118">
        <v>0</v>
      </c>
      <c r="BK118">
        <v>0</v>
      </c>
      <c r="BL118">
        <v>0</v>
      </c>
    </row>
    <row r="119" spans="1:64">
      <c r="A119" s="3">
        <v>2014</v>
      </c>
      <c r="B119" t="s">
        <v>74</v>
      </c>
      <c r="C119" t="s">
        <v>69</v>
      </c>
      <c r="D119">
        <v>1</v>
      </c>
      <c r="E119">
        <v>2</v>
      </c>
      <c r="F119">
        <v>23</v>
      </c>
      <c r="G119">
        <v>6</v>
      </c>
      <c r="H119">
        <v>13.4</v>
      </c>
      <c r="I119">
        <v>0.45</v>
      </c>
      <c r="J119">
        <v>2.7699999999999947E-2</v>
      </c>
      <c r="K119">
        <v>27.012</v>
      </c>
      <c r="L119">
        <f t="shared" si="0"/>
        <v>1.0254701614097418E-3</v>
      </c>
      <c r="M119">
        <v>0</v>
      </c>
      <c r="N119">
        <v>0</v>
      </c>
      <c r="O119">
        <v>0</v>
      </c>
      <c r="P119" s="4">
        <v>0</v>
      </c>
      <c r="Q119">
        <v>0</v>
      </c>
      <c r="V119">
        <v>0</v>
      </c>
      <c r="W119">
        <v>0</v>
      </c>
      <c r="X119">
        <v>0</v>
      </c>
      <c r="Y119">
        <v>0</v>
      </c>
      <c r="Z119">
        <v>0</v>
      </c>
      <c r="AB119">
        <v>0</v>
      </c>
      <c r="AC119">
        <v>0</v>
      </c>
      <c r="AE119">
        <v>0</v>
      </c>
      <c r="AF119">
        <v>0</v>
      </c>
      <c r="AG119">
        <v>0</v>
      </c>
      <c r="AH119">
        <v>0</v>
      </c>
      <c r="AL119">
        <v>0</v>
      </c>
      <c r="AM119">
        <v>0</v>
      </c>
      <c r="AO119">
        <v>8</v>
      </c>
      <c r="AP119">
        <v>0</v>
      </c>
      <c r="AQ119">
        <v>0</v>
      </c>
      <c r="AR119">
        <v>0</v>
      </c>
      <c r="AV119">
        <v>1</v>
      </c>
      <c r="AX119">
        <v>0</v>
      </c>
      <c r="AZ119">
        <v>0</v>
      </c>
      <c r="BA119">
        <v>0</v>
      </c>
      <c r="BB119">
        <v>0</v>
      </c>
      <c r="BC119">
        <v>0</v>
      </c>
      <c r="BD119">
        <v>0</v>
      </c>
      <c r="BE119">
        <v>0</v>
      </c>
      <c r="BF119">
        <v>0</v>
      </c>
      <c r="BG119">
        <v>0</v>
      </c>
      <c r="BH119">
        <v>0</v>
      </c>
      <c r="BI119">
        <v>0</v>
      </c>
      <c r="BJ119">
        <v>0</v>
      </c>
      <c r="BK119">
        <v>0</v>
      </c>
      <c r="BL119">
        <v>0</v>
      </c>
    </row>
    <row r="120" spans="1:64">
      <c r="A120" s="3">
        <v>2014</v>
      </c>
      <c r="B120" t="s">
        <v>74</v>
      </c>
      <c r="C120" t="s">
        <v>69</v>
      </c>
      <c r="D120">
        <v>1</v>
      </c>
      <c r="E120">
        <v>3</v>
      </c>
      <c r="F120">
        <v>23</v>
      </c>
      <c r="G120">
        <v>3</v>
      </c>
      <c r="H120">
        <v>13.5</v>
      </c>
      <c r="I120">
        <v>0.5</v>
      </c>
      <c r="J120">
        <v>1.2500000000000011E-2</v>
      </c>
      <c r="K120">
        <v>33.143999999999998</v>
      </c>
      <c r="L120">
        <f t="shared" si="0"/>
        <v>3.7714216751146549E-4</v>
      </c>
      <c r="M120">
        <v>0</v>
      </c>
      <c r="N120">
        <v>0</v>
      </c>
      <c r="O120">
        <v>0</v>
      </c>
      <c r="P120" s="4">
        <v>0</v>
      </c>
      <c r="Q120">
        <v>0</v>
      </c>
      <c r="V120">
        <v>0</v>
      </c>
      <c r="W120">
        <v>0</v>
      </c>
      <c r="X120">
        <v>0</v>
      </c>
      <c r="Y120">
        <v>0</v>
      </c>
      <c r="Z120">
        <v>0</v>
      </c>
      <c r="AB120">
        <v>0</v>
      </c>
      <c r="AC120">
        <v>0</v>
      </c>
      <c r="AE120">
        <v>0</v>
      </c>
      <c r="AF120">
        <v>0</v>
      </c>
      <c r="AG120">
        <v>0</v>
      </c>
      <c r="AH120">
        <v>0</v>
      </c>
      <c r="AL120">
        <v>0</v>
      </c>
      <c r="AM120">
        <v>0</v>
      </c>
      <c r="AO120">
        <v>7</v>
      </c>
      <c r="AP120">
        <v>0</v>
      </c>
      <c r="AQ120">
        <v>0</v>
      </c>
      <c r="AR120">
        <v>0</v>
      </c>
      <c r="AV120">
        <v>3</v>
      </c>
      <c r="AX120">
        <v>0</v>
      </c>
      <c r="AZ120">
        <v>0</v>
      </c>
      <c r="BA120">
        <v>0</v>
      </c>
      <c r="BB120">
        <v>0</v>
      </c>
      <c r="BC120">
        <v>0</v>
      </c>
      <c r="BD120">
        <v>0</v>
      </c>
      <c r="BE120">
        <v>0</v>
      </c>
      <c r="BF120">
        <v>0</v>
      </c>
      <c r="BG120">
        <v>0</v>
      </c>
      <c r="BH120">
        <v>0</v>
      </c>
      <c r="BI120">
        <v>0</v>
      </c>
      <c r="BJ120">
        <v>0</v>
      </c>
      <c r="BK120">
        <v>0</v>
      </c>
      <c r="BL120">
        <v>0</v>
      </c>
    </row>
    <row r="121" spans="1:64">
      <c r="A121" s="3">
        <v>2014</v>
      </c>
      <c r="B121" t="s">
        <v>74</v>
      </c>
      <c r="C121" t="s">
        <v>69</v>
      </c>
      <c r="D121">
        <v>2</v>
      </c>
      <c r="E121">
        <v>1</v>
      </c>
      <c r="F121">
        <v>109</v>
      </c>
      <c r="G121">
        <v>4</v>
      </c>
      <c r="H121">
        <v>15.1</v>
      </c>
      <c r="I121">
        <v>0.41</v>
      </c>
      <c r="J121">
        <v>2.5000000000000022E-2</v>
      </c>
      <c r="K121">
        <v>28.702000000000002</v>
      </c>
      <c r="L121">
        <f t="shared" si="0"/>
        <v>8.710194411539273E-4</v>
      </c>
      <c r="M121">
        <v>0</v>
      </c>
      <c r="N121">
        <v>0</v>
      </c>
      <c r="O121">
        <v>0</v>
      </c>
      <c r="P121" s="4">
        <v>0</v>
      </c>
      <c r="Q121">
        <v>0</v>
      </c>
      <c r="V121">
        <v>0</v>
      </c>
      <c r="W121">
        <v>0</v>
      </c>
      <c r="X121">
        <v>0</v>
      </c>
      <c r="Y121">
        <v>0</v>
      </c>
      <c r="Z121">
        <v>0</v>
      </c>
      <c r="AB121">
        <v>0</v>
      </c>
      <c r="AC121">
        <v>0</v>
      </c>
      <c r="AE121">
        <v>0</v>
      </c>
      <c r="AF121">
        <v>0</v>
      </c>
      <c r="AG121">
        <v>0</v>
      </c>
      <c r="AH121">
        <v>0</v>
      </c>
      <c r="AL121">
        <v>0</v>
      </c>
      <c r="AM121">
        <v>0</v>
      </c>
      <c r="AO121">
        <v>0</v>
      </c>
      <c r="AP121">
        <v>0</v>
      </c>
      <c r="AQ121">
        <v>0</v>
      </c>
      <c r="AR121">
        <v>0</v>
      </c>
      <c r="AV121">
        <v>1</v>
      </c>
      <c r="AX121">
        <v>0</v>
      </c>
      <c r="AZ121">
        <v>0</v>
      </c>
      <c r="BA121">
        <v>0</v>
      </c>
      <c r="BB121">
        <v>0</v>
      </c>
      <c r="BC121">
        <v>0</v>
      </c>
      <c r="BD121">
        <v>0</v>
      </c>
      <c r="BE121">
        <v>0</v>
      </c>
      <c r="BF121">
        <v>0</v>
      </c>
      <c r="BG121">
        <v>0</v>
      </c>
      <c r="BH121">
        <v>0</v>
      </c>
      <c r="BI121">
        <v>0</v>
      </c>
      <c r="BJ121">
        <v>0</v>
      </c>
      <c r="BK121">
        <v>0</v>
      </c>
      <c r="BL121">
        <v>0</v>
      </c>
    </row>
    <row r="122" spans="1:64">
      <c r="A122" s="3">
        <v>2014</v>
      </c>
      <c r="B122" t="s">
        <v>74</v>
      </c>
      <c r="C122" t="s">
        <v>69</v>
      </c>
      <c r="D122">
        <v>2</v>
      </c>
      <c r="E122">
        <v>2</v>
      </c>
      <c r="F122">
        <v>109</v>
      </c>
      <c r="G122">
        <v>5</v>
      </c>
      <c r="H122">
        <v>40.299999999999997</v>
      </c>
      <c r="I122">
        <v>0.67</v>
      </c>
      <c r="J122">
        <v>8.5299999999999987E-2</v>
      </c>
      <c r="K122">
        <v>133.268</v>
      </c>
      <c r="L122">
        <f t="shared" si="0"/>
        <v>6.4006363117927775E-4</v>
      </c>
      <c r="M122">
        <v>0</v>
      </c>
      <c r="N122">
        <v>0</v>
      </c>
      <c r="O122">
        <v>0</v>
      </c>
      <c r="P122" s="4">
        <v>0</v>
      </c>
      <c r="Q122">
        <v>0</v>
      </c>
      <c r="V122">
        <v>0</v>
      </c>
      <c r="W122">
        <v>0</v>
      </c>
      <c r="X122">
        <v>0</v>
      </c>
      <c r="Y122">
        <v>0</v>
      </c>
      <c r="Z122">
        <v>0</v>
      </c>
      <c r="AB122">
        <v>0</v>
      </c>
      <c r="AC122">
        <v>0</v>
      </c>
      <c r="AE122">
        <v>0</v>
      </c>
      <c r="AF122">
        <v>0</v>
      </c>
      <c r="AG122">
        <v>0</v>
      </c>
      <c r="AH122">
        <v>0</v>
      </c>
      <c r="AL122">
        <v>1</v>
      </c>
      <c r="AM122">
        <v>0</v>
      </c>
      <c r="AO122">
        <v>0</v>
      </c>
      <c r="AP122">
        <v>0</v>
      </c>
      <c r="AQ122">
        <v>0</v>
      </c>
      <c r="AR122">
        <v>0</v>
      </c>
      <c r="AV122">
        <v>3</v>
      </c>
      <c r="AX122">
        <v>0</v>
      </c>
      <c r="AZ122">
        <v>0</v>
      </c>
      <c r="BA122">
        <v>0</v>
      </c>
      <c r="BB122">
        <v>0</v>
      </c>
      <c r="BC122">
        <v>0</v>
      </c>
      <c r="BD122">
        <v>0</v>
      </c>
      <c r="BE122">
        <v>0</v>
      </c>
      <c r="BF122">
        <v>0</v>
      </c>
      <c r="BG122">
        <v>0</v>
      </c>
      <c r="BH122">
        <v>0</v>
      </c>
      <c r="BI122">
        <v>0</v>
      </c>
      <c r="BJ122">
        <v>0</v>
      </c>
      <c r="BK122">
        <v>0</v>
      </c>
      <c r="BL122">
        <v>0</v>
      </c>
    </row>
    <row r="123" spans="1:64">
      <c r="A123" s="3">
        <v>2014</v>
      </c>
      <c r="B123" t="s">
        <v>74</v>
      </c>
      <c r="C123" t="s">
        <v>69</v>
      </c>
      <c r="D123">
        <v>2</v>
      </c>
      <c r="E123">
        <v>3</v>
      </c>
      <c r="F123">
        <v>109</v>
      </c>
      <c r="G123">
        <v>6</v>
      </c>
      <c r="H123">
        <v>34.200000000000003</v>
      </c>
      <c r="I123">
        <v>0.6</v>
      </c>
      <c r="J123">
        <v>0.10209999999999997</v>
      </c>
      <c r="K123">
        <v>145.41</v>
      </c>
      <c r="L123">
        <f t="shared" si="0"/>
        <v>7.0215253421360277E-4</v>
      </c>
      <c r="M123">
        <v>0</v>
      </c>
      <c r="N123">
        <v>0</v>
      </c>
      <c r="O123">
        <v>0</v>
      </c>
      <c r="P123" s="4">
        <v>0</v>
      </c>
      <c r="Q123">
        <v>0</v>
      </c>
      <c r="V123">
        <v>0</v>
      </c>
      <c r="W123">
        <v>0</v>
      </c>
      <c r="X123">
        <v>0</v>
      </c>
      <c r="Y123">
        <v>0</v>
      </c>
      <c r="Z123">
        <v>0</v>
      </c>
      <c r="AB123">
        <v>0</v>
      </c>
      <c r="AC123">
        <v>0</v>
      </c>
      <c r="AE123">
        <v>0</v>
      </c>
      <c r="AF123">
        <v>0</v>
      </c>
      <c r="AG123">
        <v>0</v>
      </c>
      <c r="AH123">
        <v>2</v>
      </c>
      <c r="AL123">
        <v>0</v>
      </c>
      <c r="AM123">
        <v>0</v>
      </c>
      <c r="AO123">
        <v>10</v>
      </c>
      <c r="AP123">
        <v>0</v>
      </c>
      <c r="AQ123">
        <v>0</v>
      </c>
      <c r="AR123">
        <v>0</v>
      </c>
      <c r="AV123">
        <v>2</v>
      </c>
      <c r="AX123">
        <v>0</v>
      </c>
      <c r="AZ123">
        <v>0</v>
      </c>
      <c r="BA123">
        <v>0</v>
      </c>
      <c r="BB123">
        <v>0</v>
      </c>
      <c r="BC123">
        <v>0</v>
      </c>
      <c r="BD123">
        <v>0</v>
      </c>
      <c r="BE123">
        <v>0</v>
      </c>
      <c r="BF123">
        <v>0</v>
      </c>
      <c r="BG123">
        <v>0</v>
      </c>
      <c r="BH123">
        <v>0</v>
      </c>
      <c r="BI123">
        <v>0</v>
      </c>
      <c r="BJ123">
        <v>0</v>
      </c>
      <c r="BK123">
        <v>0</v>
      </c>
      <c r="BL123">
        <v>0</v>
      </c>
    </row>
    <row r="124" spans="1:64">
      <c r="A124" s="3">
        <v>2014</v>
      </c>
      <c r="B124" t="s">
        <v>74</v>
      </c>
      <c r="C124" t="s">
        <v>69</v>
      </c>
      <c r="D124">
        <v>3</v>
      </c>
      <c r="E124">
        <v>1</v>
      </c>
      <c r="F124">
        <v>128</v>
      </c>
      <c r="G124">
        <v>7</v>
      </c>
      <c r="H124">
        <v>47</v>
      </c>
      <c r="I124">
        <v>0.71</v>
      </c>
      <c r="J124">
        <v>0.18260000000000004</v>
      </c>
      <c r="K124">
        <v>124.03400000000001</v>
      </c>
      <c r="L124">
        <f t="shared" si="0"/>
        <v>1.4721769837302678E-3</v>
      </c>
      <c r="M124">
        <v>0</v>
      </c>
      <c r="N124">
        <v>0</v>
      </c>
      <c r="O124">
        <v>0</v>
      </c>
      <c r="P124" s="4">
        <v>0</v>
      </c>
      <c r="Q124">
        <v>0</v>
      </c>
      <c r="V124">
        <v>0</v>
      </c>
      <c r="W124">
        <v>0</v>
      </c>
      <c r="X124">
        <v>0</v>
      </c>
      <c r="Y124">
        <v>0</v>
      </c>
      <c r="Z124">
        <v>0</v>
      </c>
      <c r="AB124">
        <v>0</v>
      </c>
      <c r="AC124">
        <v>0</v>
      </c>
      <c r="AE124">
        <v>0</v>
      </c>
      <c r="AF124">
        <v>0</v>
      </c>
      <c r="AG124">
        <v>1</v>
      </c>
      <c r="AH124">
        <v>1</v>
      </c>
      <c r="AL124">
        <v>2</v>
      </c>
      <c r="AM124">
        <v>0</v>
      </c>
      <c r="AO124">
        <v>3</v>
      </c>
      <c r="AP124">
        <v>0</v>
      </c>
      <c r="AQ124">
        <v>0</v>
      </c>
      <c r="AR124">
        <v>0</v>
      </c>
      <c r="AV124">
        <v>0</v>
      </c>
      <c r="AX124">
        <v>0</v>
      </c>
      <c r="AZ124">
        <v>0</v>
      </c>
      <c r="BA124">
        <v>1</v>
      </c>
      <c r="BB124">
        <v>0</v>
      </c>
      <c r="BC124">
        <v>0</v>
      </c>
      <c r="BD124">
        <v>0</v>
      </c>
      <c r="BE124">
        <v>0</v>
      </c>
      <c r="BF124">
        <v>0</v>
      </c>
      <c r="BG124">
        <v>0</v>
      </c>
      <c r="BH124">
        <v>0</v>
      </c>
      <c r="BI124">
        <v>0</v>
      </c>
      <c r="BJ124">
        <v>0</v>
      </c>
      <c r="BK124">
        <v>0</v>
      </c>
      <c r="BL124">
        <v>0</v>
      </c>
    </row>
    <row r="125" spans="1:64">
      <c r="A125" s="3">
        <v>2014</v>
      </c>
      <c r="B125" t="s">
        <v>74</v>
      </c>
      <c r="C125" t="s">
        <v>69</v>
      </c>
      <c r="D125">
        <v>3</v>
      </c>
      <c r="E125">
        <v>2</v>
      </c>
      <c r="F125">
        <v>128</v>
      </c>
      <c r="G125">
        <v>10</v>
      </c>
      <c r="H125">
        <v>36.6</v>
      </c>
      <c r="I125">
        <v>0.8</v>
      </c>
      <c r="J125">
        <v>0.49480000000000002</v>
      </c>
      <c r="K125">
        <v>197.43</v>
      </c>
      <c r="L125">
        <f t="shared" si="0"/>
        <v>2.5062047307906599E-3</v>
      </c>
      <c r="M125">
        <v>0</v>
      </c>
      <c r="N125">
        <v>0</v>
      </c>
      <c r="O125">
        <v>0</v>
      </c>
      <c r="P125" s="4">
        <v>0</v>
      </c>
      <c r="Q125">
        <v>0</v>
      </c>
      <c r="V125">
        <v>1</v>
      </c>
      <c r="W125">
        <v>0</v>
      </c>
      <c r="X125">
        <v>0</v>
      </c>
      <c r="Y125">
        <v>0</v>
      </c>
      <c r="Z125">
        <v>0</v>
      </c>
      <c r="AB125">
        <v>0</v>
      </c>
      <c r="AC125">
        <v>0</v>
      </c>
      <c r="AE125">
        <v>0</v>
      </c>
      <c r="AF125">
        <v>0</v>
      </c>
      <c r="AG125">
        <v>3</v>
      </c>
      <c r="AH125">
        <v>1</v>
      </c>
      <c r="AL125">
        <v>0</v>
      </c>
      <c r="AM125">
        <v>0</v>
      </c>
      <c r="AO125">
        <v>0</v>
      </c>
      <c r="AP125">
        <v>2</v>
      </c>
      <c r="AQ125">
        <v>0</v>
      </c>
      <c r="AR125">
        <v>0</v>
      </c>
      <c r="AV125">
        <v>0</v>
      </c>
      <c r="AX125">
        <v>0</v>
      </c>
      <c r="AZ125">
        <v>0</v>
      </c>
      <c r="BA125">
        <v>1</v>
      </c>
      <c r="BB125">
        <v>0</v>
      </c>
      <c r="BC125">
        <v>0</v>
      </c>
      <c r="BD125">
        <v>0</v>
      </c>
      <c r="BE125">
        <v>0</v>
      </c>
      <c r="BF125">
        <v>0</v>
      </c>
      <c r="BG125">
        <v>0</v>
      </c>
      <c r="BH125">
        <v>0</v>
      </c>
      <c r="BI125">
        <v>0</v>
      </c>
      <c r="BJ125">
        <v>0</v>
      </c>
      <c r="BK125">
        <v>0</v>
      </c>
      <c r="BL125">
        <v>0</v>
      </c>
    </row>
    <row r="126" spans="1:64">
      <c r="A126" s="3">
        <v>2014</v>
      </c>
      <c r="B126" t="s">
        <v>74</v>
      </c>
      <c r="C126" t="s">
        <v>69</v>
      </c>
      <c r="D126">
        <v>3</v>
      </c>
      <c r="E126">
        <v>3</v>
      </c>
      <c r="F126">
        <v>128</v>
      </c>
      <c r="G126">
        <v>6</v>
      </c>
      <c r="H126">
        <v>42.9</v>
      </c>
      <c r="I126">
        <v>0.63</v>
      </c>
      <c r="J126">
        <v>0</v>
      </c>
      <c r="K126">
        <v>75.691999999999993</v>
      </c>
      <c r="L126">
        <f t="shared" si="0"/>
        <v>0</v>
      </c>
      <c r="M126">
        <v>0</v>
      </c>
      <c r="N126">
        <v>0</v>
      </c>
      <c r="O126">
        <v>0</v>
      </c>
      <c r="P126" s="4">
        <v>0</v>
      </c>
      <c r="Q126">
        <v>0</v>
      </c>
      <c r="V126">
        <v>0</v>
      </c>
      <c r="W126">
        <v>0</v>
      </c>
      <c r="X126">
        <v>0</v>
      </c>
      <c r="Y126">
        <v>0</v>
      </c>
      <c r="Z126">
        <v>0</v>
      </c>
      <c r="AB126">
        <v>0</v>
      </c>
      <c r="AC126">
        <v>0</v>
      </c>
      <c r="AE126">
        <v>1</v>
      </c>
      <c r="AF126">
        <v>0</v>
      </c>
      <c r="AG126">
        <v>0</v>
      </c>
      <c r="AH126">
        <v>2</v>
      </c>
      <c r="AL126">
        <v>0</v>
      </c>
      <c r="AM126">
        <v>0</v>
      </c>
      <c r="AO126">
        <v>7</v>
      </c>
      <c r="AP126">
        <v>0</v>
      </c>
      <c r="AQ126">
        <v>0</v>
      </c>
      <c r="AR126">
        <v>0</v>
      </c>
      <c r="AV126">
        <v>2</v>
      </c>
      <c r="AX126">
        <v>0</v>
      </c>
      <c r="AZ126">
        <v>0</v>
      </c>
      <c r="BA126">
        <v>0</v>
      </c>
      <c r="BB126">
        <v>0</v>
      </c>
      <c r="BC126">
        <v>0</v>
      </c>
      <c r="BD126">
        <v>0</v>
      </c>
      <c r="BE126">
        <v>0</v>
      </c>
      <c r="BF126">
        <v>0</v>
      </c>
      <c r="BG126">
        <v>0</v>
      </c>
      <c r="BH126">
        <v>0</v>
      </c>
      <c r="BI126">
        <v>0</v>
      </c>
      <c r="BJ126">
        <v>0</v>
      </c>
      <c r="BK126">
        <v>1</v>
      </c>
      <c r="BL126">
        <v>0</v>
      </c>
    </row>
    <row r="127" spans="1:64">
      <c r="A127" s="3">
        <v>2014</v>
      </c>
      <c r="B127" t="s">
        <v>74</v>
      </c>
      <c r="C127" t="s">
        <v>69</v>
      </c>
      <c r="D127">
        <v>4</v>
      </c>
      <c r="E127">
        <v>1</v>
      </c>
      <c r="F127">
        <v>61</v>
      </c>
      <c r="G127">
        <v>4</v>
      </c>
      <c r="H127">
        <v>12.3</v>
      </c>
      <c r="I127">
        <v>0.6</v>
      </c>
      <c r="J127">
        <v>0</v>
      </c>
      <c r="K127">
        <v>22.408000000000001</v>
      </c>
      <c r="L127">
        <f t="shared" si="0"/>
        <v>0</v>
      </c>
      <c r="M127">
        <v>0</v>
      </c>
      <c r="N127">
        <v>0</v>
      </c>
      <c r="O127">
        <v>0</v>
      </c>
      <c r="P127" s="4">
        <v>0</v>
      </c>
      <c r="Q127">
        <v>0</v>
      </c>
      <c r="V127">
        <v>0</v>
      </c>
      <c r="W127">
        <v>0</v>
      </c>
      <c r="X127">
        <v>0</v>
      </c>
      <c r="Y127">
        <v>0</v>
      </c>
      <c r="Z127">
        <v>0</v>
      </c>
      <c r="AB127">
        <v>0</v>
      </c>
      <c r="AC127">
        <v>0</v>
      </c>
      <c r="AE127">
        <v>0</v>
      </c>
      <c r="AF127">
        <v>0</v>
      </c>
      <c r="AG127">
        <v>0</v>
      </c>
      <c r="AH127">
        <v>0</v>
      </c>
      <c r="AL127">
        <v>0</v>
      </c>
      <c r="AM127">
        <v>0</v>
      </c>
      <c r="AO127">
        <v>4</v>
      </c>
      <c r="AP127">
        <v>0</v>
      </c>
      <c r="AQ127">
        <v>0</v>
      </c>
      <c r="AR127">
        <v>0</v>
      </c>
      <c r="AV127">
        <v>0</v>
      </c>
      <c r="AX127">
        <v>0</v>
      </c>
      <c r="AZ127">
        <v>0</v>
      </c>
      <c r="BA127">
        <v>0</v>
      </c>
      <c r="BB127">
        <v>0</v>
      </c>
      <c r="BC127">
        <v>0</v>
      </c>
      <c r="BD127">
        <v>0</v>
      </c>
      <c r="BE127">
        <v>0</v>
      </c>
      <c r="BF127">
        <v>0</v>
      </c>
      <c r="BG127">
        <v>0</v>
      </c>
      <c r="BH127">
        <v>0</v>
      </c>
      <c r="BI127">
        <v>0</v>
      </c>
      <c r="BJ127">
        <v>0</v>
      </c>
      <c r="BK127">
        <v>0</v>
      </c>
      <c r="BL127">
        <v>0</v>
      </c>
    </row>
    <row r="128" spans="1:64">
      <c r="A128" s="3">
        <v>2014</v>
      </c>
      <c r="B128" t="s">
        <v>74</v>
      </c>
      <c r="C128" t="s">
        <v>69</v>
      </c>
      <c r="D128">
        <v>4</v>
      </c>
      <c r="E128">
        <v>2</v>
      </c>
      <c r="F128">
        <v>61</v>
      </c>
      <c r="G128">
        <v>6</v>
      </c>
      <c r="H128">
        <v>26.2</v>
      </c>
      <c r="I128">
        <v>0.5</v>
      </c>
      <c r="J128">
        <v>0</v>
      </c>
      <c r="K128">
        <v>46.024000000000001</v>
      </c>
      <c r="L128">
        <f t="shared" si="0"/>
        <v>0</v>
      </c>
      <c r="M128">
        <v>0</v>
      </c>
      <c r="N128">
        <v>0</v>
      </c>
      <c r="O128">
        <v>0</v>
      </c>
      <c r="P128" s="4">
        <v>0</v>
      </c>
      <c r="Q128">
        <v>0</v>
      </c>
      <c r="V128">
        <v>0</v>
      </c>
      <c r="W128">
        <v>0</v>
      </c>
      <c r="X128">
        <v>0</v>
      </c>
      <c r="Y128">
        <v>0</v>
      </c>
      <c r="Z128">
        <v>0</v>
      </c>
      <c r="AB128">
        <v>0</v>
      </c>
      <c r="AC128">
        <v>0</v>
      </c>
      <c r="AE128">
        <v>0</v>
      </c>
      <c r="AF128">
        <v>0</v>
      </c>
      <c r="AG128">
        <v>0</v>
      </c>
      <c r="AH128">
        <v>4</v>
      </c>
      <c r="AL128">
        <v>0</v>
      </c>
      <c r="AM128">
        <v>0</v>
      </c>
      <c r="AO128">
        <v>5</v>
      </c>
      <c r="AP128">
        <v>0</v>
      </c>
      <c r="AQ128">
        <v>0</v>
      </c>
      <c r="AR128">
        <v>0</v>
      </c>
      <c r="AV128">
        <v>2</v>
      </c>
      <c r="AX128">
        <v>0</v>
      </c>
      <c r="AZ128">
        <v>0</v>
      </c>
      <c r="BA128">
        <v>0</v>
      </c>
      <c r="BB128">
        <v>0</v>
      </c>
      <c r="BC128">
        <v>0</v>
      </c>
      <c r="BD128">
        <v>0</v>
      </c>
      <c r="BE128">
        <v>0</v>
      </c>
      <c r="BF128">
        <v>0</v>
      </c>
      <c r="BG128">
        <v>0</v>
      </c>
      <c r="BH128">
        <v>0</v>
      </c>
      <c r="BI128">
        <v>0</v>
      </c>
      <c r="BJ128">
        <v>0</v>
      </c>
      <c r="BK128">
        <v>0</v>
      </c>
      <c r="BL128">
        <v>0</v>
      </c>
    </row>
    <row r="129" spans="1:64">
      <c r="A129" s="3">
        <v>2014</v>
      </c>
      <c r="B129" t="s">
        <v>74</v>
      </c>
      <c r="C129" t="s">
        <v>69</v>
      </c>
      <c r="D129">
        <v>4</v>
      </c>
      <c r="E129">
        <v>3</v>
      </c>
      <c r="F129">
        <v>61</v>
      </c>
      <c r="G129">
        <v>6</v>
      </c>
      <c r="H129">
        <v>7.5</v>
      </c>
      <c r="I129">
        <v>0.25</v>
      </c>
      <c r="J129">
        <v>0</v>
      </c>
      <c r="K129">
        <v>7.1159999999999997</v>
      </c>
      <c r="L129">
        <f t="shared" si="0"/>
        <v>0</v>
      </c>
      <c r="M129">
        <v>0</v>
      </c>
      <c r="N129">
        <v>0</v>
      </c>
      <c r="O129">
        <v>0</v>
      </c>
      <c r="P129" s="4">
        <v>0</v>
      </c>
      <c r="Q129">
        <v>0</v>
      </c>
      <c r="V129">
        <v>0</v>
      </c>
      <c r="W129">
        <v>0</v>
      </c>
      <c r="X129">
        <v>0</v>
      </c>
      <c r="Y129">
        <v>0</v>
      </c>
      <c r="Z129">
        <v>0</v>
      </c>
      <c r="AB129">
        <v>0</v>
      </c>
      <c r="AC129">
        <v>0</v>
      </c>
      <c r="AE129">
        <v>0</v>
      </c>
      <c r="AF129">
        <v>0</v>
      </c>
      <c r="AG129">
        <v>0</v>
      </c>
      <c r="AH129">
        <v>0</v>
      </c>
      <c r="AL129">
        <v>0</v>
      </c>
      <c r="AM129">
        <v>0</v>
      </c>
      <c r="AO129">
        <v>2</v>
      </c>
      <c r="AP129">
        <v>0</v>
      </c>
      <c r="AQ129">
        <v>0</v>
      </c>
      <c r="AR129">
        <v>0</v>
      </c>
      <c r="AV129">
        <v>1</v>
      </c>
      <c r="AX129">
        <v>0</v>
      </c>
      <c r="AZ129">
        <v>0</v>
      </c>
      <c r="BA129">
        <v>0</v>
      </c>
      <c r="BB129">
        <v>0</v>
      </c>
      <c r="BC129">
        <v>0</v>
      </c>
      <c r="BD129">
        <v>0</v>
      </c>
      <c r="BE129">
        <v>0</v>
      </c>
      <c r="BF129">
        <v>0</v>
      </c>
      <c r="BG129">
        <v>0</v>
      </c>
      <c r="BH129">
        <v>0</v>
      </c>
      <c r="BI129">
        <v>0</v>
      </c>
      <c r="BJ129">
        <v>0</v>
      </c>
      <c r="BK129">
        <v>0</v>
      </c>
      <c r="BL129">
        <v>0</v>
      </c>
    </row>
    <row r="130" spans="1:64">
      <c r="A130" s="3">
        <v>2014</v>
      </c>
      <c r="B130" t="s">
        <v>74</v>
      </c>
      <c r="C130" t="s">
        <v>69</v>
      </c>
      <c r="D130">
        <v>5</v>
      </c>
      <c r="E130">
        <v>1</v>
      </c>
      <c r="F130">
        <v>143</v>
      </c>
      <c r="G130">
        <v>5</v>
      </c>
      <c r="H130">
        <v>9.8000000000000007</v>
      </c>
      <c r="I130">
        <v>0.6</v>
      </c>
      <c r="J130">
        <v>0</v>
      </c>
      <c r="K130">
        <v>23.1</v>
      </c>
      <c r="L130">
        <f t="shared" si="0"/>
        <v>0</v>
      </c>
      <c r="M130">
        <v>0</v>
      </c>
      <c r="N130">
        <v>0</v>
      </c>
      <c r="O130">
        <v>0</v>
      </c>
      <c r="P130" s="4">
        <v>0</v>
      </c>
      <c r="Q130">
        <v>0</v>
      </c>
      <c r="V130">
        <v>0</v>
      </c>
      <c r="W130">
        <v>0</v>
      </c>
      <c r="X130">
        <v>0</v>
      </c>
      <c r="Y130">
        <v>0</v>
      </c>
      <c r="Z130">
        <v>0</v>
      </c>
      <c r="AB130">
        <v>0</v>
      </c>
      <c r="AC130">
        <v>0</v>
      </c>
      <c r="AE130">
        <v>0</v>
      </c>
      <c r="AF130">
        <v>0</v>
      </c>
      <c r="AG130">
        <v>0</v>
      </c>
      <c r="AH130">
        <v>1</v>
      </c>
      <c r="AL130">
        <v>0</v>
      </c>
      <c r="AM130">
        <v>0</v>
      </c>
      <c r="AO130">
        <v>5</v>
      </c>
      <c r="AP130">
        <v>0</v>
      </c>
      <c r="AQ130">
        <v>0</v>
      </c>
      <c r="AR130">
        <v>0</v>
      </c>
      <c r="AV130">
        <v>1</v>
      </c>
      <c r="AX130">
        <v>0</v>
      </c>
      <c r="AZ130">
        <v>0</v>
      </c>
      <c r="BA130">
        <v>0</v>
      </c>
      <c r="BB130">
        <v>0</v>
      </c>
      <c r="BC130">
        <v>0</v>
      </c>
      <c r="BD130">
        <v>0</v>
      </c>
      <c r="BE130">
        <v>0</v>
      </c>
      <c r="BF130">
        <v>0</v>
      </c>
      <c r="BG130">
        <v>0</v>
      </c>
      <c r="BH130">
        <v>0</v>
      </c>
      <c r="BI130">
        <v>0</v>
      </c>
      <c r="BJ130">
        <v>0</v>
      </c>
      <c r="BK130">
        <v>0</v>
      </c>
      <c r="BL130">
        <v>0</v>
      </c>
    </row>
    <row r="131" spans="1:64">
      <c r="A131" s="3">
        <v>2014</v>
      </c>
      <c r="B131" t="s">
        <v>74</v>
      </c>
      <c r="C131" t="s">
        <v>69</v>
      </c>
      <c r="D131">
        <v>5</v>
      </c>
      <c r="E131">
        <v>2</v>
      </c>
      <c r="F131">
        <v>143</v>
      </c>
      <c r="G131">
        <v>5</v>
      </c>
      <c r="H131">
        <v>23</v>
      </c>
      <c r="I131">
        <v>0.56999999999999995</v>
      </c>
      <c r="J131">
        <v>0</v>
      </c>
      <c r="K131">
        <v>62.235999999999997</v>
      </c>
      <c r="L131">
        <f t="shared" si="0"/>
        <v>0</v>
      </c>
      <c r="M131">
        <v>0</v>
      </c>
      <c r="N131">
        <v>0</v>
      </c>
      <c r="O131">
        <v>0</v>
      </c>
      <c r="P131" s="4">
        <v>0</v>
      </c>
      <c r="Q131">
        <v>0</v>
      </c>
      <c r="V131">
        <v>0</v>
      </c>
      <c r="W131">
        <v>0</v>
      </c>
      <c r="X131">
        <v>0</v>
      </c>
      <c r="Y131">
        <v>0</v>
      </c>
      <c r="Z131">
        <v>0</v>
      </c>
      <c r="AB131">
        <v>0</v>
      </c>
      <c r="AC131">
        <v>0</v>
      </c>
      <c r="AE131">
        <v>0</v>
      </c>
      <c r="AF131">
        <v>0</v>
      </c>
      <c r="AG131">
        <v>0</v>
      </c>
      <c r="AH131">
        <v>0</v>
      </c>
      <c r="AL131">
        <v>0</v>
      </c>
      <c r="AM131">
        <v>0</v>
      </c>
      <c r="AO131">
        <v>3</v>
      </c>
      <c r="AP131">
        <v>0</v>
      </c>
      <c r="AQ131">
        <v>0</v>
      </c>
      <c r="AR131">
        <v>0</v>
      </c>
      <c r="AV131">
        <v>1</v>
      </c>
      <c r="AX131">
        <v>0</v>
      </c>
      <c r="AZ131">
        <v>0</v>
      </c>
      <c r="BA131">
        <v>0</v>
      </c>
      <c r="BB131">
        <v>0</v>
      </c>
      <c r="BC131">
        <v>0</v>
      </c>
      <c r="BD131">
        <v>0</v>
      </c>
      <c r="BE131">
        <v>0</v>
      </c>
      <c r="BF131">
        <v>0</v>
      </c>
      <c r="BG131">
        <v>0</v>
      </c>
      <c r="BH131">
        <v>0</v>
      </c>
      <c r="BI131">
        <v>0</v>
      </c>
      <c r="BJ131">
        <v>0</v>
      </c>
      <c r="BK131">
        <v>0</v>
      </c>
      <c r="BL131">
        <v>0</v>
      </c>
    </row>
    <row r="132" spans="1:64">
      <c r="A132" s="3">
        <v>2014</v>
      </c>
      <c r="B132" t="s">
        <v>74</v>
      </c>
      <c r="C132" t="s">
        <v>69</v>
      </c>
      <c r="D132">
        <v>5</v>
      </c>
      <c r="E132">
        <v>3</v>
      </c>
      <c r="F132">
        <v>143</v>
      </c>
      <c r="G132">
        <v>4</v>
      </c>
      <c r="H132">
        <v>12.8</v>
      </c>
      <c r="I132">
        <v>0.37</v>
      </c>
      <c r="J132">
        <v>0</v>
      </c>
      <c r="K132">
        <v>19.690000000000001</v>
      </c>
      <c r="L132">
        <f t="shared" si="0"/>
        <v>0</v>
      </c>
      <c r="M132">
        <v>0</v>
      </c>
      <c r="N132">
        <v>0</v>
      </c>
      <c r="O132">
        <v>0</v>
      </c>
      <c r="P132" s="4">
        <v>0</v>
      </c>
      <c r="Q132">
        <v>0</v>
      </c>
      <c r="V132">
        <v>0</v>
      </c>
      <c r="W132">
        <v>0</v>
      </c>
      <c r="X132">
        <v>0</v>
      </c>
      <c r="Y132">
        <v>0</v>
      </c>
      <c r="Z132">
        <v>0</v>
      </c>
      <c r="AB132">
        <v>0</v>
      </c>
      <c r="AC132">
        <v>0</v>
      </c>
      <c r="AE132">
        <v>0</v>
      </c>
      <c r="AF132">
        <v>0</v>
      </c>
      <c r="AG132">
        <v>0</v>
      </c>
      <c r="AH132">
        <v>4</v>
      </c>
      <c r="AL132">
        <v>0</v>
      </c>
      <c r="AM132">
        <v>0</v>
      </c>
      <c r="AO132">
        <v>7</v>
      </c>
      <c r="AP132">
        <v>0</v>
      </c>
      <c r="AQ132">
        <v>0</v>
      </c>
      <c r="AR132">
        <v>0</v>
      </c>
      <c r="AV132">
        <v>0</v>
      </c>
      <c r="AX132">
        <v>0</v>
      </c>
      <c r="AZ132">
        <v>0</v>
      </c>
      <c r="BA132">
        <v>0</v>
      </c>
      <c r="BB132">
        <v>0</v>
      </c>
      <c r="BC132">
        <v>0</v>
      </c>
      <c r="BD132">
        <v>0</v>
      </c>
      <c r="BE132">
        <v>0</v>
      </c>
      <c r="BF132">
        <v>0</v>
      </c>
      <c r="BG132">
        <v>0</v>
      </c>
      <c r="BH132">
        <v>0</v>
      </c>
      <c r="BI132">
        <v>0</v>
      </c>
      <c r="BJ132">
        <v>0</v>
      </c>
      <c r="BK132">
        <v>2</v>
      </c>
      <c r="BL132">
        <v>0</v>
      </c>
    </row>
    <row r="133" spans="1:64">
      <c r="A133" s="3">
        <v>2014</v>
      </c>
      <c r="B133" t="s">
        <v>74</v>
      </c>
      <c r="C133" t="s">
        <v>68</v>
      </c>
      <c r="D133">
        <v>1</v>
      </c>
      <c r="E133">
        <v>1</v>
      </c>
      <c r="F133">
        <v>143</v>
      </c>
      <c r="G133">
        <v>4</v>
      </c>
      <c r="H133">
        <v>19</v>
      </c>
      <c r="I133">
        <v>0.49</v>
      </c>
      <c r="J133">
        <v>9.099999999999997E-3</v>
      </c>
      <c r="K133">
        <v>25.431999999999999</v>
      </c>
      <c r="L133">
        <f t="shared" si="0"/>
        <v>3.5781692356086809E-4</v>
      </c>
      <c r="M133">
        <v>0</v>
      </c>
      <c r="N133">
        <v>0</v>
      </c>
      <c r="O133">
        <v>0</v>
      </c>
      <c r="P133" s="4">
        <v>0</v>
      </c>
      <c r="Q133">
        <v>0</v>
      </c>
      <c r="V133">
        <v>0</v>
      </c>
      <c r="W133">
        <v>0</v>
      </c>
      <c r="X133">
        <v>0</v>
      </c>
      <c r="Y133">
        <v>1</v>
      </c>
      <c r="Z133">
        <v>0</v>
      </c>
      <c r="AB133">
        <v>1</v>
      </c>
      <c r="AC133">
        <v>0</v>
      </c>
      <c r="AE133">
        <v>0</v>
      </c>
      <c r="AF133">
        <v>0</v>
      </c>
      <c r="AG133">
        <v>0</v>
      </c>
      <c r="AH133">
        <v>0</v>
      </c>
      <c r="AL133">
        <v>0</v>
      </c>
      <c r="AM133">
        <v>0</v>
      </c>
      <c r="AO133">
        <v>0</v>
      </c>
      <c r="AP133">
        <v>0</v>
      </c>
      <c r="AQ133">
        <v>0</v>
      </c>
      <c r="AR133">
        <v>0</v>
      </c>
      <c r="AV133">
        <v>1</v>
      </c>
      <c r="AX133">
        <v>0</v>
      </c>
      <c r="AZ133">
        <v>0</v>
      </c>
      <c r="BA133">
        <v>0</v>
      </c>
      <c r="BB133">
        <v>0</v>
      </c>
      <c r="BC133">
        <v>0</v>
      </c>
      <c r="BD133">
        <v>0</v>
      </c>
      <c r="BE133">
        <v>0</v>
      </c>
      <c r="BF133">
        <v>0</v>
      </c>
      <c r="BG133">
        <v>0</v>
      </c>
      <c r="BH133">
        <v>0</v>
      </c>
      <c r="BI133">
        <v>0</v>
      </c>
      <c r="BJ133">
        <v>0</v>
      </c>
      <c r="BK133">
        <v>0</v>
      </c>
      <c r="BL133">
        <v>0</v>
      </c>
    </row>
    <row r="134" spans="1:64">
      <c r="A134" s="3">
        <v>2014</v>
      </c>
      <c r="B134" t="s">
        <v>74</v>
      </c>
      <c r="C134" t="s">
        <v>68</v>
      </c>
      <c r="D134">
        <v>1</v>
      </c>
      <c r="E134">
        <v>2</v>
      </c>
      <c r="F134">
        <v>143</v>
      </c>
      <c r="G134">
        <v>6</v>
      </c>
      <c r="H134">
        <v>20.5</v>
      </c>
      <c r="I134">
        <v>0.57999999999999996</v>
      </c>
      <c r="J134">
        <v>5.4000000000000159E-3</v>
      </c>
      <c r="K134">
        <v>59.527999999999999</v>
      </c>
      <c r="L134">
        <f t="shared" si="0"/>
        <v>9.0713613761591447E-5</v>
      </c>
      <c r="M134">
        <v>0</v>
      </c>
      <c r="N134">
        <v>0</v>
      </c>
      <c r="O134">
        <v>0</v>
      </c>
      <c r="P134" s="4">
        <v>0</v>
      </c>
      <c r="Q134">
        <v>0</v>
      </c>
      <c r="V134">
        <v>0</v>
      </c>
      <c r="W134">
        <v>0</v>
      </c>
      <c r="X134">
        <v>0</v>
      </c>
      <c r="Y134">
        <v>0</v>
      </c>
      <c r="Z134">
        <v>0</v>
      </c>
      <c r="AB134">
        <v>0</v>
      </c>
      <c r="AC134">
        <v>0</v>
      </c>
      <c r="AE134">
        <v>0</v>
      </c>
      <c r="AF134">
        <v>0</v>
      </c>
      <c r="AG134">
        <v>0</v>
      </c>
      <c r="AH134">
        <v>0</v>
      </c>
      <c r="AL134">
        <v>0</v>
      </c>
      <c r="AM134">
        <v>0</v>
      </c>
      <c r="AO134">
        <v>1</v>
      </c>
      <c r="AP134">
        <v>0</v>
      </c>
      <c r="AQ134">
        <v>0</v>
      </c>
      <c r="AR134">
        <v>0</v>
      </c>
      <c r="AV134">
        <v>0</v>
      </c>
      <c r="AX134">
        <v>0</v>
      </c>
      <c r="AZ134">
        <v>0</v>
      </c>
      <c r="BA134">
        <v>0</v>
      </c>
      <c r="BB134">
        <v>0</v>
      </c>
      <c r="BC134">
        <v>0</v>
      </c>
      <c r="BD134">
        <v>0</v>
      </c>
      <c r="BE134">
        <v>0</v>
      </c>
      <c r="BF134">
        <v>0</v>
      </c>
      <c r="BG134">
        <v>0</v>
      </c>
      <c r="BH134">
        <v>0</v>
      </c>
      <c r="BI134">
        <v>0</v>
      </c>
      <c r="BJ134">
        <v>0</v>
      </c>
      <c r="BK134">
        <v>0</v>
      </c>
      <c r="BL134">
        <v>0</v>
      </c>
    </row>
    <row r="135" spans="1:64">
      <c r="A135" s="3">
        <v>2014</v>
      </c>
      <c r="B135" t="s">
        <v>74</v>
      </c>
      <c r="C135" t="s">
        <v>68</v>
      </c>
      <c r="D135">
        <v>1</v>
      </c>
      <c r="E135">
        <v>3</v>
      </c>
      <c r="F135">
        <v>143</v>
      </c>
      <c r="G135">
        <v>5</v>
      </c>
      <c r="H135">
        <v>16.100000000000001</v>
      </c>
      <c r="I135">
        <v>0.45</v>
      </c>
      <c r="J135">
        <v>5.8999999999999886E-3</v>
      </c>
      <c r="K135">
        <v>29.6</v>
      </c>
      <c r="L135">
        <f t="shared" si="0"/>
        <v>1.9932432432432393E-4</v>
      </c>
      <c r="M135">
        <v>0</v>
      </c>
      <c r="N135">
        <v>0</v>
      </c>
      <c r="O135">
        <v>0</v>
      </c>
      <c r="P135" s="4">
        <v>0</v>
      </c>
      <c r="Q135">
        <v>0</v>
      </c>
      <c r="V135">
        <v>0</v>
      </c>
      <c r="W135">
        <v>0</v>
      </c>
      <c r="X135">
        <v>0</v>
      </c>
      <c r="Y135">
        <v>0</v>
      </c>
      <c r="Z135">
        <v>0</v>
      </c>
      <c r="AB135">
        <v>0</v>
      </c>
      <c r="AC135">
        <v>0</v>
      </c>
      <c r="AE135">
        <v>0</v>
      </c>
      <c r="AF135">
        <v>0</v>
      </c>
      <c r="AG135">
        <v>0</v>
      </c>
      <c r="AH135">
        <v>0</v>
      </c>
      <c r="AL135">
        <v>1</v>
      </c>
      <c r="AM135">
        <v>0</v>
      </c>
      <c r="AO135">
        <v>0</v>
      </c>
      <c r="AP135">
        <v>0</v>
      </c>
      <c r="AQ135">
        <v>0</v>
      </c>
      <c r="AR135">
        <v>0</v>
      </c>
      <c r="AV135">
        <v>0</v>
      </c>
      <c r="AX135">
        <v>0</v>
      </c>
      <c r="AZ135">
        <v>0</v>
      </c>
      <c r="BA135">
        <v>0</v>
      </c>
      <c r="BB135">
        <v>0</v>
      </c>
      <c r="BC135">
        <v>0</v>
      </c>
      <c r="BD135">
        <v>0</v>
      </c>
      <c r="BE135">
        <v>0</v>
      </c>
      <c r="BF135">
        <v>0</v>
      </c>
      <c r="BG135">
        <v>0</v>
      </c>
      <c r="BH135">
        <v>0</v>
      </c>
      <c r="BI135">
        <v>0</v>
      </c>
      <c r="BJ135">
        <v>0</v>
      </c>
      <c r="BK135">
        <v>0</v>
      </c>
      <c r="BL135">
        <v>0</v>
      </c>
    </row>
    <row r="136" spans="1:64">
      <c r="A136" s="3">
        <v>2014</v>
      </c>
      <c r="B136" t="s">
        <v>74</v>
      </c>
      <c r="C136" t="s">
        <v>68</v>
      </c>
      <c r="D136">
        <v>2</v>
      </c>
      <c r="E136">
        <v>1</v>
      </c>
      <c r="F136">
        <v>163</v>
      </c>
      <c r="G136">
        <v>5</v>
      </c>
      <c r="H136">
        <v>20</v>
      </c>
      <c r="I136">
        <v>0.42</v>
      </c>
      <c r="J136">
        <v>5.8100000000000013E-2</v>
      </c>
      <c r="K136">
        <v>32.268000000000001</v>
      </c>
      <c r="L136">
        <f t="shared" si="0"/>
        <v>1.8005454320069421E-3</v>
      </c>
      <c r="M136">
        <v>0</v>
      </c>
      <c r="N136">
        <v>0</v>
      </c>
      <c r="O136">
        <v>0</v>
      </c>
      <c r="P136" s="4">
        <v>0</v>
      </c>
      <c r="Q136">
        <v>0</v>
      </c>
      <c r="V136">
        <v>0</v>
      </c>
      <c r="W136">
        <v>0</v>
      </c>
      <c r="X136">
        <v>0</v>
      </c>
      <c r="Y136">
        <v>0</v>
      </c>
      <c r="Z136">
        <v>0</v>
      </c>
      <c r="AB136">
        <v>0</v>
      </c>
      <c r="AC136">
        <v>0</v>
      </c>
      <c r="AE136">
        <v>0</v>
      </c>
      <c r="AF136">
        <v>0</v>
      </c>
      <c r="AG136">
        <v>0</v>
      </c>
      <c r="AH136">
        <v>0</v>
      </c>
      <c r="AL136">
        <v>0</v>
      </c>
      <c r="AM136">
        <v>0</v>
      </c>
      <c r="AO136">
        <v>0</v>
      </c>
      <c r="AP136">
        <v>0</v>
      </c>
      <c r="AQ136">
        <v>0</v>
      </c>
      <c r="AR136">
        <v>0</v>
      </c>
      <c r="AV136">
        <v>0</v>
      </c>
      <c r="AX136">
        <v>0</v>
      </c>
      <c r="AZ136">
        <v>0</v>
      </c>
      <c r="BA136">
        <v>0</v>
      </c>
      <c r="BB136">
        <v>0</v>
      </c>
      <c r="BC136">
        <v>0</v>
      </c>
      <c r="BD136">
        <v>0</v>
      </c>
      <c r="BE136">
        <v>0</v>
      </c>
      <c r="BF136">
        <v>0</v>
      </c>
      <c r="BG136">
        <v>0</v>
      </c>
      <c r="BH136">
        <v>0</v>
      </c>
      <c r="BI136">
        <v>0</v>
      </c>
      <c r="BJ136">
        <v>0</v>
      </c>
      <c r="BK136">
        <v>0</v>
      </c>
      <c r="BL136">
        <v>0</v>
      </c>
    </row>
    <row r="137" spans="1:64">
      <c r="A137" s="3">
        <v>2014</v>
      </c>
      <c r="B137" t="s">
        <v>74</v>
      </c>
      <c r="C137" t="s">
        <v>68</v>
      </c>
      <c r="D137">
        <v>2</v>
      </c>
      <c r="E137">
        <v>2</v>
      </c>
      <c r="F137">
        <v>163</v>
      </c>
      <c r="G137">
        <v>8</v>
      </c>
      <c r="H137">
        <v>29.1</v>
      </c>
      <c r="I137">
        <v>0.56000000000000005</v>
      </c>
      <c r="J137">
        <v>2.3399999999999976E-2</v>
      </c>
      <c r="K137">
        <v>58.533999999999999</v>
      </c>
      <c r="L137">
        <f t="shared" si="0"/>
        <v>3.9976765640482414E-4</v>
      </c>
      <c r="M137">
        <v>0</v>
      </c>
      <c r="N137">
        <v>0</v>
      </c>
      <c r="O137">
        <v>0</v>
      </c>
      <c r="P137" s="4">
        <v>0</v>
      </c>
      <c r="Q137">
        <v>0</v>
      </c>
      <c r="V137">
        <v>0</v>
      </c>
      <c r="W137">
        <v>0</v>
      </c>
      <c r="X137">
        <v>0</v>
      </c>
      <c r="Y137">
        <v>0</v>
      </c>
      <c r="Z137">
        <v>0</v>
      </c>
      <c r="AB137">
        <v>1</v>
      </c>
      <c r="AC137">
        <v>0</v>
      </c>
      <c r="AE137">
        <v>0</v>
      </c>
      <c r="AF137">
        <v>0</v>
      </c>
      <c r="AG137">
        <v>0</v>
      </c>
      <c r="AH137">
        <v>2</v>
      </c>
      <c r="AL137">
        <v>1</v>
      </c>
      <c r="AM137">
        <v>0</v>
      </c>
      <c r="AO137">
        <v>0</v>
      </c>
      <c r="AP137">
        <v>0</v>
      </c>
      <c r="AQ137">
        <v>0</v>
      </c>
      <c r="AR137">
        <v>0</v>
      </c>
      <c r="AV137">
        <v>0</v>
      </c>
      <c r="AX137">
        <v>0</v>
      </c>
      <c r="AZ137">
        <v>0</v>
      </c>
      <c r="BA137">
        <v>0</v>
      </c>
      <c r="BB137">
        <v>0</v>
      </c>
      <c r="BC137">
        <v>0</v>
      </c>
      <c r="BD137">
        <v>0</v>
      </c>
      <c r="BE137">
        <v>0</v>
      </c>
      <c r="BF137">
        <v>0</v>
      </c>
      <c r="BG137">
        <v>0</v>
      </c>
      <c r="BH137">
        <v>0</v>
      </c>
      <c r="BI137">
        <v>0</v>
      </c>
      <c r="BJ137">
        <v>0</v>
      </c>
      <c r="BK137">
        <v>0</v>
      </c>
      <c r="BL137">
        <v>0</v>
      </c>
    </row>
    <row r="138" spans="1:64">
      <c r="A138" s="3">
        <v>2014</v>
      </c>
      <c r="B138" t="s">
        <v>74</v>
      </c>
      <c r="C138" t="s">
        <v>68</v>
      </c>
      <c r="D138">
        <v>2</v>
      </c>
      <c r="E138">
        <v>3</v>
      </c>
      <c r="F138">
        <v>163</v>
      </c>
      <c r="G138">
        <v>4</v>
      </c>
      <c r="H138">
        <v>20.399999999999999</v>
      </c>
      <c r="I138">
        <v>0.44</v>
      </c>
      <c r="J138">
        <v>6.5000000000000058E-3</v>
      </c>
      <c r="K138">
        <v>33.015999999999998</v>
      </c>
      <c r="L138">
        <f t="shared" si="0"/>
        <v>1.9687424279137407E-4</v>
      </c>
      <c r="M138">
        <v>0</v>
      </c>
      <c r="N138">
        <v>0</v>
      </c>
      <c r="O138">
        <v>0</v>
      </c>
      <c r="P138" s="4">
        <v>0</v>
      </c>
      <c r="Q138">
        <v>0</v>
      </c>
      <c r="V138">
        <v>0</v>
      </c>
      <c r="W138">
        <v>0</v>
      </c>
      <c r="X138">
        <v>0</v>
      </c>
      <c r="Y138">
        <v>0</v>
      </c>
      <c r="Z138">
        <v>0</v>
      </c>
      <c r="AB138">
        <v>0</v>
      </c>
      <c r="AC138">
        <v>0</v>
      </c>
      <c r="AE138">
        <v>0</v>
      </c>
      <c r="AF138">
        <v>0</v>
      </c>
      <c r="AG138">
        <v>0</v>
      </c>
      <c r="AH138">
        <v>1</v>
      </c>
      <c r="AL138">
        <v>0</v>
      </c>
      <c r="AM138">
        <v>0</v>
      </c>
      <c r="AO138">
        <v>1</v>
      </c>
      <c r="AP138">
        <v>0</v>
      </c>
      <c r="AQ138">
        <v>0</v>
      </c>
      <c r="AR138">
        <v>0</v>
      </c>
      <c r="AV138">
        <v>0</v>
      </c>
      <c r="AX138">
        <v>0</v>
      </c>
      <c r="AZ138">
        <v>0</v>
      </c>
      <c r="BA138">
        <v>0</v>
      </c>
      <c r="BB138">
        <v>0</v>
      </c>
      <c r="BC138">
        <v>0</v>
      </c>
      <c r="BD138">
        <v>0</v>
      </c>
      <c r="BE138">
        <v>0</v>
      </c>
      <c r="BF138">
        <v>0</v>
      </c>
      <c r="BG138">
        <v>0</v>
      </c>
      <c r="BH138">
        <v>0</v>
      </c>
      <c r="BI138">
        <v>0</v>
      </c>
      <c r="BJ138">
        <v>0</v>
      </c>
      <c r="BK138">
        <v>0</v>
      </c>
      <c r="BL138">
        <v>0</v>
      </c>
    </row>
    <row r="139" spans="1:64">
      <c r="A139" s="3">
        <v>2014</v>
      </c>
      <c r="B139" t="s">
        <v>74</v>
      </c>
      <c r="C139" t="s">
        <v>68</v>
      </c>
      <c r="D139">
        <v>3</v>
      </c>
      <c r="E139">
        <v>1</v>
      </c>
      <c r="F139">
        <v>119</v>
      </c>
      <c r="G139">
        <v>7</v>
      </c>
      <c r="H139">
        <v>45.9</v>
      </c>
      <c r="I139">
        <v>0.68</v>
      </c>
      <c r="J139">
        <v>0.12379999999999997</v>
      </c>
      <c r="K139">
        <v>158.762</v>
      </c>
      <c r="L139">
        <f t="shared" si="0"/>
        <v>7.7978357541477153E-4</v>
      </c>
      <c r="M139">
        <v>0</v>
      </c>
      <c r="N139">
        <v>0</v>
      </c>
      <c r="O139">
        <v>6</v>
      </c>
      <c r="P139" s="4">
        <v>0</v>
      </c>
      <c r="Q139">
        <v>0</v>
      </c>
      <c r="V139">
        <v>2</v>
      </c>
      <c r="W139">
        <v>0</v>
      </c>
      <c r="X139">
        <v>0</v>
      </c>
      <c r="Y139">
        <v>1</v>
      </c>
      <c r="Z139">
        <v>0</v>
      </c>
      <c r="AB139">
        <v>0</v>
      </c>
      <c r="AC139">
        <v>0</v>
      </c>
      <c r="AE139">
        <v>0</v>
      </c>
      <c r="AF139">
        <v>0</v>
      </c>
      <c r="AG139">
        <v>0</v>
      </c>
      <c r="AH139">
        <v>2</v>
      </c>
      <c r="AL139">
        <v>0</v>
      </c>
      <c r="AM139">
        <v>0</v>
      </c>
      <c r="AO139">
        <v>0</v>
      </c>
      <c r="AP139">
        <v>0</v>
      </c>
      <c r="AQ139">
        <v>0</v>
      </c>
      <c r="AR139">
        <v>0</v>
      </c>
      <c r="AV139">
        <v>0</v>
      </c>
      <c r="AX139">
        <v>0</v>
      </c>
      <c r="AZ139">
        <v>0</v>
      </c>
      <c r="BA139">
        <v>0</v>
      </c>
      <c r="BB139">
        <v>0</v>
      </c>
      <c r="BC139">
        <v>0</v>
      </c>
      <c r="BD139">
        <v>0</v>
      </c>
      <c r="BE139">
        <v>0</v>
      </c>
      <c r="BF139">
        <v>0</v>
      </c>
      <c r="BG139">
        <v>0</v>
      </c>
      <c r="BH139">
        <v>0</v>
      </c>
      <c r="BI139">
        <v>0</v>
      </c>
      <c r="BJ139">
        <v>0</v>
      </c>
      <c r="BK139">
        <v>0</v>
      </c>
      <c r="BL139">
        <v>0</v>
      </c>
    </row>
    <row r="140" spans="1:64">
      <c r="A140" s="3">
        <v>2014</v>
      </c>
      <c r="B140" t="s">
        <v>74</v>
      </c>
      <c r="C140" t="s">
        <v>68</v>
      </c>
      <c r="D140">
        <v>3</v>
      </c>
      <c r="E140">
        <v>2</v>
      </c>
      <c r="F140">
        <v>119</v>
      </c>
      <c r="G140">
        <v>4</v>
      </c>
      <c r="H140">
        <v>40.6</v>
      </c>
      <c r="I140">
        <v>0.62</v>
      </c>
      <c r="J140">
        <v>5.5299999999999988E-2</v>
      </c>
      <c r="K140">
        <v>69.073999999999998</v>
      </c>
      <c r="L140">
        <f t="shared" si="0"/>
        <v>8.0059067087471397E-4</v>
      </c>
      <c r="M140">
        <v>0</v>
      </c>
      <c r="N140">
        <v>0</v>
      </c>
      <c r="O140">
        <v>0</v>
      </c>
      <c r="P140" s="4">
        <v>0</v>
      </c>
      <c r="Q140">
        <v>0</v>
      </c>
      <c r="V140">
        <v>0</v>
      </c>
      <c r="W140">
        <v>0</v>
      </c>
      <c r="X140">
        <v>0</v>
      </c>
      <c r="Y140">
        <v>1</v>
      </c>
      <c r="Z140">
        <v>0</v>
      </c>
      <c r="AB140">
        <v>1</v>
      </c>
      <c r="AC140">
        <v>0</v>
      </c>
      <c r="AE140">
        <v>0</v>
      </c>
      <c r="AF140">
        <v>0</v>
      </c>
      <c r="AG140">
        <v>0</v>
      </c>
      <c r="AH140">
        <v>0</v>
      </c>
      <c r="AL140">
        <v>0</v>
      </c>
      <c r="AM140">
        <v>0</v>
      </c>
      <c r="AO140">
        <v>1</v>
      </c>
      <c r="AP140">
        <v>0</v>
      </c>
      <c r="AQ140">
        <v>0</v>
      </c>
      <c r="AR140">
        <v>0</v>
      </c>
      <c r="AV140">
        <v>0</v>
      </c>
      <c r="AX140">
        <v>0</v>
      </c>
      <c r="AZ140">
        <v>0</v>
      </c>
      <c r="BA140">
        <v>0</v>
      </c>
      <c r="BB140">
        <v>0</v>
      </c>
      <c r="BC140">
        <v>0</v>
      </c>
      <c r="BD140">
        <v>0</v>
      </c>
      <c r="BE140">
        <v>0</v>
      </c>
      <c r="BF140">
        <v>0</v>
      </c>
      <c r="BG140">
        <v>0</v>
      </c>
      <c r="BH140">
        <v>0</v>
      </c>
      <c r="BI140">
        <v>0</v>
      </c>
      <c r="BJ140">
        <v>0</v>
      </c>
      <c r="BK140">
        <v>0</v>
      </c>
      <c r="BL140">
        <v>0</v>
      </c>
    </row>
    <row r="141" spans="1:64">
      <c r="A141" s="3">
        <v>2014</v>
      </c>
      <c r="B141" t="s">
        <v>74</v>
      </c>
      <c r="C141" t="s">
        <v>68</v>
      </c>
      <c r="D141">
        <v>3</v>
      </c>
      <c r="E141">
        <v>3</v>
      </c>
      <c r="F141">
        <v>119</v>
      </c>
      <c r="G141">
        <v>3</v>
      </c>
      <c r="H141">
        <v>46.1</v>
      </c>
      <c r="I141">
        <v>0.52</v>
      </c>
      <c r="J141">
        <v>5.0900000000000001E-2</v>
      </c>
      <c r="K141">
        <v>69.614000000000004</v>
      </c>
      <c r="L141">
        <f t="shared" si="0"/>
        <v>7.3117476369695747E-4</v>
      </c>
      <c r="M141">
        <v>0</v>
      </c>
      <c r="N141">
        <v>0</v>
      </c>
      <c r="O141">
        <v>9</v>
      </c>
      <c r="P141" s="4">
        <v>0</v>
      </c>
      <c r="Q141">
        <v>0</v>
      </c>
      <c r="V141">
        <v>0</v>
      </c>
      <c r="W141">
        <v>0</v>
      </c>
      <c r="X141">
        <v>1</v>
      </c>
      <c r="Y141">
        <v>0</v>
      </c>
      <c r="Z141">
        <v>0</v>
      </c>
      <c r="AB141">
        <v>0</v>
      </c>
      <c r="AC141">
        <v>0</v>
      </c>
      <c r="AE141">
        <v>0</v>
      </c>
      <c r="AF141">
        <v>0</v>
      </c>
      <c r="AG141">
        <v>0</v>
      </c>
      <c r="AH141">
        <v>0</v>
      </c>
      <c r="AL141">
        <v>0</v>
      </c>
      <c r="AM141">
        <v>0</v>
      </c>
      <c r="AO141">
        <v>0</v>
      </c>
      <c r="AP141">
        <v>0</v>
      </c>
      <c r="AQ141">
        <v>0</v>
      </c>
      <c r="AR141">
        <v>0</v>
      </c>
      <c r="AV141">
        <v>0</v>
      </c>
      <c r="AX141">
        <v>0</v>
      </c>
      <c r="AZ141">
        <v>0</v>
      </c>
      <c r="BA141">
        <v>0</v>
      </c>
      <c r="BB141">
        <v>0</v>
      </c>
      <c r="BC141">
        <v>1</v>
      </c>
      <c r="BD141">
        <v>0</v>
      </c>
      <c r="BE141">
        <v>0</v>
      </c>
      <c r="BF141">
        <v>0</v>
      </c>
      <c r="BG141">
        <v>0</v>
      </c>
      <c r="BH141">
        <v>0</v>
      </c>
      <c r="BI141">
        <v>0</v>
      </c>
      <c r="BJ141">
        <v>0</v>
      </c>
      <c r="BK141">
        <v>0</v>
      </c>
      <c r="BL141">
        <v>0</v>
      </c>
    </row>
    <row r="142" spans="1:64">
      <c r="A142" s="3">
        <v>2014</v>
      </c>
      <c r="B142" t="s">
        <v>74</v>
      </c>
      <c r="C142" t="s">
        <v>68</v>
      </c>
      <c r="D142">
        <v>4</v>
      </c>
      <c r="E142">
        <v>1</v>
      </c>
      <c r="F142">
        <v>125</v>
      </c>
      <c r="G142">
        <v>4</v>
      </c>
      <c r="H142">
        <v>18.399999999999999</v>
      </c>
      <c r="I142">
        <v>0.38</v>
      </c>
      <c r="J142">
        <v>9.299999999999975E-3</v>
      </c>
      <c r="K142">
        <v>16.135999999999999</v>
      </c>
      <c r="L142">
        <f t="shared" si="0"/>
        <v>5.7635101636093053E-4</v>
      </c>
      <c r="M142">
        <v>0</v>
      </c>
      <c r="N142">
        <v>0</v>
      </c>
      <c r="O142">
        <v>0</v>
      </c>
      <c r="P142" s="4">
        <v>0</v>
      </c>
      <c r="Q142">
        <v>0</v>
      </c>
      <c r="V142">
        <v>0</v>
      </c>
      <c r="W142">
        <v>0</v>
      </c>
      <c r="X142">
        <v>0</v>
      </c>
      <c r="Y142">
        <v>0</v>
      </c>
      <c r="Z142">
        <v>0</v>
      </c>
      <c r="AB142">
        <v>0</v>
      </c>
      <c r="AC142">
        <v>0</v>
      </c>
      <c r="AE142">
        <v>0</v>
      </c>
      <c r="AF142">
        <v>0</v>
      </c>
      <c r="AG142">
        <v>0</v>
      </c>
      <c r="AH142">
        <v>2</v>
      </c>
      <c r="AL142">
        <v>2</v>
      </c>
      <c r="AM142">
        <v>0</v>
      </c>
      <c r="AO142">
        <v>0</v>
      </c>
      <c r="AP142">
        <v>0</v>
      </c>
      <c r="AQ142">
        <v>0</v>
      </c>
      <c r="AR142">
        <v>0</v>
      </c>
      <c r="AV142">
        <v>0</v>
      </c>
      <c r="AX142">
        <v>0</v>
      </c>
      <c r="AZ142">
        <v>0</v>
      </c>
      <c r="BA142">
        <v>0</v>
      </c>
      <c r="BB142">
        <v>0</v>
      </c>
      <c r="BC142">
        <v>0</v>
      </c>
      <c r="BD142">
        <v>0</v>
      </c>
      <c r="BE142">
        <v>0</v>
      </c>
      <c r="BF142">
        <v>0</v>
      </c>
      <c r="BG142">
        <v>0</v>
      </c>
      <c r="BH142">
        <v>0</v>
      </c>
      <c r="BI142">
        <v>0</v>
      </c>
      <c r="BJ142">
        <v>0</v>
      </c>
      <c r="BK142">
        <v>0</v>
      </c>
      <c r="BL142">
        <v>0</v>
      </c>
    </row>
    <row r="143" spans="1:64">
      <c r="A143" s="3">
        <v>2014</v>
      </c>
      <c r="B143" t="s">
        <v>74</v>
      </c>
      <c r="C143" t="s">
        <v>68</v>
      </c>
      <c r="D143">
        <v>4</v>
      </c>
      <c r="E143">
        <v>2</v>
      </c>
      <c r="F143">
        <v>125</v>
      </c>
      <c r="G143">
        <v>5</v>
      </c>
      <c r="H143">
        <v>48</v>
      </c>
      <c r="I143">
        <v>0.69</v>
      </c>
      <c r="J143">
        <v>0.12879999999999997</v>
      </c>
      <c r="K143">
        <v>157.06800000000001</v>
      </c>
      <c r="L143">
        <f t="shared" si="0"/>
        <v>8.2002699467746427E-4</v>
      </c>
      <c r="M143">
        <v>0</v>
      </c>
      <c r="N143">
        <v>0</v>
      </c>
      <c r="O143">
        <v>0</v>
      </c>
      <c r="P143" s="4">
        <v>0</v>
      </c>
      <c r="Q143">
        <v>0</v>
      </c>
      <c r="V143">
        <v>1</v>
      </c>
      <c r="W143">
        <v>0</v>
      </c>
      <c r="X143">
        <v>0</v>
      </c>
      <c r="Y143">
        <v>1</v>
      </c>
      <c r="Z143">
        <v>0</v>
      </c>
      <c r="AB143">
        <v>0</v>
      </c>
      <c r="AC143">
        <v>0</v>
      </c>
      <c r="AE143">
        <v>0</v>
      </c>
      <c r="AF143">
        <v>0</v>
      </c>
      <c r="AG143">
        <v>0</v>
      </c>
      <c r="AH143">
        <v>1</v>
      </c>
      <c r="AL143">
        <v>0</v>
      </c>
      <c r="AM143">
        <v>0</v>
      </c>
      <c r="AO143">
        <v>0</v>
      </c>
      <c r="AP143">
        <v>0</v>
      </c>
      <c r="AQ143">
        <v>0</v>
      </c>
      <c r="AR143">
        <v>0</v>
      </c>
      <c r="AV143">
        <v>0</v>
      </c>
      <c r="AX143">
        <v>0</v>
      </c>
      <c r="AZ143">
        <v>0</v>
      </c>
      <c r="BA143">
        <v>0</v>
      </c>
      <c r="BB143">
        <v>0</v>
      </c>
      <c r="BC143">
        <v>0</v>
      </c>
      <c r="BD143">
        <v>0</v>
      </c>
      <c r="BE143">
        <v>0</v>
      </c>
      <c r="BF143">
        <v>0</v>
      </c>
      <c r="BG143">
        <v>0</v>
      </c>
      <c r="BH143">
        <v>0</v>
      </c>
      <c r="BI143">
        <v>0</v>
      </c>
      <c r="BJ143">
        <v>0</v>
      </c>
      <c r="BK143">
        <v>0</v>
      </c>
      <c r="BL143">
        <v>0</v>
      </c>
    </row>
    <row r="144" spans="1:64">
      <c r="A144" s="3">
        <v>2014</v>
      </c>
      <c r="B144" t="s">
        <v>74</v>
      </c>
      <c r="C144" t="s">
        <v>68</v>
      </c>
      <c r="D144">
        <v>4</v>
      </c>
      <c r="E144">
        <v>3</v>
      </c>
      <c r="F144">
        <v>125</v>
      </c>
      <c r="G144">
        <v>6</v>
      </c>
      <c r="H144">
        <v>26.2</v>
      </c>
      <c r="I144">
        <v>0.41</v>
      </c>
      <c r="J144">
        <v>3.1600000000000017E-2</v>
      </c>
      <c r="K144">
        <v>40.414000000000001</v>
      </c>
      <c r="L144">
        <f t="shared" si="0"/>
        <v>7.8190725986044477E-4</v>
      </c>
      <c r="M144">
        <v>0</v>
      </c>
      <c r="N144">
        <v>0</v>
      </c>
      <c r="O144">
        <v>0</v>
      </c>
      <c r="P144" s="4">
        <v>0</v>
      </c>
      <c r="Q144">
        <v>0</v>
      </c>
      <c r="V144">
        <v>0</v>
      </c>
      <c r="W144">
        <v>0</v>
      </c>
      <c r="X144">
        <v>0</v>
      </c>
      <c r="Y144">
        <v>0</v>
      </c>
      <c r="Z144">
        <v>0</v>
      </c>
      <c r="AB144">
        <v>2</v>
      </c>
      <c r="AC144">
        <v>0</v>
      </c>
      <c r="AE144">
        <v>0</v>
      </c>
      <c r="AF144">
        <v>0</v>
      </c>
      <c r="AG144">
        <v>0</v>
      </c>
      <c r="AH144">
        <v>1</v>
      </c>
      <c r="AL144">
        <v>0</v>
      </c>
      <c r="AM144">
        <v>0</v>
      </c>
      <c r="AO144">
        <v>0</v>
      </c>
      <c r="AP144">
        <v>0</v>
      </c>
      <c r="AQ144">
        <v>0</v>
      </c>
      <c r="AR144">
        <v>0</v>
      </c>
      <c r="AV144">
        <v>0</v>
      </c>
      <c r="AX144">
        <v>0</v>
      </c>
      <c r="AZ144">
        <v>0</v>
      </c>
      <c r="BA144">
        <v>0</v>
      </c>
      <c r="BB144">
        <v>0</v>
      </c>
      <c r="BC144">
        <v>0</v>
      </c>
      <c r="BD144">
        <v>0</v>
      </c>
      <c r="BE144">
        <v>0</v>
      </c>
      <c r="BF144">
        <v>0</v>
      </c>
      <c r="BG144">
        <v>0</v>
      </c>
      <c r="BH144">
        <v>0</v>
      </c>
      <c r="BI144">
        <v>0</v>
      </c>
      <c r="BJ144">
        <v>0</v>
      </c>
      <c r="BK144">
        <v>0</v>
      </c>
      <c r="BL144">
        <v>1</v>
      </c>
    </row>
    <row r="145" spans="1:65">
      <c r="A145" s="3">
        <v>2014</v>
      </c>
      <c r="B145" t="s">
        <v>74</v>
      </c>
      <c r="C145" t="s">
        <v>68</v>
      </c>
      <c r="D145">
        <v>5</v>
      </c>
      <c r="E145">
        <v>1</v>
      </c>
      <c r="F145">
        <v>67</v>
      </c>
      <c r="G145">
        <v>4</v>
      </c>
      <c r="H145">
        <v>44.8</v>
      </c>
      <c r="I145">
        <v>0.81</v>
      </c>
      <c r="J145">
        <v>5.4299999999999959E-2</v>
      </c>
      <c r="K145">
        <v>133.27000000000001</v>
      </c>
      <c r="L145">
        <f t="shared" si="0"/>
        <v>4.0744353567944742E-4</v>
      </c>
      <c r="M145">
        <v>1</v>
      </c>
      <c r="N145">
        <v>0</v>
      </c>
      <c r="O145">
        <v>0</v>
      </c>
      <c r="P145" s="4">
        <v>0</v>
      </c>
      <c r="Q145">
        <v>0</v>
      </c>
      <c r="V145">
        <v>3</v>
      </c>
      <c r="W145">
        <v>0</v>
      </c>
      <c r="X145">
        <v>0</v>
      </c>
      <c r="Y145">
        <v>1</v>
      </c>
      <c r="Z145">
        <v>0</v>
      </c>
      <c r="AB145">
        <v>1</v>
      </c>
      <c r="AC145">
        <v>0</v>
      </c>
      <c r="AE145">
        <v>0</v>
      </c>
      <c r="AF145">
        <v>0</v>
      </c>
      <c r="AG145">
        <v>0</v>
      </c>
      <c r="AH145">
        <v>3</v>
      </c>
      <c r="AL145">
        <v>4</v>
      </c>
      <c r="AM145">
        <v>0</v>
      </c>
      <c r="AO145">
        <v>0</v>
      </c>
      <c r="AP145">
        <v>4</v>
      </c>
      <c r="AQ145">
        <v>0</v>
      </c>
      <c r="AR145">
        <v>0</v>
      </c>
      <c r="AV145">
        <v>0</v>
      </c>
      <c r="AX145">
        <v>0</v>
      </c>
      <c r="AZ145">
        <v>0</v>
      </c>
      <c r="BA145">
        <v>0</v>
      </c>
      <c r="BB145">
        <v>0</v>
      </c>
      <c r="BC145">
        <v>0</v>
      </c>
      <c r="BD145">
        <v>0</v>
      </c>
      <c r="BE145">
        <v>0</v>
      </c>
      <c r="BF145">
        <v>0</v>
      </c>
      <c r="BG145">
        <v>0</v>
      </c>
      <c r="BH145">
        <v>0</v>
      </c>
      <c r="BI145">
        <v>0</v>
      </c>
      <c r="BJ145">
        <v>0</v>
      </c>
      <c r="BK145">
        <v>0</v>
      </c>
      <c r="BL145">
        <v>0</v>
      </c>
    </row>
    <row r="146" spans="1:65">
      <c r="A146" s="3">
        <v>2014</v>
      </c>
      <c r="B146" t="s">
        <v>74</v>
      </c>
      <c r="C146" t="s">
        <v>68</v>
      </c>
      <c r="D146">
        <v>5</v>
      </c>
      <c r="E146">
        <v>2</v>
      </c>
      <c r="F146">
        <v>67</v>
      </c>
      <c r="G146">
        <v>4</v>
      </c>
      <c r="H146">
        <v>19.600000000000001</v>
      </c>
      <c r="I146">
        <v>0.49</v>
      </c>
      <c r="J146">
        <v>1.7600000000000005E-2</v>
      </c>
      <c r="K146">
        <v>24.248000000000001</v>
      </c>
      <c r="L146">
        <f t="shared" si="0"/>
        <v>7.2583305839656899E-4</v>
      </c>
      <c r="M146">
        <v>0</v>
      </c>
      <c r="N146">
        <v>0</v>
      </c>
      <c r="O146">
        <v>0</v>
      </c>
      <c r="P146" s="4">
        <v>0</v>
      </c>
      <c r="Q146">
        <v>0</v>
      </c>
      <c r="V146">
        <v>0</v>
      </c>
      <c r="W146">
        <v>0</v>
      </c>
      <c r="X146">
        <v>0</v>
      </c>
      <c r="Y146">
        <v>0</v>
      </c>
      <c r="Z146">
        <v>0</v>
      </c>
      <c r="AB146">
        <v>1</v>
      </c>
      <c r="AC146">
        <v>0</v>
      </c>
      <c r="AE146">
        <v>0</v>
      </c>
      <c r="AF146">
        <v>0</v>
      </c>
      <c r="AG146">
        <v>0</v>
      </c>
      <c r="AH146">
        <v>0</v>
      </c>
      <c r="AL146">
        <v>0</v>
      </c>
      <c r="AM146">
        <v>0</v>
      </c>
      <c r="AO146">
        <v>1</v>
      </c>
      <c r="AP146">
        <v>0</v>
      </c>
      <c r="AQ146">
        <v>0</v>
      </c>
      <c r="AR146">
        <v>0</v>
      </c>
      <c r="AV146">
        <v>1</v>
      </c>
      <c r="AX146">
        <v>0</v>
      </c>
      <c r="AZ146">
        <v>0</v>
      </c>
      <c r="BA146">
        <v>0</v>
      </c>
      <c r="BB146">
        <v>0</v>
      </c>
      <c r="BC146">
        <v>0</v>
      </c>
      <c r="BD146">
        <v>0</v>
      </c>
      <c r="BE146">
        <v>0</v>
      </c>
      <c r="BF146">
        <v>0</v>
      </c>
      <c r="BG146">
        <v>0</v>
      </c>
      <c r="BH146">
        <v>0</v>
      </c>
      <c r="BI146">
        <v>0</v>
      </c>
      <c r="BJ146">
        <v>0</v>
      </c>
      <c r="BK146">
        <v>0</v>
      </c>
      <c r="BL146">
        <v>0</v>
      </c>
    </row>
    <row r="147" spans="1:65">
      <c r="A147" s="3">
        <v>2014</v>
      </c>
      <c r="B147" t="s">
        <v>74</v>
      </c>
      <c r="C147" t="s">
        <v>68</v>
      </c>
      <c r="D147">
        <v>5</v>
      </c>
      <c r="E147">
        <v>3</v>
      </c>
      <c r="F147">
        <v>67</v>
      </c>
      <c r="G147">
        <v>6</v>
      </c>
      <c r="H147">
        <v>30.8</v>
      </c>
      <c r="I147">
        <v>0.81</v>
      </c>
      <c r="J147">
        <v>0.18090000000000006</v>
      </c>
      <c r="K147">
        <v>193.09800000000001</v>
      </c>
      <c r="L147">
        <f t="shared" si="0"/>
        <v>9.3683000341795379E-4</v>
      </c>
      <c r="M147">
        <v>0</v>
      </c>
      <c r="N147">
        <v>0</v>
      </c>
      <c r="O147">
        <v>0</v>
      </c>
      <c r="P147" s="4">
        <v>0</v>
      </c>
      <c r="Q147">
        <v>0</v>
      </c>
      <c r="V147">
        <v>1</v>
      </c>
      <c r="W147">
        <v>0</v>
      </c>
      <c r="X147">
        <v>0</v>
      </c>
      <c r="Y147">
        <v>0</v>
      </c>
      <c r="Z147">
        <v>0</v>
      </c>
      <c r="AB147">
        <v>0</v>
      </c>
      <c r="AC147">
        <v>0</v>
      </c>
      <c r="AE147">
        <v>0</v>
      </c>
      <c r="AF147">
        <v>0</v>
      </c>
      <c r="AG147">
        <v>2</v>
      </c>
      <c r="AH147">
        <v>1</v>
      </c>
      <c r="AL147">
        <v>1</v>
      </c>
      <c r="AM147">
        <v>0</v>
      </c>
      <c r="AO147">
        <v>0</v>
      </c>
      <c r="AP147">
        <v>0</v>
      </c>
      <c r="AQ147">
        <v>0</v>
      </c>
      <c r="AR147">
        <v>0</v>
      </c>
      <c r="AV147">
        <v>0</v>
      </c>
      <c r="AX147">
        <v>0</v>
      </c>
      <c r="AZ147">
        <v>0</v>
      </c>
      <c r="BA147">
        <v>0</v>
      </c>
      <c r="BB147">
        <v>0</v>
      </c>
      <c r="BC147">
        <v>0</v>
      </c>
      <c r="BD147">
        <v>0</v>
      </c>
      <c r="BE147">
        <v>0</v>
      </c>
      <c r="BF147">
        <v>0</v>
      </c>
      <c r="BG147">
        <v>0</v>
      </c>
      <c r="BH147">
        <v>0</v>
      </c>
      <c r="BI147">
        <v>0</v>
      </c>
      <c r="BJ147">
        <v>0</v>
      </c>
      <c r="BK147">
        <v>0</v>
      </c>
      <c r="BL147">
        <v>0</v>
      </c>
    </row>
    <row r="148" spans="1:65">
      <c r="A148" s="3">
        <v>2014</v>
      </c>
      <c r="B148" t="s">
        <v>75</v>
      </c>
      <c r="C148" t="s">
        <v>69</v>
      </c>
      <c r="D148">
        <v>1</v>
      </c>
      <c r="E148">
        <v>1</v>
      </c>
      <c r="F148">
        <v>79</v>
      </c>
      <c r="G148">
        <v>3</v>
      </c>
      <c r="H148">
        <v>7.15</v>
      </c>
      <c r="I148">
        <v>0.39</v>
      </c>
      <c r="J148">
        <v>6.5000000000000058E-3</v>
      </c>
      <c r="K148">
        <v>8.4459999999999997</v>
      </c>
      <c r="L148">
        <f t="shared" si="0"/>
        <v>7.6959507459152337E-4</v>
      </c>
      <c r="M148">
        <v>0</v>
      </c>
      <c r="N148">
        <v>0</v>
      </c>
      <c r="O148">
        <v>0</v>
      </c>
      <c r="P148" s="4">
        <v>0</v>
      </c>
      <c r="Q148">
        <v>0</v>
      </c>
      <c r="V148">
        <v>0</v>
      </c>
      <c r="W148">
        <v>0</v>
      </c>
      <c r="X148">
        <v>0</v>
      </c>
      <c r="Y148">
        <v>0</v>
      </c>
      <c r="Z148">
        <v>0</v>
      </c>
      <c r="AB148">
        <v>0</v>
      </c>
      <c r="AC148">
        <v>0</v>
      </c>
      <c r="AE148">
        <v>0</v>
      </c>
      <c r="AF148">
        <v>0</v>
      </c>
      <c r="AG148">
        <v>0</v>
      </c>
      <c r="AH148">
        <v>0</v>
      </c>
      <c r="AL148">
        <v>0</v>
      </c>
      <c r="AM148">
        <v>0</v>
      </c>
      <c r="AO148">
        <v>1</v>
      </c>
      <c r="AP148">
        <v>0</v>
      </c>
      <c r="AQ148">
        <v>0</v>
      </c>
      <c r="AR148">
        <v>0</v>
      </c>
      <c r="AV148">
        <v>0</v>
      </c>
      <c r="AX148">
        <v>0</v>
      </c>
      <c r="AZ148">
        <v>0</v>
      </c>
      <c r="BA148">
        <v>0</v>
      </c>
      <c r="BB148">
        <v>0</v>
      </c>
      <c r="BC148">
        <v>0</v>
      </c>
      <c r="BD148">
        <v>0</v>
      </c>
      <c r="BE148">
        <v>0</v>
      </c>
      <c r="BF148">
        <v>0</v>
      </c>
      <c r="BG148">
        <v>0</v>
      </c>
      <c r="BH148">
        <v>0</v>
      </c>
      <c r="BI148">
        <v>0</v>
      </c>
      <c r="BJ148">
        <v>0</v>
      </c>
      <c r="BK148">
        <v>0</v>
      </c>
      <c r="BL148">
        <v>0</v>
      </c>
      <c r="BM148">
        <v>0</v>
      </c>
    </row>
    <row r="149" spans="1:65">
      <c r="A149" s="3">
        <v>2014</v>
      </c>
      <c r="B149" t="s">
        <v>75</v>
      </c>
      <c r="C149" t="s">
        <v>69</v>
      </c>
      <c r="D149">
        <v>1</v>
      </c>
      <c r="E149">
        <v>2</v>
      </c>
      <c r="F149">
        <v>79</v>
      </c>
      <c r="G149">
        <v>3</v>
      </c>
      <c r="H149">
        <v>6.76</v>
      </c>
      <c r="I149">
        <v>0.42</v>
      </c>
      <c r="J149">
        <v>6.6999999999999837E-3</v>
      </c>
      <c r="K149">
        <v>10.99</v>
      </c>
      <c r="L149">
        <f t="shared" si="0"/>
        <v>6.0964513193812408E-4</v>
      </c>
      <c r="M149">
        <v>0</v>
      </c>
      <c r="N149">
        <v>0</v>
      </c>
      <c r="O149">
        <v>0</v>
      </c>
      <c r="P149" s="4">
        <v>0</v>
      </c>
      <c r="Q149">
        <v>0</v>
      </c>
      <c r="V149">
        <v>0</v>
      </c>
      <c r="W149">
        <v>0</v>
      </c>
      <c r="X149">
        <v>0</v>
      </c>
      <c r="Y149">
        <v>0</v>
      </c>
      <c r="Z149">
        <v>0</v>
      </c>
      <c r="AB149">
        <v>0</v>
      </c>
      <c r="AC149">
        <v>1</v>
      </c>
      <c r="AE149">
        <v>0</v>
      </c>
      <c r="AF149">
        <v>0</v>
      </c>
      <c r="AG149">
        <v>0</v>
      </c>
      <c r="AH149">
        <v>0</v>
      </c>
      <c r="AL149">
        <v>0</v>
      </c>
      <c r="AM149">
        <v>0</v>
      </c>
      <c r="AO149">
        <v>0</v>
      </c>
      <c r="AP149">
        <v>0</v>
      </c>
      <c r="AQ149">
        <v>0</v>
      </c>
      <c r="AR149">
        <v>0</v>
      </c>
      <c r="AV149">
        <v>0</v>
      </c>
      <c r="AX149">
        <v>0</v>
      </c>
      <c r="AZ149">
        <v>0</v>
      </c>
      <c r="BA149">
        <v>0</v>
      </c>
      <c r="BB149">
        <v>0</v>
      </c>
      <c r="BC149">
        <v>0</v>
      </c>
      <c r="BD149">
        <v>0</v>
      </c>
      <c r="BE149">
        <v>0</v>
      </c>
      <c r="BF149">
        <v>0</v>
      </c>
      <c r="BG149">
        <v>0</v>
      </c>
      <c r="BH149">
        <v>0</v>
      </c>
      <c r="BI149">
        <v>0</v>
      </c>
      <c r="BJ149">
        <v>0</v>
      </c>
      <c r="BK149">
        <v>0</v>
      </c>
      <c r="BL149">
        <v>0</v>
      </c>
      <c r="BM149">
        <v>0</v>
      </c>
    </row>
    <row r="150" spans="1:65">
      <c r="A150" s="3">
        <v>2014</v>
      </c>
      <c r="B150" t="s">
        <v>75</v>
      </c>
      <c r="C150" t="s">
        <v>69</v>
      </c>
      <c r="D150">
        <v>1</v>
      </c>
      <c r="E150">
        <v>3</v>
      </c>
      <c r="F150">
        <v>79</v>
      </c>
      <c r="G150">
        <v>3</v>
      </c>
      <c r="H150">
        <v>6.53</v>
      </c>
      <c r="I150">
        <v>0.28999999999999998</v>
      </c>
      <c r="J150">
        <v>7.1999999999999842E-3</v>
      </c>
      <c r="K150">
        <v>5.734</v>
      </c>
      <c r="L150">
        <f t="shared" si="0"/>
        <v>1.2556679455877197E-3</v>
      </c>
      <c r="M150">
        <v>0</v>
      </c>
      <c r="N150">
        <v>0</v>
      </c>
      <c r="O150">
        <v>0</v>
      </c>
      <c r="P150" s="4">
        <v>0</v>
      </c>
      <c r="Q150">
        <v>0</v>
      </c>
      <c r="V150">
        <v>0</v>
      </c>
      <c r="W150">
        <v>0</v>
      </c>
      <c r="X150">
        <v>0</v>
      </c>
      <c r="Y150">
        <v>0</v>
      </c>
      <c r="Z150">
        <v>0</v>
      </c>
      <c r="AB150">
        <v>0</v>
      </c>
      <c r="AC150">
        <v>0</v>
      </c>
      <c r="AE150">
        <v>0</v>
      </c>
      <c r="AF150">
        <v>0</v>
      </c>
      <c r="AG150">
        <v>0</v>
      </c>
      <c r="AH150">
        <v>0</v>
      </c>
      <c r="AL150">
        <v>0</v>
      </c>
      <c r="AM150">
        <v>0</v>
      </c>
      <c r="AO150">
        <v>1</v>
      </c>
      <c r="AP150">
        <v>0</v>
      </c>
      <c r="AQ150">
        <v>0</v>
      </c>
      <c r="AR150">
        <v>0</v>
      </c>
      <c r="AV150">
        <v>0</v>
      </c>
      <c r="AX150">
        <v>0</v>
      </c>
      <c r="AZ150">
        <v>0</v>
      </c>
      <c r="BA150">
        <v>0</v>
      </c>
      <c r="BB150">
        <v>0</v>
      </c>
      <c r="BC150">
        <v>0</v>
      </c>
      <c r="BD150">
        <v>0</v>
      </c>
      <c r="BE150">
        <v>0</v>
      </c>
      <c r="BF150">
        <v>0</v>
      </c>
      <c r="BG150">
        <v>0</v>
      </c>
      <c r="BH150">
        <v>0</v>
      </c>
      <c r="BI150">
        <v>0</v>
      </c>
      <c r="BJ150">
        <v>0</v>
      </c>
      <c r="BK150">
        <v>0</v>
      </c>
      <c r="BL150">
        <v>0</v>
      </c>
      <c r="BM150">
        <v>0</v>
      </c>
    </row>
    <row r="151" spans="1:65">
      <c r="A151" s="3">
        <v>2014</v>
      </c>
      <c r="B151" t="s">
        <v>75</v>
      </c>
      <c r="C151" t="s">
        <v>69</v>
      </c>
      <c r="D151">
        <v>2</v>
      </c>
      <c r="E151">
        <v>1</v>
      </c>
      <c r="F151">
        <v>87</v>
      </c>
      <c r="G151">
        <v>5</v>
      </c>
      <c r="H151">
        <v>41.7</v>
      </c>
      <c r="I151">
        <v>0.59</v>
      </c>
      <c r="J151">
        <v>0.12590000000000001</v>
      </c>
      <c r="K151">
        <v>60.113999999999997</v>
      </c>
      <c r="L151">
        <f t="shared" si="0"/>
        <v>2.094354060618159E-3</v>
      </c>
      <c r="M151">
        <v>0</v>
      </c>
      <c r="N151">
        <v>0</v>
      </c>
      <c r="O151">
        <v>0</v>
      </c>
      <c r="P151" s="4">
        <v>0</v>
      </c>
      <c r="Q151">
        <v>0</v>
      </c>
      <c r="V151">
        <v>0</v>
      </c>
      <c r="W151">
        <v>0</v>
      </c>
      <c r="X151">
        <v>0</v>
      </c>
      <c r="Y151">
        <v>1</v>
      </c>
      <c r="Z151">
        <v>0</v>
      </c>
      <c r="AB151">
        <v>0</v>
      </c>
      <c r="AC151">
        <v>0</v>
      </c>
      <c r="AE151">
        <v>0</v>
      </c>
      <c r="AF151">
        <v>0</v>
      </c>
      <c r="AG151">
        <v>0</v>
      </c>
      <c r="AH151">
        <v>0</v>
      </c>
      <c r="AL151">
        <v>1</v>
      </c>
      <c r="AM151">
        <v>0</v>
      </c>
      <c r="AO151">
        <v>0</v>
      </c>
      <c r="AP151">
        <v>0</v>
      </c>
      <c r="AQ151">
        <v>0</v>
      </c>
      <c r="AR151">
        <v>0</v>
      </c>
      <c r="AV151">
        <v>1</v>
      </c>
      <c r="AX151">
        <v>0</v>
      </c>
      <c r="AZ151">
        <v>0</v>
      </c>
      <c r="BA151">
        <v>0</v>
      </c>
      <c r="BB151">
        <v>0</v>
      </c>
      <c r="BC151">
        <v>1</v>
      </c>
      <c r="BD151">
        <v>0</v>
      </c>
      <c r="BE151">
        <v>0</v>
      </c>
      <c r="BF151">
        <v>0</v>
      </c>
      <c r="BG151">
        <v>0</v>
      </c>
      <c r="BH151">
        <v>0</v>
      </c>
      <c r="BI151">
        <v>0</v>
      </c>
      <c r="BJ151">
        <v>0</v>
      </c>
      <c r="BK151">
        <v>0</v>
      </c>
      <c r="BL151">
        <v>0</v>
      </c>
      <c r="BM151">
        <v>0</v>
      </c>
    </row>
    <row r="152" spans="1:65">
      <c r="A152" s="3">
        <v>2014</v>
      </c>
      <c r="B152" t="s">
        <v>75</v>
      </c>
      <c r="C152" t="s">
        <v>69</v>
      </c>
      <c r="D152">
        <v>2</v>
      </c>
      <c r="E152">
        <v>2</v>
      </c>
      <c r="F152">
        <v>87</v>
      </c>
      <c r="G152">
        <v>4</v>
      </c>
      <c r="H152">
        <v>18.41</v>
      </c>
      <c r="I152">
        <v>0.35</v>
      </c>
      <c r="J152">
        <v>0.10050000000000003</v>
      </c>
      <c r="K152">
        <v>24.853999999999999</v>
      </c>
      <c r="L152">
        <f t="shared" si="0"/>
        <v>4.043614709905852E-3</v>
      </c>
      <c r="M152">
        <v>0</v>
      </c>
      <c r="N152">
        <v>0</v>
      </c>
      <c r="O152">
        <v>0</v>
      </c>
      <c r="P152" s="4">
        <v>0</v>
      </c>
      <c r="Q152">
        <v>0</v>
      </c>
      <c r="V152">
        <v>0</v>
      </c>
      <c r="W152">
        <v>0</v>
      </c>
      <c r="X152">
        <v>0</v>
      </c>
      <c r="Y152">
        <v>0</v>
      </c>
      <c r="Z152">
        <v>0</v>
      </c>
      <c r="AB152">
        <v>0</v>
      </c>
      <c r="AC152">
        <v>1</v>
      </c>
      <c r="AE152">
        <v>0</v>
      </c>
      <c r="AF152">
        <v>0</v>
      </c>
      <c r="AG152">
        <v>0</v>
      </c>
      <c r="AH152">
        <v>0</v>
      </c>
      <c r="AL152">
        <v>0</v>
      </c>
      <c r="AM152">
        <v>0</v>
      </c>
      <c r="AO152">
        <v>4</v>
      </c>
      <c r="AP152">
        <v>0</v>
      </c>
      <c r="AQ152">
        <v>0</v>
      </c>
      <c r="AR152">
        <v>0</v>
      </c>
      <c r="AV152">
        <v>2</v>
      </c>
      <c r="AX152">
        <v>0</v>
      </c>
      <c r="AZ152">
        <v>0</v>
      </c>
      <c r="BA152">
        <v>0</v>
      </c>
      <c r="BB152">
        <v>0</v>
      </c>
      <c r="BC152">
        <v>0</v>
      </c>
      <c r="BD152">
        <v>0</v>
      </c>
      <c r="BE152">
        <v>0</v>
      </c>
      <c r="BF152">
        <v>0</v>
      </c>
      <c r="BG152">
        <v>0</v>
      </c>
      <c r="BH152">
        <v>0</v>
      </c>
      <c r="BI152">
        <v>0</v>
      </c>
      <c r="BJ152">
        <v>0</v>
      </c>
      <c r="BK152">
        <v>0</v>
      </c>
      <c r="BL152">
        <v>0</v>
      </c>
      <c r="BM152">
        <v>0</v>
      </c>
    </row>
    <row r="153" spans="1:65">
      <c r="A153" s="3">
        <v>2014</v>
      </c>
      <c r="B153" t="s">
        <v>75</v>
      </c>
      <c r="C153" t="s">
        <v>69</v>
      </c>
      <c r="D153">
        <v>2</v>
      </c>
      <c r="E153">
        <v>3</v>
      </c>
      <c r="F153">
        <v>87</v>
      </c>
      <c r="G153">
        <v>4</v>
      </c>
      <c r="H153">
        <v>19.100000000000001</v>
      </c>
      <c r="I153">
        <v>0.72</v>
      </c>
      <c r="J153">
        <v>2.9400000000000037E-2</v>
      </c>
      <c r="K153">
        <v>56.091999999999999</v>
      </c>
      <c r="L153">
        <f t="shared" si="0"/>
        <v>5.2413891464023459E-4</v>
      </c>
      <c r="M153">
        <v>0</v>
      </c>
      <c r="N153">
        <v>0</v>
      </c>
      <c r="O153">
        <v>0</v>
      </c>
      <c r="P153" s="4">
        <v>0</v>
      </c>
      <c r="Q153">
        <v>0</v>
      </c>
      <c r="V153">
        <v>0</v>
      </c>
      <c r="W153">
        <v>0</v>
      </c>
      <c r="X153">
        <v>0</v>
      </c>
      <c r="Y153">
        <v>2</v>
      </c>
      <c r="Z153">
        <v>0</v>
      </c>
      <c r="AB153">
        <v>0</v>
      </c>
      <c r="AC153">
        <v>0</v>
      </c>
      <c r="AE153">
        <v>0</v>
      </c>
      <c r="AF153">
        <v>0</v>
      </c>
      <c r="AG153">
        <v>0</v>
      </c>
      <c r="AH153">
        <v>0</v>
      </c>
      <c r="AL153">
        <v>0</v>
      </c>
      <c r="AM153">
        <v>0</v>
      </c>
      <c r="AO153">
        <v>2</v>
      </c>
      <c r="AP153">
        <v>1</v>
      </c>
      <c r="AQ153">
        <v>2</v>
      </c>
      <c r="AR153">
        <v>0</v>
      </c>
      <c r="AV153">
        <v>1</v>
      </c>
      <c r="AX153">
        <v>0</v>
      </c>
      <c r="AZ153">
        <v>0</v>
      </c>
      <c r="BA153">
        <v>0</v>
      </c>
      <c r="BB153">
        <v>0</v>
      </c>
      <c r="BC153">
        <v>0</v>
      </c>
      <c r="BD153">
        <v>0</v>
      </c>
      <c r="BE153">
        <v>0</v>
      </c>
      <c r="BF153">
        <v>0</v>
      </c>
      <c r="BG153">
        <v>0</v>
      </c>
      <c r="BH153">
        <v>0</v>
      </c>
      <c r="BI153">
        <v>0</v>
      </c>
      <c r="BJ153">
        <v>0</v>
      </c>
      <c r="BK153">
        <v>0</v>
      </c>
      <c r="BL153">
        <v>0</v>
      </c>
      <c r="BM153">
        <v>0</v>
      </c>
    </row>
    <row r="154" spans="1:65">
      <c r="A154" s="3">
        <v>2014</v>
      </c>
      <c r="B154" t="s">
        <v>75</v>
      </c>
      <c r="C154" t="s">
        <v>69</v>
      </c>
      <c r="D154">
        <v>3</v>
      </c>
      <c r="E154">
        <v>1</v>
      </c>
      <c r="F154">
        <v>206</v>
      </c>
      <c r="G154">
        <v>4</v>
      </c>
      <c r="H154">
        <v>8.98</v>
      </c>
      <c r="I154">
        <v>0.38</v>
      </c>
      <c r="J154">
        <v>1.0399999999999965E-2</v>
      </c>
      <c r="K154">
        <v>13.368</v>
      </c>
      <c r="L154">
        <f t="shared" si="0"/>
        <v>7.7797725912626906E-4</v>
      </c>
      <c r="M154">
        <v>0</v>
      </c>
      <c r="N154">
        <v>0</v>
      </c>
      <c r="O154">
        <v>0</v>
      </c>
      <c r="P154" s="4">
        <v>0</v>
      </c>
      <c r="Q154">
        <v>0</v>
      </c>
      <c r="V154">
        <v>0</v>
      </c>
      <c r="W154">
        <v>0</v>
      </c>
      <c r="X154">
        <v>0</v>
      </c>
      <c r="Y154">
        <v>0</v>
      </c>
      <c r="Z154">
        <v>0</v>
      </c>
      <c r="AB154">
        <v>0</v>
      </c>
      <c r="AC154">
        <v>0</v>
      </c>
      <c r="AE154">
        <v>0</v>
      </c>
      <c r="AF154">
        <v>0</v>
      </c>
      <c r="AG154">
        <v>0</v>
      </c>
      <c r="AH154">
        <v>0</v>
      </c>
      <c r="AL154">
        <v>0</v>
      </c>
      <c r="AM154">
        <v>0</v>
      </c>
      <c r="AO154">
        <v>1</v>
      </c>
      <c r="AP154">
        <v>0</v>
      </c>
      <c r="AQ154">
        <v>0</v>
      </c>
      <c r="AR154">
        <v>0</v>
      </c>
      <c r="AV154">
        <v>0</v>
      </c>
      <c r="AX154">
        <v>0</v>
      </c>
      <c r="AZ154">
        <v>0</v>
      </c>
      <c r="BA154">
        <v>0</v>
      </c>
      <c r="BB154">
        <v>0</v>
      </c>
      <c r="BC154">
        <v>0</v>
      </c>
      <c r="BD154">
        <v>0</v>
      </c>
      <c r="BE154">
        <v>0</v>
      </c>
      <c r="BF154">
        <v>0</v>
      </c>
      <c r="BG154">
        <v>0</v>
      </c>
      <c r="BH154">
        <v>0</v>
      </c>
      <c r="BI154">
        <v>0</v>
      </c>
      <c r="BJ154">
        <v>0</v>
      </c>
      <c r="BK154">
        <v>0</v>
      </c>
      <c r="BL154">
        <v>0</v>
      </c>
      <c r="BM154">
        <v>0</v>
      </c>
    </row>
    <row r="155" spans="1:65">
      <c r="A155" s="3">
        <v>2014</v>
      </c>
      <c r="B155" t="s">
        <v>75</v>
      </c>
      <c r="C155" t="s">
        <v>69</v>
      </c>
      <c r="D155">
        <v>3</v>
      </c>
      <c r="E155">
        <v>2</v>
      </c>
      <c r="F155">
        <v>206</v>
      </c>
      <c r="G155">
        <v>3</v>
      </c>
      <c r="H155">
        <v>10.7</v>
      </c>
      <c r="I155">
        <v>0.4</v>
      </c>
      <c r="J155">
        <v>2.1000000000000019E-2</v>
      </c>
      <c r="K155">
        <v>14.568</v>
      </c>
      <c r="L155">
        <f t="shared" si="0"/>
        <v>1.4415156507413523E-3</v>
      </c>
      <c r="M155">
        <v>0</v>
      </c>
      <c r="N155">
        <v>0</v>
      </c>
      <c r="O155">
        <v>0</v>
      </c>
      <c r="P155" s="4">
        <v>0</v>
      </c>
      <c r="Q155">
        <v>0</v>
      </c>
      <c r="V155">
        <v>0</v>
      </c>
      <c r="W155">
        <v>0</v>
      </c>
      <c r="X155">
        <v>0</v>
      </c>
      <c r="Y155">
        <v>0</v>
      </c>
      <c r="Z155">
        <v>0</v>
      </c>
      <c r="AB155">
        <v>0</v>
      </c>
      <c r="AC155">
        <v>0</v>
      </c>
      <c r="AE155">
        <v>0</v>
      </c>
      <c r="AF155">
        <v>0</v>
      </c>
      <c r="AG155">
        <v>0</v>
      </c>
      <c r="AH155">
        <v>0</v>
      </c>
      <c r="AL155">
        <v>0</v>
      </c>
      <c r="AM155">
        <v>0</v>
      </c>
      <c r="AO155">
        <v>1</v>
      </c>
      <c r="AP155">
        <v>0</v>
      </c>
      <c r="AQ155">
        <v>0</v>
      </c>
      <c r="AR155">
        <v>0</v>
      </c>
      <c r="AV155">
        <v>2</v>
      </c>
      <c r="AX155">
        <v>0</v>
      </c>
      <c r="AZ155">
        <v>0</v>
      </c>
      <c r="BA155">
        <v>0</v>
      </c>
      <c r="BB155">
        <v>0</v>
      </c>
      <c r="BC155">
        <v>0</v>
      </c>
      <c r="BD155">
        <v>0</v>
      </c>
      <c r="BE155">
        <v>0</v>
      </c>
      <c r="BF155">
        <v>0</v>
      </c>
      <c r="BG155">
        <v>0</v>
      </c>
      <c r="BH155">
        <v>0</v>
      </c>
      <c r="BI155">
        <v>0</v>
      </c>
      <c r="BJ155">
        <v>0</v>
      </c>
      <c r="BK155">
        <v>0</v>
      </c>
      <c r="BL155">
        <v>0</v>
      </c>
      <c r="BM155">
        <v>0</v>
      </c>
    </row>
    <row r="156" spans="1:65">
      <c r="A156" s="3">
        <v>2014</v>
      </c>
      <c r="B156" t="s">
        <v>75</v>
      </c>
      <c r="C156" t="s">
        <v>69</v>
      </c>
      <c r="D156">
        <v>3</v>
      </c>
      <c r="E156">
        <v>3</v>
      </c>
      <c r="F156">
        <v>206</v>
      </c>
      <c r="G156">
        <v>4</v>
      </c>
      <c r="H156">
        <v>23.7</v>
      </c>
      <c r="I156">
        <v>0.56000000000000005</v>
      </c>
      <c r="J156">
        <v>3.9300000000000002E-2</v>
      </c>
      <c r="K156">
        <v>52.398000000000003</v>
      </c>
      <c r="L156">
        <f t="shared" si="0"/>
        <v>7.5002862704683386E-4</v>
      </c>
      <c r="M156">
        <v>0</v>
      </c>
      <c r="N156">
        <v>0</v>
      </c>
      <c r="O156">
        <v>1</v>
      </c>
      <c r="P156" s="4">
        <v>0</v>
      </c>
      <c r="Q156">
        <v>0</v>
      </c>
      <c r="V156">
        <v>0</v>
      </c>
      <c r="W156">
        <v>0</v>
      </c>
      <c r="X156">
        <v>0</v>
      </c>
      <c r="Y156">
        <v>1</v>
      </c>
      <c r="Z156">
        <v>0</v>
      </c>
      <c r="AB156">
        <v>0</v>
      </c>
      <c r="AC156">
        <v>0</v>
      </c>
      <c r="AE156">
        <v>0</v>
      </c>
      <c r="AF156">
        <v>0</v>
      </c>
      <c r="AG156">
        <v>0</v>
      </c>
      <c r="AH156">
        <v>0</v>
      </c>
      <c r="AL156">
        <v>0</v>
      </c>
      <c r="AM156">
        <v>0</v>
      </c>
      <c r="AO156">
        <v>0</v>
      </c>
      <c r="AP156">
        <v>0</v>
      </c>
      <c r="AQ156">
        <v>0</v>
      </c>
      <c r="AR156">
        <v>0</v>
      </c>
      <c r="AV156">
        <v>1</v>
      </c>
      <c r="AX156">
        <v>0</v>
      </c>
      <c r="AZ156">
        <v>0</v>
      </c>
      <c r="BA156">
        <v>0</v>
      </c>
      <c r="BB156">
        <v>0</v>
      </c>
      <c r="BC156">
        <v>0</v>
      </c>
      <c r="BD156">
        <v>0</v>
      </c>
      <c r="BE156">
        <v>0</v>
      </c>
      <c r="BF156">
        <v>0</v>
      </c>
      <c r="BG156">
        <v>0</v>
      </c>
      <c r="BH156">
        <v>0</v>
      </c>
      <c r="BI156">
        <v>0</v>
      </c>
      <c r="BJ156">
        <v>0</v>
      </c>
      <c r="BK156">
        <v>0</v>
      </c>
      <c r="BL156">
        <v>0</v>
      </c>
      <c r="BM156">
        <v>0</v>
      </c>
    </row>
    <row r="157" spans="1:65">
      <c r="A157" s="3">
        <v>2014</v>
      </c>
      <c r="B157" t="s">
        <v>75</v>
      </c>
      <c r="C157" t="s">
        <v>69</v>
      </c>
      <c r="D157">
        <v>4</v>
      </c>
      <c r="E157">
        <v>1</v>
      </c>
      <c r="F157">
        <v>26</v>
      </c>
      <c r="G157">
        <v>4</v>
      </c>
      <c r="H157">
        <v>9.81</v>
      </c>
      <c r="I157">
        <v>0.34</v>
      </c>
      <c r="J157">
        <v>1.7299999999999982E-2</v>
      </c>
      <c r="K157">
        <v>14.273999999999999</v>
      </c>
      <c r="L157">
        <f t="shared" si="0"/>
        <v>1.2119938349446535E-3</v>
      </c>
      <c r="M157">
        <v>0</v>
      </c>
      <c r="N157">
        <v>0</v>
      </c>
      <c r="O157">
        <v>0</v>
      </c>
      <c r="P157" s="4">
        <v>0</v>
      </c>
      <c r="Q157">
        <v>0</v>
      </c>
      <c r="V157">
        <v>0</v>
      </c>
      <c r="W157">
        <v>0</v>
      </c>
      <c r="X157">
        <v>0</v>
      </c>
      <c r="Y157">
        <v>0</v>
      </c>
      <c r="Z157">
        <v>0</v>
      </c>
      <c r="AB157">
        <v>0</v>
      </c>
      <c r="AC157">
        <v>0</v>
      </c>
      <c r="AE157">
        <v>0</v>
      </c>
      <c r="AF157">
        <v>0</v>
      </c>
      <c r="AG157">
        <v>0</v>
      </c>
      <c r="AH157">
        <v>0</v>
      </c>
      <c r="AL157">
        <v>0</v>
      </c>
      <c r="AM157">
        <v>0</v>
      </c>
      <c r="AO157">
        <v>1</v>
      </c>
      <c r="AP157">
        <v>0</v>
      </c>
      <c r="AQ157">
        <v>0</v>
      </c>
      <c r="AR157">
        <v>0</v>
      </c>
      <c r="AV157">
        <v>1</v>
      </c>
      <c r="AX157">
        <v>0</v>
      </c>
      <c r="AZ157">
        <v>0</v>
      </c>
      <c r="BA157">
        <v>0</v>
      </c>
      <c r="BB157">
        <v>0</v>
      </c>
      <c r="BC157">
        <v>0</v>
      </c>
      <c r="BD157">
        <v>0</v>
      </c>
      <c r="BE157">
        <v>0</v>
      </c>
      <c r="BF157">
        <v>0</v>
      </c>
      <c r="BG157">
        <v>0</v>
      </c>
      <c r="BH157">
        <v>0</v>
      </c>
      <c r="BI157">
        <v>0</v>
      </c>
      <c r="BJ157">
        <v>0</v>
      </c>
      <c r="BK157">
        <v>0</v>
      </c>
      <c r="BL157">
        <v>0</v>
      </c>
      <c r="BM157">
        <v>0</v>
      </c>
    </row>
    <row r="158" spans="1:65">
      <c r="A158" s="3">
        <v>2014</v>
      </c>
      <c r="B158" t="s">
        <v>75</v>
      </c>
      <c r="C158" t="s">
        <v>69</v>
      </c>
      <c r="D158">
        <v>4</v>
      </c>
      <c r="E158">
        <v>2</v>
      </c>
      <c r="F158">
        <v>26</v>
      </c>
      <c r="G158">
        <v>4</v>
      </c>
      <c r="H158">
        <v>13.08</v>
      </c>
      <c r="I158">
        <v>0.32</v>
      </c>
      <c r="J158">
        <v>3.5799999999999998E-2</v>
      </c>
      <c r="K158">
        <v>22.28</v>
      </c>
      <c r="L158">
        <f t="shared" si="0"/>
        <v>1.6068222621184918E-3</v>
      </c>
      <c r="M158">
        <v>0</v>
      </c>
      <c r="N158">
        <v>0</v>
      </c>
      <c r="O158">
        <v>0</v>
      </c>
      <c r="P158" s="4">
        <v>0</v>
      </c>
      <c r="Q158">
        <v>0</v>
      </c>
      <c r="V158">
        <v>0</v>
      </c>
      <c r="W158">
        <v>0</v>
      </c>
      <c r="X158">
        <v>0</v>
      </c>
      <c r="Y158">
        <v>0</v>
      </c>
      <c r="Z158">
        <v>0</v>
      </c>
      <c r="AB158">
        <v>0</v>
      </c>
      <c r="AC158">
        <v>4</v>
      </c>
      <c r="AE158">
        <v>0</v>
      </c>
      <c r="AF158">
        <v>0</v>
      </c>
      <c r="AG158">
        <v>0</v>
      </c>
      <c r="AH158">
        <v>0</v>
      </c>
      <c r="AL158">
        <v>0</v>
      </c>
      <c r="AM158">
        <v>0</v>
      </c>
      <c r="AO158">
        <v>5</v>
      </c>
      <c r="AP158">
        <v>0</v>
      </c>
      <c r="AQ158">
        <v>0</v>
      </c>
      <c r="AR158">
        <v>0</v>
      </c>
      <c r="AV158">
        <v>0</v>
      </c>
      <c r="AX158">
        <v>0</v>
      </c>
      <c r="AZ158">
        <v>0</v>
      </c>
      <c r="BA158">
        <v>0</v>
      </c>
      <c r="BB158">
        <v>0</v>
      </c>
      <c r="BC158">
        <v>0</v>
      </c>
      <c r="BD158">
        <v>0</v>
      </c>
      <c r="BE158">
        <v>0</v>
      </c>
      <c r="BF158">
        <v>0</v>
      </c>
      <c r="BG158">
        <v>0</v>
      </c>
      <c r="BH158">
        <v>0</v>
      </c>
      <c r="BI158">
        <v>0</v>
      </c>
      <c r="BJ158">
        <v>0</v>
      </c>
      <c r="BK158">
        <v>0</v>
      </c>
      <c r="BL158">
        <v>0</v>
      </c>
      <c r="BM158">
        <v>0</v>
      </c>
    </row>
    <row r="159" spans="1:65">
      <c r="A159" s="3">
        <v>2014</v>
      </c>
      <c r="B159" t="s">
        <v>75</v>
      </c>
      <c r="C159" t="s">
        <v>69</v>
      </c>
      <c r="D159">
        <v>4</v>
      </c>
      <c r="E159">
        <v>3</v>
      </c>
      <c r="F159">
        <v>26</v>
      </c>
      <c r="G159">
        <v>4</v>
      </c>
      <c r="H159">
        <v>10.41</v>
      </c>
      <c r="I159">
        <v>0.36</v>
      </c>
      <c r="J159">
        <v>2.0600000000000007E-2</v>
      </c>
      <c r="K159">
        <v>16.085999999999999</v>
      </c>
      <c r="L159">
        <f t="shared" si="0"/>
        <v>1.2806166853164247E-3</v>
      </c>
      <c r="M159">
        <v>0</v>
      </c>
      <c r="N159">
        <v>0</v>
      </c>
      <c r="O159">
        <v>0</v>
      </c>
      <c r="P159" s="4">
        <v>0</v>
      </c>
      <c r="Q159">
        <v>0</v>
      </c>
      <c r="V159">
        <v>0</v>
      </c>
      <c r="W159">
        <v>0</v>
      </c>
      <c r="X159">
        <v>0</v>
      </c>
      <c r="Y159">
        <v>1</v>
      </c>
      <c r="Z159">
        <v>0</v>
      </c>
      <c r="AB159">
        <v>0</v>
      </c>
      <c r="AC159">
        <v>0</v>
      </c>
      <c r="AE159">
        <v>0</v>
      </c>
      <c r="AF159">
        <v>0</v>
      </c>
      <c r="AG159">
        <v>0</v>
      </c>
      <c r="AH159">
        <v>0</v>
      </c>
      <c r="AL159">
        <v>0</v>
      </c>
      <c r="AM159">
        <v>0</v>
      </c>
      <c r="AO159">
        <v>2</v>
      </c>
      <c r="AP159">
        <v>0</v>
      </c>
      <c r="AQ159">
        <v>0</v>
      </c>
      <c r="AR159">
        <v>0</v>
      </c>
      <c r="AV159">
        <v>2</v>
      </c>
      <c r="AX159">
        <v>0</v>
      </c>
      <c r="AZ159">
        <v>0</v>
      </c>
      <c r="BA159">
        <v>0</v>
      </c>
      <c r="BB159">
        <v>0</v>
      </c>
      <c r="BC159">
        <v>0</v>
      </c>
      <c r="BD159">
        <v>0</v>
      </c>
      <c r="BE159">
        <v>0</v>
      </c>
      <c r="BF159">
        <v>0</v>
      </c>
      <c r="BG159">
        <v>0</v>
      </c>
      <c r="BH159">
        <v>0</v>
      </c>
      <c r="BI159">
        <v>0</v>
      </c>
      <c r="BJ159">
        <v>0</v>
      </c>
      <c r="BK159">
        <v>0</v>
      </c>
      <c r="BL159">
        <v>0</v>
      </c>
      <c r="BM159">
        <v>0</v>
      </c>
    </row>
    <row r="160" spans="1:65">
      <c r="A160" s="3">
        <v>2014</v>
      </c>
      <c r="B160" t="s">
        <v>75</v>
      </c>
      <c r="C160" t="s">
        <v>69</v>
      </c>
      <c r="D160">
        <v>5</v>
      </c>
      <c r="E160">
        <v>1</v>
      </c>
      <c r="F160">
        <v>100</v>
      </c>
      <c r="G160">
        <v>6</v>
      </c>
      <c r="H160">
        <v>20.5</v>
      </c>
      <c r="I160">
        <v>0.55000000000000004</v>
      </c>
      <c r="J160">
        <v>4.1600000000000026E-2</v>
      </c>
      <c r="K160">
        <v>47.037999999999997</v>
      </c>
      <c r="L160">
        <f t="shared" si="0"/>
        <v>8.8439134316935307E-4</v>
      </c>
      <c r="M160">
        <v>0</v>
      </c>
      <c r="N160">
        <v>0</v>
      </c>
      <c r="O160">
        <v>0</v>
      </c>
      <c r="P160" s="4">
        <v>0</v>
      </c>
      <c r="Q160">
        <v>0</v>
      </c>
      <c r="V160">
        <v>0</v>
      </c>
      <c r="W160">
        <v>0</v>
      </c>
      <c r="X160">
        <v>0</v>
      </c>
      <c r="Y160">
        <v>1</v>
      </c>
      <c r="Z160">
        <v>0</v>
      </c>
      <c r="AB160">
        <v>0</v>
      </c>
      <c r="AC160">
        <v>0</v>
      </c>
      <c r="AE160">
        <v>0</v>
      </c>
      <c r="AF160">
        <v>0</v>
      </c>
      <c r="AG160">
        <v>0</v>
      </c>
      <c r="AH160">
        <v>1</v>
      </c>
      <c r="AL160">
        <v>0</v>
      </c>
      <c r="AM160">
        <v>0</v>
      </c>
      <c r="AO160">
        <v>4</v>
      </c>
      <c r="AP160">
        <v>0</v>
      </c>
      <c r="AQ160">
        <v>0</v>
      </c>
      <c r="AR160">
        <v>0</v>
      </c>
      <c r="AV160">
        <v>10</v>
      </c>
      <c r="AX160">
        <v>0</v>
      </c>
      <c r="AZ160">
        <v>0</v>
      </c>
      <c r="BA160">
        <v>0</v>
      </c>
      <c r="BB160">
        <v>0</v>
      </c>
      <c r="BC160">
        <v>0</v>
      </c>
      <c r="BD160">
        <v>0</v>
      </c>
      <c r="BE160">
        <v>0</v>
      </c>
      <c r="BF160">
        <v>0</v>
      </c>
      <c r="BG160">
        <v>0</v>
      </c>
      <c r="BH160">
        <v>0</v>
      </c>
      <c r="BI160">
        <v>0</v>
      </c>
      <c r="BJ160">
        <v>0</v>
      </c>
      <c r="BK160">
        <v>0</v>
      </c>
      <c r="BL160">
        <v>0</v>
      </c>
      <c r="BM160">
        <v>5</v>
      </c>
    </row>
    <row r="161" spans="1:65">
      <c r="A161" s="3">
        <v>2014</v>
      </c>
      <c r="B161" t="s">
        <v>75</v>
      </c>
      <c r="C161" t="s">
        <v>69</v>
      </c>
      <c r="D161">
        <v>5</v>
      </c>
      <c r="E161">
        <v>2</v>
      </c>
      <c r="F161">
        <v>100</v>
      </c>
      <c r="G161">
        <v>3</v>
      </c>
      <c r="H161">
        <v>16.91</v>
      </c>
      <c r="I161">
        <v>0.33</v>
      </c>
      <c r="J161">
        <v>1.7799999999999983E-2</v>
      </c>
      <c r="K161">
        <v>18.606000000000002</v>
      </c>
      <c r="L161">
        <f t="shared" si="0"/>
        <v>9.5668064065355159E-4</v>
      </c>
      <c r="M161">
        <v>0</v>
      </c>
      <c r="N161">
        <v>0</v>
      </c>
      <c r="O161">
        <v>0</v>
      </c>
      <c r="P161" s="4">
        <v>0</v>
      </c>
      <c r="Q161">
        <v>0</v>
      </c>
      <c r="V161">
        <v>0</v>
      </c>
      <c r="W161">
        <v>0</v>
      </c>
      <c r="X161">
        <v>0</v>
      </c>
      <c r="Y161">
        <v>0</v>
      </c>
      <c r="Z161">
        <v>0</v>
      </c>
      <c r="AB161">
        <v>0</v>
      </c>
      <c r="AC161">
        <v>0</v>
      </c>
      <c r="AE161">
        <v>0</v>
      </c>
      <c r="AF161">
        <v>0</v>
      </c>
      <c r="AG161">
        <v>0</v>
      </c>
      <c r="AH161">
        <v>0</v>
      </c>
      <c r="AL161">
        <v>0</v>
      </c>
      <c r="AM161">
        <v>0</v>
      </c>
      <c r="AO161">
        <v>1</v>
      </c>
      <c r="AP161">
        <v>0</v>
      </c>
      <c r="AQ161">
        <v>0</v>
      </c>
      <c r="AR161">
        <v>0</v>
      </c>
      <c r="AV161">
        <v>0</v>
      </c>
      <c r="AX161">
        <v>0</v>
      </c>
      <c r="AZ161">
        <v>0</v>
      </c>
      <c r="BA161">
        <v>0</v>
      </c>
      <c r="BB161">
        <v>0</v>
      </c>
      <c r="BC161">
        <v>0</v>
      </c>
      <c r="BD161">
        <v>0</v>
      </c>
      <c r="BE161">
        <v>0</v>
      </c>
      <c r="BF161">
        <v>0</v>
      </c>
      <c r="BG161">
        <v>0</v>
      </c>
      <c r="BH161">
        <v>0</v>
      </c>
      <c r="BI161">
        <v>0</v>
      </c>
      <c r="BJ161">
        <v>0</v>
      </c>
      <c r="BK161">
        <v>0</v>
      </c>
      <c r="BL161">
        <v>0</v>
      </c>
      <c r="BM161">
        <v>0</v>
      </c>
    </row>
    <row r="162" spans="1:65">
      <c r="A162" s="3">
        <v>2014</v>
      </c>
      <c r="B162" t="s">
        <v>75</v>
      </c>
      <c r="C162" t="s">
        <v>69</v>
      </c>
      <c r="D162">
        <v>5</v>
      </c>
      <c r="E162">
        <v>3</v>
      </c>
      <c r="F162">
        <v>100</v>
      </c>
      <c r="G162">
        <v>2</v>
      </c>
      <c r="H162">
        <v>12.32</v>
      </c>
      <c r="I162">
        <v>0.26</v>
      </c>
      <c r="J162" t="e">
        <v>#VALUE!</v>
      </c>
      <c r="K162">
        <v>9.2420000000000009</v>
      </c>
      <c r="L162" t="e">
        <f t="shared" si="0"/>
        <v>#VALUE!</v>
      </c>
      <c r="M162">
        <v>0</v>
      </c>
      <c r="N162">
        <v>0</v>
      </c>
      <c r="O162">
        <v>0</v>
      </c>
      <c r="P162" s="4">
        <v>0</v>
      </c>
      <c r="Q162">
        <v>0</v>
      </c>
      <c r="V162">
        <v>0</v>
      </c>
      <c r="W162">
        <v>0</v>
      </c>
      <c r="X162">
        <v>0</v>
      </c>
      <c r="Y162">
        <v>0</v>
      </c>
      <c r="Z162">
        <v>0</v>
      </c>
      <c r="AB162">
        <v>0</v>
      </c>
      <c r="AC162">
        <v>0</v>
      </c>
      <c r="AE162">
        <v>0</v>
      </c>
      <c r="AF162">
        <v>0</v>
      </c>
      <c r="AG162">
        <v>0</v>
      </c>
      <c r="AH162">
        <v>0</v>
      </c>
      <c r="AL162">
        <v>0</v>
      </c>
      <c r="AM162">
        <v>0</v>
      </c>
      <c r="AO162">
        <v>1</v>
      </c>
      <c r="AP162">
        <v>0</v>
      </c>
      <c r="AQ162">
        <v>0</v>
      </c>
      <c r="AR162">
        <v>0</v>
      </c>
      <c r="AV162">
        <v>0</v>
      </c>
      <c r="AX162">
        <v>0</v>
      </c>
      <c r="AZ162">
        <v>0</v>
      </c>
      <c r="BA162">
        <v>0</v>
      </c>
      <c r="BB162">
        <v>0</v>
      </c>
      <c r="BC162">
        <v>0</v>
      </c>
      <c r="BD162">
        <v>0</v>
      </c>
      <c r="BE162">
        <v>0</v>
      </c>
      <c r="BF162">
        <v>0</v>
      </c>
      <c r="BG162">
        <v>0</v>
      </c>
      <c r="BH162">
        <v>0</v>
      </c>
      <c r="BI162">
        <v>0</v>
      </c>
      <c r="BJ162">
        <v>0</v>
      </c>
      <c r="BK162">
        <v>0</v>
      </c>
      <c r="BL162">
        <v>0</v>
      </c>
      <c r="BM162">
        <v>0</v>
      </c>
    </row>
    <row r="163" spans="1:65">
      <c r="A163" s="3">
        <v>2014</v>
      </c>
      <c r="B163" t="s">
        <v>75</v>
      </c>
      <c r="C163" t="s">
        <v>68</v>
      </c>
      <c r="D163">
        <v>1</v>
      </c>
      <c r="E163">
        <v>1</v>
      </c>
      <c r="F163">
        <v>26</v>
      </c>
      <c r="G163">
        <v>3</v>
      </c>
      <c r="H163">
        <v>10.15</v>
      </c>
      <c r="I163">
        <v>0.13</v>
      </c>
      <c r="J163">
        <v>1.6999999999999793E-3</v>
      </c>
      <c r="K163">
        <v>5.6180000000000003</v>
      </c>
      <c r="L163">
        <f t="shared" si="0"/>
        <v>3.025987896048379E-4</v>
      </c>
      <c r="M163">
        <v>0</v>
      </c>
      <c r="N163">
        <v>0</v>
      </c>
      <c r="O163">
        <v>0</v>
      </c>
      <c r="P163" s="4">
        <v>0</v>
      </c>
      <c r="Q163">
        <v>0</v>
      </c>
      <c r="V163">
        <v>0</v>
      </c>
      <c r="W163">
        <v>0</v>
      </c>
      <c r="X163">
        <v>0</v>
      </c>
      <c r="Y163">
        <v>3</v>
      </c>
      <c r="Z163">
        <v>0</v>
      </c>
      <c r="AB163">
        <v>0</v>
      </c>
      <c r="AC163">
        <v>0</v>
      </c>
      <c r="AE163">
        <v>0</v>
      </c>
      <c r="AF163">
        <v>0</v>
      </c>
      <c r="AG163">
        <v>0</v>
      </c>
      <c r="AH163">
        <v>0</v>
      </c>
      <c r="AL163">
        <v>0</v>
      </c>
      <c r="AM163">
        <v>0</v>
      </c>
      <c r="AO163">
        <v>0</v>
      </c>
      <c r="AP163">
        <v>0</v>
      </c>
      <c r="AQ163">
        <v>0</v>
      </c>
      <c r="AR163">
        <v>0</v>
      </c>
      <c r="AV163">
        <v>0</v>
      </c>
      <c r="AX163">
        <v>0</v>
      </c>
      <c r="AZ163">
        <v>0</v>
      </c>
      <c r="BA163">
        <v>0</v>
      </c>
      <c r="BB163">
        <v>0</v>
      </c>
      <c r="BC163">
        <v>0</v>
      </c>
      <c r="BD163">
        <v>0</v>
      </c>
      <c r="BE163">
        <v>0</v>
      </c>
      <c r="BF163">
        <v>0</v>
      </c>
      <c r="BG163">
        <v>0</v>
      </c>
      <c r="BH163">
        <v>0</v>
      </c>
      <c r="BI163">
        <v>0</v>
      </c>
      <c r="BJ163">
        <v>0</v>
      </c>
      <c r="BK163">
        <v>0</v>
      </c>
      <c r="BL163">
        <v>0</v>
      </c>
      <c r="BM163">
        <v>0</v>
      </c>
    </row>
    <row r="164" spans="1:65">
      <c r="A164" s="3">
        <v>2014</v>
      </c>
      <c r="B164" t="s">
        <v>75</v>
      </c>
      <c r="C164" t="s">
        <v>68</v>
      </c>
      <c r="D164">
        <v>1</v>
      </c>
      <c r="E164">
        <v>2</v>
      </c>
      <c r="F164">
        <v>26</v>
      </c>
      <c r="G164">
        <v>3</v>
      </c>
      <c r="H164">
        <v>8.6300000000000008</v>
      </c>
      <c r="I164">
        <v>0.28999999999999998</v>
      </c>
      <c r="J164">
        <v>4.8000000000000265E-3</v>
      </c>
      <c r="K164">
        <v>8.5079999999999991</v>
      </c>
      <c r="L164">
        <f t="shared" si="0"/>
        <v>5.6417489421721056E-4</v>
      </c>
      <c r="M164">
        <v>0</v>
      </c>
      <c r="N164">
        <v>0</v>
      </c>
      <c r="O164">
        <v>0</v>
      </c>
      <c r="P164" s="4">
        <v>0</v>
      </c>
      <c r="Q164">
        <v>0</v>
      </c>
      <c r="V164">
        <v>0</v>
      </c>
      <c r="W164">
        <v>0</v>
      </c>
      <c r="X164">
        <v>0</v>
      </c>
      <c r="Y164">
        <v>0</v>
      </c>
      <c r="Z164">
        <v>0</v>
      </c>
      <c r="AB164">
        <v>0</v>
      </c>
      <c r="AC164">
        <v>0</v>
      </c>
      <c r="AE164">
        <v>0</v>
      </c>
      <c r="AF164">
        <v>0</v>
      </c>
      <c r="AG164">
        <v>0</v>
      </c>
      <c r="AH164">
        <v>0</v>
      </c>
      <c r="AL164">
        <v>0</v>
      </c>
      <c r="AM164">
        <v>0</v>
      </c>
      <c r="AO164">
        <v>0</v>
      </c>
      <c r="AP164">
        <v>0</v>
      </c>
      <c r="AQ164">
        <v>0</v>
      </c>
      <c r="AR164">
        <v>0</v>
      </c>
      <c r="AV164">
        <v>0</v>
      </c>
      <c r="AX164">
        <v>0</v>
      </c>
      <c r="AZ164">
        <v>0</v>
      </c>
      <c r="BA164">
        <v>0</v>
      </c>
      <c r="BB164">
        <v>0</v>
      </c>
      <c r="BC164">
        <v>0</v>
      </c>
      <c r="BD164">
        <v>0</v>
      </c>
      <c r="BE164">
        <v>0</v>
      </c>
      <c r="BF164">
        <v>0</v>
      </c>
      <c r="BG164">
        <v>0</v>
      </c>
      <c r="BH164">
        <v>0</v>
      </c>
      <c r="BI164">
        <v>0</v>
      </c>
      <c r="BJ164">
        <v>0</v>
      </c>
      <c r="BK164">
        <v>0</v>
      </c>
      <c r="BL164">
        <v>0</v>
      </c>
      <c r="BM164">
        <v>0</v>
      </c>
    </row>
    <row r="165" spans="1:65">
      <c r="A165" s="3">
        <v>2014</v>
      </c>
      <c r="B165" t="s">
        <v>75</v>
      </c>
      <c r="C165" t="s">
        <v>68</v>
      </c>
      <c r="D165">
        <v>1</v>
      </c>
      <c r="E165">
        <v>3</v>
      </c>
      <c r="F165">
        <v>26</v>
      </c>
      <c r="G165">
        <v>2</v>
      </c>
      <c r="H165">
        <v>8.17</v>
      </c>
      <c r="I165">
        <v>0.12</v>
      </c>
      <c r="J165">
        <v>3.2000000000000361E-3</v>
      </c>
      <c r="K165">
        <v>3.1219999999999999</v>
      </c>
      <c r="L165">
        <f t="shared" si="0"/>
        <v>1.0249839846252519E-3</v>
      </c>
      <c r="M165">
        <v>0</v>
      </c>
      <c r="N165">
        <v>0</v>
      </c>
      <c r="O165">
        <v>0</v>
      </c>
      <c r="P165" s="4">
        <v>0</v>
      </c>
      <c r="Q165">
        <v>0</v>
      </c>
      <c r="V165">
        <v>0</v>
      </c>
      <c r="W165">
        <v>0</v>
      </c>
      <c r="X165">
        <v>0</v>
      </c>
      <c r="Y165">
        <v>4</v>
      </c>
      <c r="Z165">
        <v>0</v>
      </c>
      <c r="AB165">
        <v>0</v>
      </c>
      <c r="AC165">
        <v>0</v>
      </c>
      <c r="AE165">
        <v>0</v>
      </c>
      <c r="AF165">
        <v>0</v>
      </c>
      <c r="AG165">
        <v>0</v>
      </c>
      <c r="AH165">
        <v>0</v>
      </c>
      <c r="AL165">
        <v>0</v>
      </c>
      <c r="AM165">
        <v>0</v>
      </c>
      <c r="AO165">
        <v>8</v>
      </c>
      <c r="AP165">
        <v>0</v>
      </c>
      <c r="AQ165">
        <v>0</v>
      </c>
      <c r="AR165">
        <v>0</v>
      </c>
      <c r="AV165">
        <v>0</v>
      </c>
      <c r="AX165">
        <v>0</v>
      </c>
      <c r="AZ165">
        <v>0</v>
      </c>
      <c r="BA165">
        <v>0</v>
      </c>
      <c r="BB165">
        <v>0</v>
      </c>
      <c r="BC165">
        <v>0</v>
      </c>
      <c r="BD165">
        <v>0</v>
      </c>
      <c r="BE165">
        <v>0</v>
      </c>
      <c r="BF165">
        <v>0</v>
      </c>
      <c r="BG165">
        <v>0</v>
      </c>
      <c r="BH165">
        <v>0</v>
      </c>
      <c r="BI165">
        <v>0</v>
      </c>
      <c r="BJ165">
        <v>0</v>
      </c>
      <c r="BK165">
        <v>0</v>
      </c>
      <c r="BL165">
        <v>0</v>
      </c>
      <c r="BM165">
        <v>0</v>
      </c>
    </row>
    <row r="166" spans="1:65">
      <c r="A166" s="3">
        <v>2014</v>
      </c>
      <c r="B166" t="s">
        <v>75</v>
      </c>
      <c r="C166" t="s">
        <v>68</v>
      </c>
      <c r="D166">
        <v>2</v>
      </c>
      <c r="E166">
        <v>1</v>
      </c>
      <c r="F166">
        <v>113</v>
      </c>
      <c r="G166">
        <v>2</v>
      </c>
      <c r="H166">
        <v>4.5</v>
      </c>
      <c r="I166">
        <v>0.28000000000000003</v>
      </c>
      <c r="J166">
        <v>1.5999999999999903E-3</v>
      </c>
      <c r="K166">
        <v>4.5640000000000001</v>
      </c>
      <c r="L166">
        <f t="shared" si="0"/>
        <v>3.5056967572304784E-4</v>
      </c>
      <c r="M166">
        <v>0</v>
      </c>
      <c r="N166">
        <v>0</v>
      </c>
      <c r="O166">
        <v>0</v>
      </c>
      <c r="P166" s="4">
        <v>0</v>
      </c>
      <c r="Q166">
        <v>0</v>
      </c>
      <c r="V166">
        <v>0</v>
      </c>
      <c r="W166">
        <v>0</v>
      </c>
      <c r="X166">
        <v>0</v>
      </c>
      <c r="Y166">
        <v>0</v>
      </c>
      <c r="Z166">
        <v>0</v>
      </c>
      <c r="AB166">
        <v>0</v>
      </c>
      <c r="AC166">
        <v>0</v>
      </c>
      <c r="AE166">
        <v>0</v>
      </c>
      <c r="AF166">
        <v>0</v>
      </c>
      <c r="AG166">
        <v>0</v>
      </c>
      <c r="AH166">
        <v>0</v>
      </c>
      <c r="AL166">
        <v>0</v>
      </c>
      <c r="AM166">
        <v>0</v>
      </c>
      <c r="AO166">
        <v>0</v>
      </c>
      <c r="AP166">
        <v>0</v>
      </c>
      <c r="AQ166">
        <v>0</v>
      </c>
      <c r="AR166">
        <v>0</v>
      </c>
      <c r="AV166">
        <v>0</v>
      </c>
      <c r="AX166">
        <v>0</v>
      </c>
      <c r="AZ166">
        <v>0</v>
      </c>
      <c r="BA166">
        <v>0</v>
      </c>
      <c r="BB166">
        <v>0</v>
      </c>
      <c r="BC166">
        <v>0</v>
      </c>
      <c r="BD166">
        <v>0</v>
      </c>
      <c r="BE166">
        <v>0</v>
      </c>
      <c r="BF166">
        <v>0</v>
      </c>
      <c r="BG166">
        <v>0</v>
      </c>
      <c r="BH166">
        <v>0</v>
      </c>
      <c r="BI166">
        <v>0</v>
      </c>
      <c r="BJ166">
        <v>0</v>
      </c>
      <c r="BK166">
        <v>0</v>
      </c>
      <c r="BL166">
        <v>0</v>
      </c>
      <c r="BM166">
        <v>0</v>
      </c>
    </row>
    <row r="167" spans="1:65">
      <c r="A167" s="3">
        <v>2014</v>
      </c>
      <c r="B167" t="s">
        <v>75</v>
      </c>
      <c r="C167" t="s">
        <v>68</v>
      </c>
      <c r="D167">
        <v>2</v>
      </c>
      <c r="E167">
        <v>2</v>
      </c>
      <c r="F167">
        <v>113</v>
      </c>
      <c r="G167">
        <v>4</v>
      </c>
      <c r="H167">
        <v>17.37</v>
      </c>
      <c r="I167">
        <v>0.3</v>
      </c>
      <c r="J167">
        <v>7.5999999999999956E-3</v>
      </c>
      <c r="K167">
        <v>22.141999999999999</v>
      </c>
      <c r="L167">
        <f t="shared" si="0"/>
        <v>3.4323909312618532E-4</v>
      </c>
      <c r="M167">
        <v>0</v>
      </c>
      <c r="N167">
        <v>0</v>
      </c>
      <c r="O167">
        <v>0</v>
      </c>
      <c r="P167" s="4">
        <v>0</v>
      </c>
      <c r="Q167">
        <v>0</v>
      </c>
      <c r="V167">
        <v>0</v>
      </c>
      <c r="W167">
        <v>0</v>
      </c>
      <c r="X167">
        <v>0</v>
      </c>
      <c r="Y167">
        <v>1</v>
      </c>
      <c r="Z167">
        <v>0</v>
      </c>
      <c r="AB167">
        <v>0</v>
      </c>
      <c r="AC167">
        <v>0</v>
      </c>
      <c r="AE167">
        <v>0</v>
      </c>
      <c r="AF167">
        <v>0</v>
      </c>
      <c r="AG167">
        <v>0</v>
      </c>
      <c r="AH167">
        <v>0</v>
      </c>
      <c r="AL167">
        <v>0</v>
      </c>
      <c r="AM167">
        <v>0</v>
      </c>
      <c r="AO167">
        <v>5</v>
      </c>
      <c r="AP167">
        <v>0</v>
      </c>
      <c r="AQ167">
        <v>0</v>
      </c>
      <c r="AR167">
        <v>0</v>
      </c>
      <c r="AV167">
        <v>6</v>
      </c>
      <c r="AX167">
        <v>0</v>
      </c>
      <c r="AZ167">
        <v>0</v>
      </c>
      <c r="BA167">
        <v>0</v>
      </c>
      <c r="BB167">
        <v>0</v>
      </c>
      <c r="BC167">
        <v>0</v>
      </c>
      <c r="BD167">
        <v>0</v>
      </c>
      <c r="BE167">
        <v>0</v>
      </c>
      <c r="BF167">
        <v>0</v>
      </c>
      <c r="BG167">
        <v>0</v>
      </c>
      <c r="BH167">
        <v>0</v>
      </c>
      <c r="BI167">
        <v>0</v>
      </c>
      <c r="BJ167">
        <v>0</v>
      </c>
      <c r="BK167">
        <v>0</v>
      </c>
      <c r="BL167">
        <v>0</v>
      </c>
      <c r="BM167">
        <v>0</v>
      </c>
    </row>
    <row r="168" spans="1:65">
      <c r="A168" s="3">
        <v>2014</v>
      </c>
      <c r="B168" t="s">
        <v>75</v>
      </c>
      <c r="C168" t="s">
        <v>68</v>
      </c>
      <c r="D168">
        <v>2</v>
      </c>
      <c r="E168">
        <v>3</v>
      </c>
      <c r="F168">
        <v>113</v>
      </c>
      <c r="G168">
        <v>3</v>
      </c>
      <c r="H168">
        <v>7.53</v>
      </c>
      <c r="I168">
        <v>0.33</v>
      </c>
      <c r="J168">
        <v>1.3999999999999568E-3</v>
      </c>
      <c r="K168">
        <v>9.3819999999999997</v>
      </c>
      <c r="L168">
        <f t="shared" si="0"/>
        <v>1.4922191430398175E-4</v>
      </c>
      <c r="M168">
        <v>0</v>
      </c>
      <c r="N168">
        <v>0</v>
      </c>
      <c r="O168">
        <v>0</v>
      </c>
      <c r="P168" s="4">
        <v>0</v>
      </c>
      <c r="Q168">
        <v>0</v>
      </c>
      <c r="V168">
        <v>0</v>
      </c>
      <c r="W168">
        <v>0</v>
      </c>
      <c r="X168">
        <v>0</v>
      </c>
      <c r="Y168">
        <v>0</v>
      </c>
      <c r="Z168">
        <v>0</v>
      </c>
      <c r="AB168">
        <v>0</v>
      </c>
      <c r="AC168">
        <v>0</v>
      </c>
      <c r="AE168">
        <v>0</v>
      </c>
      <c r="AF168">
        <v>0</v>
      </c>
      <c r="AG168">
        <v>0</v>
      </c>
      <c r="AH168">
        <v>0</v>
      </c>
      <c r="AL168">
        <v>0</v>
      </c>
      <c r="AM168">
        <v>0</v>
      </c>
      <c r="AO168">
        <v>0</v>
      </c>
      <c r="AP168">
        <v>0</v>
      </c>
      <c r="AQ168">
        <v>0</v>
      </c>
      <c r="AR168">
        <v>0</v>
      </c>
      <c r="AV168">
        <v>0</v>
      </c>
      <c r="AX168">
        <v>0</v>
      </c>
      <c r="AZ168">
        <v>0</v>
      </c>
      <c r="BA168">
        <v>0</v>
      </c>
      <c r="BB168">
        <v>0</v>
      </c>
      <c r="BC168">
        <v>0</v>
      </c>
      <c r="BD168">
        <v>0</v>
      </c>
      <c r="BE168">
        <v>0</v>
      </c>
      <c r="BF168">
        <v>0</v>
      </c>
      <c r="BG168">
        <v>0</v>
      </c>
      <c r="BH168">
        <v>0</v>
      </c>
      <c r="BI168">
        <v>0</v>
      </c>
      <c r="BJ168">
        <v>0</v>
      </c>
      <c r="BK168">
        <v>0</v>
      </c>
      <c r="BL168">
        <v>0</v>
      </c>
      <c r="BM168">
        <v>0</v>
      </c>
    </row>
    <row r="169" spans="1:65">
      <c r="A169" s="3">
        <v>2014</v>
      </c>
      <c r="B169" t="s">
        <v>75</v>
      </c>
      <c r="C169" t="s">
        <v>68</v>
      </c>
      <c r="D169">
        <v>3</v>
      </c>
      <c r="E169">
        <v>1</v>
      </c>
      <c r="F169">
        <v>118</v>
      </c>
      <c r="G169">
        <v>3</v>
      </c>
      <c r="H169">
        <v>10.84</v>
      </c>
      <c r="I169">
        <v>0.41</v>
      </c>
      <c r="J169">
        <v>7.4000000000000177E-3</v>
      </c>
      <c r="K169">
        <v>16.698</v>
      </c>
      <c r="L169">
        <f t="shared" si="0"/>
        <v>4.4316684632890273E-4</v>
      </c>
      <c r="M169">
        <v>0</v>
      </c>
      <c r="N169">
        <v>0</v>
      </c>
      <c r="O169">
        <v>0</v>
      </c>
      <c r="P169" s="4">
        <v>0</v>
      </c>
      <c r="Q169">
        <v>0</v>
      </c>
      <c r="V169">
        <v>0</v>
      </c>
      <c r="W169">
        <v>0</v>
      </c>
      <c r="X169">
        <v>0</v>
      </c>
      <c r="Y169">
        <v>4</v>
      </c>
      <c r="Z169">
        <v>0</v>
      </c>
      <c r="AB169">
        <v>0</v>
      </c>
      <c r="AC169">
        <v>0</v>
      </c>
      <c r="AE169">
        <v>0</v>
      </c>
      <c r="AF169">
        <v>0</v>
      </c>
      <c r="AG169">
        <v>0</v>
      </c>
      <c r="AH169">
        <v>0</v>
      </c>
      <c r="AL169">
        <v>0</v>
      </c>
      <c r="AM169">
        <v>0</v>
      </c>
      <c r="AO169">
        <v>4</v>
      </c>
      <c r="AP169">
        <v>0</v>
      </c>
      <c r="AQ169">
        <v>0</v>
      </c>
      <c r="AR169">
        <v>0</v>
      </c>
      <c r="AV169">
        <v>6</v>
      </c>
      <c r="AX169">
        <v>0</v>
      </c>
      <c r="AZ169">
        <v>0</v>
      </c>
      <c r="BA169">
        <v>0</v>
      </c>
      <c r="BB169">
        <v>0</v>
      </c>
      <c r="BC169">
        <v>0</v>
      </c>
      <c r="BD169">
        <v>0</v>
      </c>
      <c r="BE169">
        <v>0</v>
      </c>
      <c r="BF169">
        <v>0</v>
      </c>
      <c r="BG169">
        <v>0</v>
      </c>
      <c r="BH169">
        <v>0</v>
      </c>
      <c r="BI169">
        <v>0</v>
      </c>
      <c r="BJ169">
        <v>0</v>
      </c>
      <c r="BK169">
        <v>0</v>
      </c>
      <c r="BL169">
        <v>0</v>
      </c>
      <c r="BM169">
        <v>0</v>
      </c>
    </row>
    <row r="170" spans="1:65">
      <c r="A170" s="3">
        <v>2014</v>
      </c>
      <c r="B170" t="s">
        <v>75</v>
      </c>
      <c r="C170" t="s">
        <v>68</v>
      </c>
      <c r="D170">
        <v>3</v>
      </c>
      <c r="E170">
        <v>2</v>
      </c>
      <c r="F170">
        <v>118</v>
      </c>
      <c r="G170">
        <v>2</v>
      </c>
      <c r="H170">
        <v>11.5</v>
      </c>
      <c r="I170">
        <v>0.22</v>
      </c>
      <c r="J170">
        <v>3.3000000000000251E-3</v>
      </c>
      <c r="K170">
        <v>7.6520000000000001</v>
      </c>
      <c r="L170">
        <f t="shared" si="0"/>
        <v>4.3125980135912508E-4</v>
      </c>
      <c r="M170">
        <v>0</v>
      </c>
      <c r="N170">
        <v>0</v>
      </c>
      <c r="O170">
        <v>0</v>
      </c>
      <c r="P170" s="4">
        <v>0</v>
      </c>
      <c r="Q170">
        <v>0</v>
      </c>
      <c r="V170">
        <v>0</v>
      </c>
      <c r="W170">
        <v>0</v>
      </c>
      <c r="X170">
        <v>0</v>
      </c>
      <c r="Y170">
        <v>0</v>
      </c>
      <c r="Z170">
        <v>0</v>
      </c>
      <c r="AB170">
        <v>0</v>
      </c>
      <c r="AC170">
        <v>0</v>
      </c>
      <c r="AE170">
        <v>0</v>
      </c>
      <c r="AF170">
        <v>0</v>
      </c>
      <c r="AG170">
        <v>0</v>
      </c>
      <c r="AH170">
        <v>0</v>
      </c>
      <c r="AL170">
        <v>0</v>
      </c>
      <c r="AM170">
        <v>0</v>
      </c>
      <c r="AO170">
        <v>0</v>
      </c>
      <c r="AP170">
        <v>0</v>
      </c>
      <c r="AQ170">
        <v>0</v>
      </c>
      <c r="AR170">
        <v>0</v>
      </c>
      <c r="AV170">
        <v>0</v>
      </c>
      <c r="AX170">
        <v>0</v>
      </c>
      <c r="AZ170">
        <v>0</v>
      </c>
      <c r="BA170">
        <v>0</v>
      </c>
      <c r="BB170">
        <v>0</v>
      </c>
      <c r="BC170">
        <v>0</v>
      </c>
      <c r="BD170">
        <v>0</v>
      </c>
      <c r="BE170">
        <v>0</v>
      </c>
      <c r="BF170">
        <v>0</v>
      </c>
      <c r="BG170">
        <v>0</v>
      </c>
      <c r="BH170">
        <v>0</v>
      </c>
      <c r="BI170">
        <v>0</v>
      </c>
      <c r="BJ170">
        <v>0</v>
      </c>
      <c r="BK170">
        <v>0</v>
      </c>
      <c r="BL170">
        <v>0</v>
      </c>
      <c r="BM170">
        <v>0</v>
      </c>
    </row>
    <row r="171" spans="1:65">
      <c r="A171" s="3">
        <v>2014</v>
      </c>
      <c r="B171" t="s">
        <v>75</v>
      </c>
      <c r="C171" t="s">
        <v>68</v>
      </c>
      <c r="D171">
        <v>3</v>
      </c>
      <c r="E171">
        <v>3</v>
      </c>
      <c r="F171">
        <v>118</v>
      </c>
      <c r="G171">
        <v>1</v>
      </c>
      <c r="H171">
        <v>8.25</v>
      </c>
      <c r="I171">
        <v>0.39</v>
      </c>
      <c r="J171">
        <v>2.3000000000000242E-3</v>
      </c>
      <c r="K171">
        <v>7.4939999999999998</v>
      </c>
      <c r="L171">
        <f t="shared" si="0"/>
        <v>3.0691219642380897E-4</v>
      </c>
      <c r="M171">
        <v>0</v>
      </c>
      <c r="N171">
        <v>0</v>
      </c>
      <c r="O171">
        <v>0</v>
      </c>
      <c r="P171" s="4">
        <v>0</v>
      </c>
      <c r="Q171">
        <v>0</v>
      </c>
      <c r="V171">
        <v>0</v>
      </c>
      <c r="W171">
        <v>0</v>
      </c>
      <c r="X171">
        <v>0</v>
      </c>
      <c r="Y171">
        <v>0</v>
      </c>
      <c r="Z171">
        <v>0</v>
      </c>
      <c r="AB171">
        <v>0</v>
      </c>
      <c r="AC171">
        <v>0</v>
      </c>
      <c r="AE171">
        <v>0</v>
      </c>
      <c r="AF171">
        <v>0</v>
      </c>
      <c r="AG171">
        <v>0</v>
      </c>
      <c r="AH171">
        <v>0</v>
      </c>
      <c r="AL171">
        <v>0</v>
      </c>
      <c r="AM171">
        <v>0</v>
      </c>
      <c r="AO171">
        <v>0</v>
      </c>
      <c r="AP171">
        <v>0</v>
      </c>
      <c r="AQ171">
        <v>0</v>
      </c>
      <c r="AR171">
        <v>0</v>
      </c>
      <c r="AV171">
        <v>0</v>
      </c>
      <c r="AX171">
        <v>0</v>
      </c>
      <c r="AZ171">
        <v>0</v>
      </c>
      <c r="BA171">
        <v>0</v>
      </c>
      <c r="BB171">
        <v>0</v>
      </c>
      <c r="BC171">
        <v>0</v>
      </c>
      <c r="BD171">
        <v>0</v>
      </c>
      <c r="BE171">
        <v>0</v>
      </c>
      <c r="BF171">
        <v>0</v>
      </c>
      <c r="BG171">
        <v>0</v>
      </c>
      <c r="BH171">
        <v>0</v>
      </c>
      <c r="BI171">
        <v>0</v>
      </c>
      <c r="BJ171">
        <v>0</v>
      </c>
      <c r="BK171">
        <v>0</v>
      </c>
      <c r="BL171">
        <v>0</v>
      </c>
      <c r="BM171">
        <v>0</v>
      </c>
    </row>
    <row r="172" spans="1:65">
      <c r="A172" s="3">
        <v>2014</v>
      </c>
      <c r="B172" t="s">
        <v>75</v>
      </c>
      <c r="C172" t="s">
        <v>68</v>
      </c>
      <c r="D172">
        <v>4</v>
      </c>
      <c r="E172">
        <v>1</v>
      </c>
      <c r="F172">
        <v>70</v>
      </c>
      <c r="G172">
        <v>4</v>
      </c>
      <c r="H172">
        <v>17.3</v>
      </c>
      <c r="I172">
        <v>0.36</v>
      </c>
      <c r="J172">
        <v>5.0999999999999934E-3</v>
      </c>
      <c r="K172">
        <v>21.184000000000001</v>
      </c>
      <c r="L172">
        <f t="shared" si="0"/>
        <v>2.4074773413897249E-4</v>
      </c>
      <c r="M172">
        <v>0</v>
      </c>
      <c r="N172">
        <v>0</v>
      </c>
      <c r="O172">
        <v>0</v>
      </c>
      <c r="P172" s="4">
        <v>0</v>
      </c>
      <c r="Q172">
        <v>0</v>
      </c>
      <c r="V172">
        <v>0</v>
      </c>
      <c r="W172">
        <v>0</v>
      </c>
      <c r="X172">
        <v>0</v>
      </c>
      <c r="Y172">
        <v>0</v>
      </c>
      <c r="Z172">
        <v>0</v>
      </c>
      <c r="AB172">
        <v>0</v>
      </c>
      <c r="AC172">
        <v>0</v>
      </c>
      <c r="AE172">
        <v>0</v>
      </c>
      <c r="AF172">
        <v>0</v>
      </c>
      <c r="AG172">
        <v>0</v>
      </c>
      <c r="AH172">
        <v>0</v>
      </c>
      <c r="AL172">
        <v>0</v>
      </c>
      <c r="AM172">
        <v>0</v>
      </c>
      <c r="AO172">
        <v>5</v>
      </c>
      <c r="AP172">
        <v>0</v>
      </c>
      <c r="AQ172">
        <v>0</v>
      </c>
      <c r="AR172">
        <v>0</v>
      </c>
      <c r="AV172">
        <v>0</v>
      </c>
      <c r="AX172">
        <v>0</v>
      </c>
      <c r="AZ172">
        <v>0</v>
      </c>
      <c r="BA172">
        <v>0</v>
      </c>
      <c r="BB172">
        <v>0</v>
      </c>
      <c r="BC172">
        <v>0</v>
      </c>
      <c r="BD172">
        <v>0</v>
      </c>
      <c r="BE172">
        <v>0</v>
      </c>
      <c r="BF172">
        <v>0</v>
      </c>
      <c r="BG172">
        <v>0</v>
      </c>
      <c r="BH172">
        <v>0</v>
      </c>
      <c r="BI172">
        <v>0</v>
      </c>
      <c r="BJ172">
        <v>0</v>
      </c>
      <c r="BK172">
        <v>0</v>
      </c>
      <c r="BL172">
        <v>0</v>
      </c>
      <c r="BM172">
        <v>0</v>
      </c>
    </row>
    <row r="173" spans="1:65">
      <c r="A173" s="3">
        <v>2014</v>
      </c>
      <c r="B173" t="s">
        <v>75</v>
      </c>
      <c r="C173" t="s">
        <v>68</v>
      </c>
      <c r="D173">
        <v>4</v>
      </c>
      <c r="E173">
        <v>2</v>
      </c>
      <c r="F173">
        <v>70</v>
      </c>
      <c r="G173">
        <v>3</v>
      </c>
      <c r="H173">
        <v>15.06</v>
      </c>
      <c r="I173">
        <v>0.4</v>
      </c>
      <c r="J173">
        <v>7.7999999999999736E-3</v>
      </c>
      <c r="K173">
        <v>24.54</v>
      </c>
      <c r="L173">
        <f t="shared" si="0"/>
        <v>3.1784841075794515E-4</v>
      </c>
      <c r="M173">
        <v>0</v>
      </c>
      <c r="N173">
        <v>0</v>
      </c>
      <c r="O173">
        <v>0</v>
      </c>
      <c r="P173" s="4">
        <v>0</v>
      </c>
      <c r="Q173">
        <v>0</v>
      </c>
      <c r="V173">
        <v>0</v>
      </c>
      <c r="W173">
        <v>0</v>
      </c>
      <c r="X173">
        <v>0</v>
      </c>
      <c r="Y173">
        <v>1</v>
      </c>
      <c r="Z173">
        <v>0</v>
      </c>
      <c r="AB173">
        <v>0</v>
      </c>
      <c r="AC173">
        <v>0</v>
      </c>
      <c r="AE173">
        <v>0</v>
      </c>
      <c r="AF173">
        <v>0</v>
      </c>
      <c r="AG173">
        <v>1</v>
      </c>
      <c r="AH173">
        <v>0</v>
      </c>
      <c r="AL173">
        <v>0</v>
      </c>
      <c r="AM173">
        <v>0</v>
      </c>
      <c r="AO173">
        <v>13</v>
      </c>
      <c r="AP173">
        <v>0</v>
      </c>
      <c r="AQ173">
        <v>1</v>
      </c>
      <c r="AR173">
        <v>0</v>
      </c>
      <c r="AV173">
        <v>5</v>
      </c>
      <c r="AX173">
        <v>0</v>
      </c>
      <c r="AZ173">
        <v>0</v>
      </c>
      <c r="BA173">
        <v>0</v>
      </c>
      <c r="BB173">
        <v>0</v>
      </c>
      <c r="BC173">
        <v>0</v>
      </c>
      <c r="BD173">
        <v>0</v>
      </c>
      <c r="BE173">
        <v>0</v>
      </c>
      <c r="BF173">
        <v>0</v>
      </c>
      <c r="BG173">
        <v>0</v>
      </c>
      <c r="BH173">
        <v>0</v>
      </c>
      <c r="BI173">
        <v>0</v>
      </c>
      <c r="BJ173">
        <v>0</v>
      </c>
      <c r="BK173">
        <v>0</v>
      </c>
      <c r="BL173">
        <v>0</v>
      </c>
      <c r="BM173">
        <v>0</v>
      </c>
    </row>
    <row r="174" spans="1:65">
      <c r="A174" s="3">
        <v>2014</v>
      </c>
      <c r="B174" t="s">
        <v>75</v>
      </c>
      <c r="C174" t="s">
        <v>68</v>
      </c>
      <c r="D174">
        <v>4</v>
      </c>
      <c r="E174">
        <v>3</v>
      </c>
      <c r="F174">
        <v>70</v>
      </c>
      <c r="G174">
        <v>3</v>
      </c>
      <c r="H174">
        <v>12.52</v>
      </c>
      <c r="I174">
        <v>0.27</v>
      </c>
      <c r="J174">
        <v>3.9000000000000146E-3</v>
      </c>
      <c r="K174">
        <v>10.974</v>
      </c>
      <c r="L174">
        <f t="shared" si="0"/>
        <v>3.5538545653362628E-4</v>
      </c>
      <c r="M174">
        <v>0</v>
      </c>
      <c r="N174">
        <v>0</v>
      </c>
      <c r="O174">
        <v>0</v>
      </c>
      <c r="P174" s="4">
        <v>0</v>
      </c>
      <c r="Q174">
        <v>0</v>
      </c>
      <c r="V174">
        <v>0</v>
      </c>
      <c r="W174">
        <v>0</v>
      </c>
      <c r="X174">
        <v>0</v>
      </c>
      <c r="Y174">
        <v>0</v>
      </c>
      <c r="Z174">
        <v>0</v>
      </c>
      <c r="AB174">
        <v>0</v>
      </c>
      <c r="AC174">
        <v>0</v>
      </c>
      <c r="AE174">
        <v>1</v>
      </c>
      <c r="AF174">
        <v>0</v>
      </c>
      <c r="AG174">
        <v>0</v>
      </c>
      <c r="AH174">
        <v>0</v>
      </c>
      <c r="AL174">
        <v>0</v>
      </c>
      <c r="AM174">
        <v>0</v>
      </c>
      <c r="AO174">
        <v>8</v>
      </c>
      <c r="AP174">
        <v>0</v>
      </c>
      <c r="AQ174">
        <v>0</v>
      </c>
      <c r="AR174">
        <v>0</v>
      </c>
      <c r="AV174">
        <v>7</v>
      </c>
      <c r="AX174">
        <v>0</v>
      </c>
      <c r="AZ174">
        <v>0</v>
      </c>
      <c r="BA174">
        <v>0</v>
      </c>
      <c r="BB174">
        <v>0</v>
      </c>
      <c r="BC174">
        <v>0</v>
      </c>
      <c r="BD174">
        <v>0</v>
      </c>
      <c r="BE174">
        <v>0</v>
      </c>
      <c r="BF174">
        <v>0</v>
      </c>
      <c r="BG174">
        <v>0</v>
      </c>
      <c r="BH174">
        <v>0</v>
      </c>
      <c r="BI174">
        <v>0</v>
      </c>
      <c r="BJ174">
        <v>0</v>
      </c>
      <c r="BK174">
        <v>0</v>
      </c>
      <c r="BL174">
        <v>0</v>
      </c>
      <c r="BM174">
        <v>0</v>
      </c>
    </row>
    <row r="175" spans="1:65">
      <c r="A175" s="3">
        <v>2014</v>
      </c>
      <c r="B175" t="s">
        <v>75</v>
      </c>
      <c r="C175" t="s">
        <v>68</v>
      </c>
      <c r="D175">
        <v>5</v>
      </c>
      <c r="E175">
        <v>1</v>
      </c>
      <c r="F175">
        <v>178</v>
      </c>
      <c r="G175">
        <v>3</v>
      </c>
      <c r="H175">
        <v>8.2100000000000009</v>
      </c>
      <c r="I175">
        <v>0.28000000000000003</v>
      </c>
      <c r="J175">
        <v>1.0999999999999899E-3</v>
      </c>
      <c r="K175">
        <v>8.5060000000000002</v>
      </c>
      <c r="L175">
        <f t="shared" si="0"/>
        <v>1.2932047966141428E-4</v>
      </c>
      <c r="M175">
        <v>0</v>
      </c>
      <c r="N175">
        <v>0</v>
      </c>
      <c r="O175">
        <v>0</v>
      </c>
      <c r="P175" s="4">
        <v>0</v>
      </c>
      <c r="Q175">
        <v>0</v>
      </c>
      <c r="V175">
        <v>0</v>
      </c>
      <c r="W175">
        <v>0</v>
      </c>
      <c r="X175">
        <v>0</v>
      </c>
      <c r="Y175">
        <v>1</v>
      </c>
      <c r="Z175">
        <v>0</v>
      </c>
      <c r="AB175">
        <v>0</v>
      </c>
      <c r="AC175">
        <v>0</v>
      </c>
      <c r="AE175">
        <v>0</v>
      </c>
      <c r="AF175">
        <v>0</v>
      </c>
      <c r="AG175">
        <v>0</v>
      </c>
      <c r="AH175">
        <v>0</v>
      </c>
      <c r="AL175">
        <v>0</v>
      </c>
      <c r="AM175">
        <v>0</v>
      </c>
      <c r="AO175">
        <v>0</v>
      </c>
      <c r="AP175">
        <v>0</v>
      </c>
      <c r="AQ175">
        <v>0</v>
      </c>
      <c r="AR175">
        <v>0</v>
      </c>
      <c r="AV175">
        <v>0</v>
      </c>
      <c r="AX175">
        <v>0</v>
      </c>
      <c r="AZ175">
        <v>0</v>
      </c>
      <c r="BA175">
        <v>0</v>
      </c>
      <c r="BB175">
        <v>0</v>
      </c>
      <c r="BC175">
        <v>0</v>
      </c>
      <c r="BD175">
        <v>0</v>
      </c>
      <c r="BE175">
        <v>0</v>
      </c>
      <c r="BF175">
        <v>0</v>
      </c>
      <c r="BG175">
        <v>0</v>
      </c>
      <c r="BH175">
        <v>0</v>
      </c>
      <c r="BI175">
        <v>0</v>
      </c>
      <c r="BJ175">
        <v>0</v>
      </c>
      <c r="BK175">
        <v>0</v>
      </c>
      <c r="BL175">
        <v>0</v>
      </c>
      <c r="BM175">
        <v>0</v>
      </c>
    </row>
    <row r="176" spans="1:65">
      <c r="A176" s="3">
        <v>2014</v>
      </c>
      <c r="B176" t="s">
        <v>75</v>
      </c>
      <c r="C176" t="s">
        <v>68</v>
      </c>
      <c r="D176">
        <v>5</v>
      </c>
      <c r="E176">
        <v>2</v>
      </c>
      <c r="F176">
        <v>178</v>
      </c>
      <c r="G176">
        <v>3</v>
      </c>
      <c r="H176">
        <v>6.2</v>
      </c>
      <c r="I176">
        <v>0.4</v>
      </c>
      <c r="J176">
        <v>4.500000000000004E-3</v>
      </c>
      <c r="K176">
        <v>8.85</v>
      </c>
      <c r="L176">
        <f t="shared" si="0"/>
        <v>5.0847457627118688E-4</v>
      </c>
      <c r="M176">
        <v>0</v>
      </c>
      <c r="N176">
        <v>0</v>
      </c>
      <c r="O176">
        <v>0</v>
      </c>
      <c r="P176" s="4">
        <v>0</v>
      </c>
      <c r="Q176">
        <v>0</v>
      </c>
      <c r="V176">
        <v>0</v>
      </c>
      <c r="W176">
        <v>0</v>
      </c>
      <c r="X176">
        <v>0</v>
      </c>
      <c r="Y176">
        <v>1</v>
      </c>
      <c r="Z176">
        <v>0</v>
      </c>
      <c r="AB176">
        <v>0</v>
      </c>
      <c r="AC176">
        <v>0</v>
      </c>
      <c r="AE176">
        <v>0</v>
      </c>
      <c r="AF176">
        <v>0</v>
      </c>
      <c r="AG176">
        <v>0</v>
      </c>
      <c r="AH176">
        <v>0</v>
      </c>
      <c r="AL176">
        <v>0</v>
      </c>
      <c r="AM176">
        <v>0</v>
      </c>
      <c r="AO176">
        <v>2</v>
      </c>
      <c r="AP176">
        <v>0</v>
      </c>
      <c r="AQ176">
        <v>0</v>
      </c>
      <c r="AR176">
        <v>0</v>
      </c>
      <c r="AV176">
        <v>11</v>
      </c>
      <c r="AX176">
        <v>0</v>
      </c>
      <c r="AZ176">
        <v>0</v>
      </c>
      <c r="BA176">
        <v>0</v>
      </c>
      <c r="BB176">
        <v>0</v>
      </c>
      <c r="BC176">
        <v>0</v>
      </c>
      <c r="BD176">
        <v>0</v>
      </c>
      <c r="BE176">
        <v>0</v>
      </c>
      <c r="BF176">
        <v>0</v>
      </c>
      <c r="BG176">
        <v>0</v>
      </c>
      <c r="BH176">
        <v>0</v>
      </c>
      <c r="BI176">
        <v>0</v>
      </c>
      <c r="BJ176">
        <v>0</v>
      </c>
      <c r="BK176">
        <v>0</v>
      </c>
      <c r="BL176">
        <v>0</v>
      </c>
      <c r="BM176">
        <v>0</v>
      </c>
    </row>
    <row r="177" spans="1:66">
      <c r="A177" s="3">
        <v>2014</v>
      </c>
      <c r="B177" t="s">
        <v>75</v>
      </c>
      <c r="C177" t="s">
        <v>68</v>
      </c>
      <c r="D177">
        <v>5</v>
      </c>
      <c r="E177">
        <v>3</v>
      </c>
      <c r="F177">
        <v>178</v>
      </c>
      <c r="G177">
        <v>3</v>
      </c>
      <c r="H177">
        <v>7.68</v>
      </c>
      <c r="I177">
        <v>0.37</v>
      </c>
      <c r="J177">
        <v>1.9000000000000128E-3</v>
      </c>
      <c r="K177">
        <v>9.5559999999999992</v>
      </c>
      <c r="L177">
        <f t="shared" si="0"/>
        <v>1.9882796149016461E-4</v>
      </c>
      <c r="M177">
        <v>0</v>
      </c>
      <c r="N177">
        <v>0</v>
      </c>
      <c r="O177">
        <v>0</v>
      </c>
      <c r="P177" s="4">
        <v>0</v>
      </c>
      <c r="Q177">
        <v>0</v>
      </c>
      <c r="V177">
        <v>0</v>
      </c>
      <c r="W177">
        <v>0</v>
      </c>
      <c r="X177">
        <v>0</v>
      </c>
      <c r="Y177">
        <v>0</v>
      </c>
      <c r="Z177">
        <v>0</v>
      </c>
      <c r="AB177">
        <v>0</v>
      </c>
      <c r="AC177">
        <v>0</v>
      </c>
      <c r="AE177">
        <v>0</v>
      </c>
      <c r="AF177">
        <v>0</v>
      </c>
      <c r="AG177">
        <v>0</v>
      </c>
      <c r="AH177">
        <v>0</v>
      </c>
      <c r="AL177">
        <v>0</v>
      </c>
      <c r="AM177">
        <v>0</v>
      </c>
      <c r="AO177">
        <v>0</v>
      </c>
      <c r="AP177">
        <v>0</v>
      </c>
      <c r="AQ177">
        <v>0</v>
      </c>
      <c r="AR177">
        <v>0</v>
      </c>
      <c r="AV177">
        <v>1</v>
      </c>
      <c r="AX177">
        <v>0</v>
      </c>
      <c r="AZ177">
        <v>0</v>
      </c>
      <c r="BA177">
        <v>0</v>
      </c>
      <c r="BB177">
        <v>0</v>
      </c>
      <c r="BC177">
        <v>0</v>
      </c>
      <c r="BD177">
        <v>0</v>
      </c>
      <c r="BE177">
        <v>0</v>
      </c>
      <c r="BF177">
        <v>0</v>
      </c>
      <c r="BG177">
        <v>0</v>
      </c>
      <c r="BH177">
        <v>0</v>
      </c>
      <c r="BI177">
        <v>0</v>
      </c>
      <c r="BJ177">
        <v>0</v>
      </c>
      <c r="BK177">
        <v>0</v>
      </c>
      <c r="BL177">
        <v>0</v>
      </c>
      <c r="BM177">
        <v>0</v>
      </c>
    </row>
    <row r="178" spans="1:66">
      <c r="A178" s="3">
        <v>2014</v>
      </c>
      <c r="B178" t="s">
        <v>76</v>
      </c>
      <c r="C178" t="s">
        <v>69</v>
      </c>
      <c r="D178">
        <v>1</v>
      </c>
      <c r="E178">
        <v>1</v>
      </c>
      <c r="F178">
        <v>1</v>
      </c>
      <c r="G178">
        <v>3</v>
      </c>
      <c r="H178">
        <v>10.84</v>
      </c>
      <c r="I178">
        <v>0.32</v>
      </c>
      <c r="J178">
        <v>8.3899999999999975E-2</v>
      </c>
      <c r="K178">
        <v>12.448</v>
      </c>
      <c r="L178">
        <f t="shared" si="0"/>
        <v>6.7400385604113088E-3</v>
      </c>
      <c r="M178">
        <v>0</v>
      </c>
      <c r="N178">
        <v>0</v>
      </c>
      <c r="O178">
        <v>0</v>
      </c>
      <c r="P178" s="4">
        <v>0</v>
      </c>
      <c r="Q178">
        <v>0</v>
      </c>
      <c r="S178">
        <v>0</v>
      </c>
      <c r="T178">
        <v>0</v>
      </c>
      <c r="U178">
        <v>0</v>
      </c>
      <c r="V178">
        <v>0</v>
      </c>
      <c r="W178">
        <v>0</v>
      </c>
      <c r="X178">
        <v>0</v>
      </c>
      <c r="Y178">
        <v>1</v>
      </c>
      <c r="Z178">
        <v>0</v>
      </c>
      <c r="AB178">
        <v>0</v>
      </c>
      <c r="AC178">
        <v>0</v>
      </c>
      <c r="AE178">
        <v>0</v>
      </c>
      <c r="AF178">
        <v>0</v>
      </c>
      <c r="AG178">
        <v>0</v>
      </c>
      <c r="AH178">
        <v>0</v>
      </c>
      <c r="AL178">
        <v>0</v>
      </c>
      <c r="AM178">
        <v>0</v>
      </c>
      <c r="AO178">
        <v>1</v>
      </c>
      <c r="AP178">
        <v>0</v>
      </c>
      <c r="AQ178">
        <v>2</v>
      </c>
      <c r="AR178">
        <v>0</v>
      </c>
      <c r="AV178">
        <v>2</v>
      </c>
      <c r="AX178">
        <v>0</v>
      </c>
      <c r="AZ178">
        <v>0</v>
      </c>
      <c r="BA178">
        <v>0</v>
      </c>
      <c r="BB178">
        <v>0</v>
      </c>
      <c r="BC178">
        <v>0</v>
      </c>
      <c r="BD178">
        <v>0</v>
      </c>
      <c r="BE178">
        <v>0</v>
      </c>
      <c r="BF178">
        <v>0</v>
      </c>
      <c r="BG178">
        <v>0</v>
      </c>
      <c r="BH178">
        <v>0</v>
      </c>
      <c r="BI178">
        <v>0</v>
      </c>
      <c r="BJ178">
        <v>0</v>
      </c>
      <c r="BK178">
        <v>0</v>
      </c>
      <c r="BL178">
        <v>0</v>
      </c>
      <c r="BM178">
        <v>0</v>
      </c>
      <c r="BN178">
        <v>1</v>
      </c>
    </row>
    <row r="179" spans="1:66">
      <c r="A179" s="3">
        <v>2014</v>
      </c>
      <c r="B179" t="s">
        <v>76</v>
      </c>
      <c r="C179" t="s">
        <v>69</v>
      </c>
      <c r="D179">
        <v>1</v>
      </c>
      <c r="E179">
        <v>2</v>
      </c>
      <c r="F179">
        <v>1</v>
      </c>
      <c r="G179">
        <v>7</v>
      </c>
      <c r="H179">
        <v>26.1</v>
      </c>
      <c r="I179">
        <v>0.55000000000000004</v>
      </c>
      <c r="J179">
        <v>0.1618</v>
      </c>
      <c r="K179">
        <v>66.126000000000005</v>
      </c>
      <c r="L179">
        <f t="shared" si="0"/>
        <v>2.4468439040619423E-3</v>
      </c>
      <c r="M179">
        <v>0</v>
      </c>
      <c r="N179">
        <v>0</v>
      </c>
      <c r="O179">
        <v>0</v>
      </c>
      <c r="P179" s="4">
        <v>0</v>
      </c>
      <c r="Q179">
        <v>0</v>
      </c>
      <c r="S179">
        <v>0</v>
      </c>
      <c r="T179">
        <v>0</v>
      </c>
      <c r="U179">
        <v>0</v>
      </c>
      <c r="V179">
        <v>0</v>
      </c>
      <c r="W179">
        <v>0</v>
      </c>
      <c r="X179">
        <v>0</v>
      </c>
      <c r="Y179">
        <v>0</v>
      </c>
      <c r="Z179">
        <v>0</v>
      </c>
      <c r="AB179">
        <v>0</v>
      </c>
      <c r="AC179">
        <v>0</v>
      </c>
      <c r="AE179">
        <v>2</v>
      </c>
      <c r="AF179">
        <v>0</v>
      </c>
      <c r="AG179">
        <v>0</v>
      </c>
      <c r="AH179">
        <v>0</v>
      </c>
      <c r="AL179">
        <v>0</v>
      </c>
      <c r="AM179">
        <v>0</v>
      </c>
      <c r="AO179">
        <v>11</v>
      </c>
      <c r="AP179">
        <v>0</v>
      </c>
      <c r="AQ179">
        <v>0</v>
      </c>
      <c r="AR179">
        <v>0</v>
      </c>
      <c r="AV179">
        <v>3</v>
      </c>
      <c r="AX179">
        <v>0</v>
      </c>
      <c r="AZ179">
        <v>0</v>
      </c>
      <c r="BA179">
        <v>0</v>
      </c>
      <c r="BB179">
        <v>0</v>
      </c>
      <c r="BC179">
        <v>0</v>
      </c>
      <c r="BD179">
        <v>0</v>
      </c>
      <c r="BE179">
        <v>0</v>
      </c>
      <c r="BF179">
        <v>0</v>
      </c>
      <c r="BG179">
        <v>0</v>
      </c>
      <c r="BH179">
        <v>0</v>
      </c>
      <c r="BI179">
        <v>0</v>
      </c>
      <c r="BJ179">
        <v>0</v>
      </c>
      <c r="BK179">
        <v>0</v>
      </c>
      <c r="BL179">
        <v>0</v>
      </c>
      <c r="BM179">
        <v>0</v>
      </c>
      <c r="BN179">
        <v>0</v>
      </c>
    </row>
    <row r="180" spans="1:66">
      <c r="A180" s="3">
        <v>2014</v>
      </c>
      <c r="B180" t="s">
        <v>76</v>
      </c>
      <c r="C180" t="s">
        <v>69</v>
      </c>
      <c r="D180">
        <v>1</v>
      </c>
      <c r="E180">
        <v>3</v>
      </c>
      <c r="F180">
        <v>1</v>
      </c>
      <c r="G180">
        <v>5</v>
      </c>
      <c r="H180">
        <v>28.7</v>
      </c>
      <c r="I180">
        <v>0.56000000000000005</v>
      </c>
      <c r="J180">
        <v>3.5600000000000021E-2</v>
      </c>
      <c r="K180">
        <v>72.941999999999993</v>
      </c>
      <c r="L180">
        <f t="shared" si="0"/>
        <v>4.8805900578541885E-4</v>
      </c>
      <c r="M180">
        <v>0</v>
      </c>
      <c r="N180">
        <v>0</v>
      </c>
      <c r="O180">
        <v>4</v>
      </c>
      <c r="P180" s="4">
        <v>0</v>
      </c>
      <c r="Q180">
        <v>0</v>
      </c>
      <c r="S180">
        <v>0</v>
      </c>
      <c r="T180">
        <v>0</v>
      </c>
      <c r="U180">
        <v>0</v>
      </c>
      <c r="V180">
        <v>0</v>
      </c>
      <c r="W180">
        <v>0</v>
      </c>
      <c r="X180">
        <v>0</v>
      </c>
      <c r="Y180">
        <v>0</v>
      </c>
      <c r="Z180">
        <v>0</v>
      </c>
      <c r="AB180">
        <v>0</v>
      </c>
      <c r="AC180">
        <v>0</v>
      </c>
      <c r="AE180">
        <v>0</v>
      </c>
      <c r="AF180">
        <v>0</v>
      </c>
      <c r="AG180">
        <v>0</v>
      </c>
      <c r="AH180">
        <v>1</v>
      </c>
      <c r="AL180">
        <v>0</v>
      </c>
      <c r="AM180">
        <v>0</v>
      </c>
      <c r="AO180">
        <v>0</v>
      </c>
      <c r="AP180">
        <v>0</v>
      </c>
      <c r="AQ180">
        <v>0</v>
      </c>
      <c r="AR180">
        <v>0</v>
      </c>
      <c r="AV180">
        <v>4</v>
      </c>
      <c r="AX180">
        <v>0</v>
      </c>
      <c r="AZ180">
        <v>0</v>
      </c>
      <c r="BA180">
        <v>0</v>
      </c>
      <c r="BB180">
        <v>0</v>
      </c>
      <c r="BC180">
        <v>0</v>
      </c>
      <c r="BD180">
        <v>0</v>
      </c>
      <c r="BE180">
        <v>0</v>
      </c>
      <c r="BF180">
        <v>0</v>
      </c>
      <c r="BG180">
        <v>0</v>
      </c>
      <c r="BH180">
        <v>0</v>
      </c>
      <c r="BI180">
        <v>0</v>
      </c>
      <c r="BJ180">
        <v>0</v>
      </c>
      <c r="BK180">
        <v>0</v>
      </c>
      <c r="BL180">
        <v>0</v>
      </c>
      <c r="BM180">
        <v>0</v>
      </c>
      <c r="BN180">
        <v>0</v>
      </c>
    </row>
    <row r="181" spans="1:66">
      <c r="A181" s="3">
        <v>2014</v>
      </c>
      <c r="B181" t="s">
        <v>76</v>
      </c>
      <c r="C181" t="s">
        <v>69</v>
      </c>
      <c r="D181">
        <v>2</v>
      </c>
      <c r="E181">
        <v>1</v>
      </c>
      <c r="F181">
        <v>3</v>
      </c>
      <c r="G181">
        <v>6</v>
      </c>
      <c r="H181">
        <v>32.21</v>
      </c>
      <c r="I181">
        <v>0.59</v>
      </c>
      <c r="J181">
        <v>0.1734</v>
      </c>
      <c r="K181">
        <v>92.013999999999996</v>
      </c>
      <c r="L181">
        <f t="shared" si="0"/>
        <v>1.884495837589932E-3</v>
      </c>
      <c r="M181">
        <v>2</v>
      </c>
      <c r="N181">
        <v>0</v>
      </c>
      <c r="O181">
        <v>5</v>
      </c>
      <c r="P181" s="4">
        <v>0</v>
      </c>
      <c r="Q181">
        <v>0</v>
      </c>
      <c r="S181">
        <v>1</v>
      </c>
      <c r="T181">
        <v>1</v>
      </c>
      <c r="U181">
        <v>0</v>
      </c>
      <c r="V181">
        <v>0</v>
      </c>
      <c r="W181">
        <v>0</v>
      </c>
      <c r="X181">
        <v>0</v>
      </c>
      <c r="Y181">
        <v>2</v>
      </c>
      <c r="Z181">
        <v>0</v>
      </c>
      <c r="AB181">
        <v>0</v>
      </c>
      <c r="AC181">
        <v>3</v>
      </c>
      <c r="AE181">
        <v>0</v>
      </c>
      <c r="AF181">
        <v>0</v>
      </c>
      <c r="AG181">
        <v>0</v>
      </c>
      <c r="AH181">
        <v>0</v>
      </c>
      <c r="AL181">
        <v>0</v>
      </c>
      <c r="AM181">
        <v>0</v>
      </c>
      <c r="AO181">
        <v>0</v>
      </c>
      <c r="AP181">
        <v>0</v>
      </c>
      <c r="AQ181">
        <v>2</v>
      </c>
      <c r="AR181">
        <v>0</v>
      </c>
      <c r="AV181">
        <v>5</v>
      </c>
      <c r="AX181">
        <v>0</v>
      </c>
      <c r="AZ181">
        <v>0</v>
      </c>
      <c r="BA181">
        <v>0</v>
      </c>
      <c r="BB181">
        <v>0</v>
      </c>
      <c r="BC181">
        <v>0</v>
      </c>
      <c r="BD181">
        <v>0</v>
      </c>
      <c r="BE181">
        <v>0</v>
      </c>
      <c r="BF181">
        <v>0</v>
      </c>
      <c r="BG181">
        <v>0</v>
      </c>
      <c r="BH181">
        <v>0</v>
      </c>
      <c r="BI181">
        <v>0</v>
      </c>
      <c r="BJ181">
        <v>0</v>
      </c>
      <c r="BK181">
        <v>0</v>
      </c>
      <c r="BL181">
        <v>0</v>
      </c>
      <c r="BM181">
        <v>0</v>
      </c>
      <c r="BN181">
        <v>0</v>
      </c>
    </row>
    <row r="182" spans="1:66">
      <c r="A182" s="3">
        <v>2014</v>
      </c>
      <c r="B182" t="s">
        <v>76</v>
      </c>
      <c r="C182" t="s">
        <v>69</v>
      </c>
      <c r="D182">
        <v>2</v>
      </c>
      <c r="E182">
        <v>2</v>
      </c>
      <c r="F182">
        <v>3</v>
      </c>
      <c r="G182">
        <v>5</v>
      </c>
      <c r="H182">
        <v>24.75</v>
      </c>
      <c r="I182">
        <v>0.48</v>
      </c>
      <c r="J182">
        <v>0.31939999999999996</v>
      </c>
      <c r="K182">
        <v>53.944000000000003</v>
      </c>
      <c r="L182">
        <f t="shared" ref="L182:L245" si="1">J182/K182</f>
        <v>5.9209550645113445E-3</v>
      </c>
      <c r="M182">
        <v>0</v>
      </c>
      <c r="N182">
        <v>0</v>
      </c>
      <c r="O182">
        <v>0</v>
      </c>
      <c r="P182" s="4">
        <v>0</v>
      </c>
      <c r="Q182">
        <v>0</v>
      </c>
      <c r="S182">
        <v>0</v>
      </c>
      <c r="T182">
        <v>1</v>
      </c>
      <c r="U182">
        <v>0</v>
      </c>
      <c r="V182">
        <v>0</v>
      </c>
      <c r="W182">
        <v>2</v>
      </c>
      <c r="X182">
        <v>0</v>
      </c>
      <c r="Y182">
        <v>2</v>
      </c>
      <c r="Z182">
        <v>0</v>
      </c>
      <c r="AB182">
        <v>0</v>
      </c>
      <c r="AC182">
        <v>6</v>
      </c>
      <c r="AE182">
        <v>0</v>
      </c>
      <c r="AF182">
        <v>0</v>
      </c>
      <c r="AG182">
        <v>0</v>
      </c>
      <c r="AH182">
        <v>0</v>
      </c>
      <c r="AL182">
        <v>0</v>
      </c>
      <c r="AM182">
        <v>1</v>
      </c>
      <c r="AO182">
        <v>9</v>
      </c>
      <c r="AP182">
        <v>0</v>
      </c>
      <c r="AQ182">
        <v>4</v>
      </c>
      <c r="AR182">
        <v>0</v>
      </c>
      <c r="AV182">
        <v>12</v>
      </c>
      <c r="AX182">
        <v>0</v>
      </c>
      <c r="AZ182">
        <v>0</v>
      </c>
      <c r="BA182">
        <v>0</v>
      </c>
      <c r="BB182">
        <v>0</v>
      </c>
      <c r="BC182">
        <v>0</v>
      </c>
      <c r="BD182">
        <v>0</v>
      </c>
      <c r="BE182">
        <v>0</v>
      </c>
      <c r="BF182">
        <v>0</v>
      </c>
      <c r="BG182">
        <v>0</v>
      </c>
      <c r="BH182">
        <v>0</v>
      </c>
      <c r="BI182">
        <v>0</v>
      </c>
      <c r="BJ182">
        <v>0</v>
      </c>
      <c r="BK182">
        <v>0</v>
      </c>
      <c r="BL182">
        <v>0</v>
      </c>
      <c r="BM182">
        <v>0</v>
      </c>
      <c r="BN182">
        <v>0</v>
      </c>
    </row>
    <row r="183" spans="1:66">
      <c r="A183" s="3">
        <v>2014</v>
      </c>
      <c r="B183" t="s">
        <v>76</v>
      </c>
      <c r="C183" t="s">
        <v>69</v>
      </c>
      <c r="D183">
        <v>2</v>
      </c>
      <c r="E183">
        <v>3</v>
      </c>
      <c r="F183">
        <v>3</v>
      </c>
      <c r="G183">
        <v>5</v>
      </c>
      <c r="H183">
        <v>15.03</v>
      </c>
      <c r="I183">
        <v>0.45</v>
      </c>
      <c r="J183">
        <v>4.0899999999999992E-2</v>
      </c>
      <c r="K183">
        <v>21.738</v>
      </c>
      <c r="L183">
        <f t="shared" si="1"/>
        <v>1.8814978378875699E-3</v>
      </c>
      <c r="M183">
        <v>0</v>
      </c>
      <c r="N183">
        <v>0</v>
      </c>
      <c r="O183">
        <v>0</v>
      </c>
      <c r="P183" s="4">
        <v>0</v>
      </c>
      <c r="Q183">
        <v>0</v>
      </c>
      <c r="S183">
        <v>1</v>
      </c>
      <c r="T183">
        <v>0</v>
      </c>
      <c r="U183">
        <v>0</v>
      </c>
      <c r="V183">
        <v>0</v>
      </c>
      <c r="W183">
        <v>0</v>
      </c>
      <c r="X183">
        <v>0</v>
      </c>
      <c r="Y183">
        <v>0</v>
      </c>
      <c r="Z183">
        <v>0</v>
      </c>
      <c r="AB183">
        <v>0</v>
      </c>
      <c r="AC183">
        <v>0</v>
      </c>
      <c r="AE183">
        <v>0</v>
      </c>
      <c r="AF183">
        <v>0</v>
      </c>
      <c r="AG183">
        <v>0</v>
      </c>
      <c r="AH183">
        <v>1</v>
      </c>
      <c r="AL183">
        <v>0</v>
      </c>
      <c r="AM183">
        <v>0</v>
      </c>
      <c r="AO183">
        <v>0</v>
      </c>
      <c r="AP183">
        <v>0</v>
      </c>
      <c r="AQ183">
        <v>0</v>
      </c>
      <c r="AR183">
        <v>0</v>
      </c>
      <c r="AV183">
        <v>2</v>
      </c>
      <c r="AX183">
        <v>0</v>
      </c>
      <c r="AZ183">
        <v>0</v>
      </c>
      <c r="BA183">
        <v>0</v>
      </c>
      <c r="BB183">
        <v>0</v>
      </c>
      <c r="BC183">
        <v>0</v>
      </c>
      <c r="BD183">
        <v>0</v>
      </c>
      <c r="BE183">
        <v>0</v>
      </c>
      <c r="BF183">
        <v>0</v>
      </c>
      <c r="BG183">
        <v>0</v>
      </c>
      <c r="BH183">
        <v>0</v>
      </c>
      <c r="BI183">
        <v>0</v>
      </c>
      <c r="BJ183">
        <v>0</v>
      </c>
      <c r="BK183">
        <v>0</v>
      </c>
      <c r="BL183">
        <v>0</v>
      </c>
      <c r="BM183">
        <v>0</v>
      </c>
      <c r="BN183">
        <v>0</v>
      </c>
    </row>
    <row r="184" spans="1:66">
      <c r="A184" s="3">
        <v>2014</v>
      </c>
      <c r="B184" t="s">
        <v>76</v>
      </c>
      <c r="C184" t="s">
        <v>69</v>
      </c>
      <c r="D184">
        <v>3</v>
      </c>
      <c r="E184">
        <v>1</v>
      </c>
      <c r="F184">
        <v>29</v>
      </c>
      <c r="G184">
        <v>7</v>
      </c>
      <c r="H184">
        <v>24.69</v>
      </c>
      <c r="I184">
        <v>0.48</v>
      </c>
      <c r="J184">
        <v>5.04E-2</v>
      </c>
      <c r="K184">
        <v>53.83</v>
      </c>
      <c r="L184">
        <f t="shared" si="1"/>
        <v>9.3628088426527965E-4</v>
      </c>
      <c r="M184">
        <v>0</v>
      </c>
      <c r="N184">
        <v>0</v>
      </c>
      <c r="O184">
        <v>0</v>
      </c>
      <c r="P184" s="4">
        <v>0</v>
      </c>
      <c r="Q184">
        <v>0</v>
      </c>
      <c r="S184">
        <v>0</v>
      </c>
      <c r="T184">
        <v>0</v>
      </c>
      <c r="U184">
        <v>0</v>
      </c>
      <c r="V184">
        <v>0</v>
      </c>
      <c r="W184">
        <v>0</v>
      </c>
      <c r="X184">
        <v>0</v>
      </c>
      <c r="Y184">
        <v>0</v>
      </c>
      <c r="Z184">
        <v>0</v>
      </c>
      <c r="AB184">
        <v>0</v>
      </c>
      <c r="AC184">
        <v>0</v>
      </c>
      <c r="AE184">
        <v>0</v>
      </c>
      <c r="AF184">
        <v>0</v>
      </c>
      <c r="AG184">
        <v>0</v>
      </c>
      <c r="AH184">
        <v>0</v>
      </c>
      <c r="AL184">
        <v>0</v>
      </c>
      <c r="AM184">
        <v>0</v>
      </c>
      <c r="AO184">
        <v>1</v>
      </c>
      <c r="AP184">
        <v>0</v>
      </c>
      <c r="AQ184">
        <v>0</v>
      </c>
      <c r="AR184">
        <v>0</v>
      </c>
      <c r="AV184">
        <v>1</v>
      </c>
      <c r="AX184">
        <v>0</v>
      </c>
      <c r="AZ184">
        <v>0</v>
      </c>
      <c r="BA184">
        <v>0</v>
      </c>
      <c r="BB184">
        <v>0</v>
      </c>
      <c r="BC184">
        <v>0</v>
      </c>
      <c r="BD184">
        <v>0</v>
      </c>
      <c r="BE184">
        <v>0</v>
      </c>
      <c r="BF184">
        <v>0</v>
      </c>
      <c r="BG184">
        <v>0</v>
      </c>
      <c r="BH184">
        <v>0</v>
      </c>
      <c r="BI184">
        <v>0</v>
      </c>
      <c r="BJ184">
        <v>0</v>
      </c>
      <c r="BK184">
        <v>0</v>
      </c>
      <c r="BL184">
        <v>0</v>
      </c>
      <c r="BM184">
        <v>0</v>
      </c>
      <c r="BN184">
        <v>0</v>
      </c>
    </row>
    <row r="185" spans="1:66">
      <c r="A185" s="3">
        <v>2014</v>
      </c>
      <c r="B185" t="s">
        <v>76</v>
      </c>
      <c r="C185" t="s">
        <v>69</v>
      </c>
      <c r="D185">
        <v>3</v>
      </c>
      <c r="E185">
        <v>2</v>
      </c>
      <c r="F185">
        <v>29</v>
      </c>
      <c r="G185">
        <v>6</v>
      </c>
      <c r="H185">
        <v>20.46</v>
      </c>
      <c r="I185">
        <v>0.45</v>
      </c>
      <c r="J185">
        <v>0.16670000000000001</v>
      </c>
      <c r="K185">
        <v>38.231999999999999</v>
      </c>
      <c r="L185">
        <f t="shared" si="1"/>
        <v>4.3602218037246294E-3</v>
      </c>
      <c r="M185">
        <v>3</v>
      </c>
      <c r="N185">
        <v>0</v>
      </c>
      <c r="O185">
        <v>0</v>
      </c>
      <c r="P185" s="4">
        <v>0</v>
      </c>
      <c r="Q185">
        <v>0</v>
      </c>
      <c r="S185">
        <v>0</v>
      </c>
      <c r="T185">
        <v>0</v>
      </c>
      <c r="U185">
        <v>0</v>
      </c>
      <c r="V185">
        <v>0</v>
      </c>
      <c r="W185">
        <v>0</v>
      </c>
      <c r="X185">
        <v>0</v>
      </c>
      <c r="Y185">
        <v>0</v>
      </c>
      <c r="Z185">
        <v>0</v>
      </c>
      <c r="AB185">
        <v>0</v>
      </c>
      <c r="AC185">
        <v>5</v>
      </c>
      <c r="AE185">
        <v>0</v>
      </c>
      <c r="AF185">
        <v>0</v>
      </c>
      <c r="AG185">
        <v>0</v>
      </c>
      <c r="AH185">
        <v>0</v>
      </c>
      <c r="AL185">
        <v>0</v>
      </c>
      <c r="AM185">
        <v>0</v>
      </c>
      <c r="AO185">
        <v>0</v>
      </c>
      <c r="AP185">
        <v>0</v>
      </c>
      <c r="AQ185">
        <v>6</v>
      </c>
      <c r="AR185">
        <v>0</v>
      </c>
      <c r="AV185">
        <v>4</v>
      </c>
      <c r="AX185">
        <v>0</v>
      </c>
      <c r="AZ185">
        <v>0</v>
      </c>
      <c r="BA185">
        <v>0</v>
      </c>
      <c r="BB185">
        <v>0</v>
      </c>
      <c r="BC185">
        <v>0</v>
      </c>
      <c r="BD185">
        <v>0</v>
      </c>
      <c r="BE185">
        <v>0</v>
      </c>
      <c r="BF185">
        <v>0</v>
      </c>
      <c r="BG185">
        <v>0</v>
      </c>
      <c r="BH185">
        <v>0</v>
      </c>
      <c r="BI185">
        <v>0</v>
      </c>
      <c r="BJ185">
        <v>0</v>
      </c>
      <c r="BK185">
        <v>0</v>
      </c>
      <c r="BL185">
        <v>0</v>
      </c>
      <c r="BM185">
        <v>0</v>
      </c>
      <c r="BN185">
        <v>0</v>
      </c>
    </row>
    <row r="186" spans="1:66">
      <c r="A186" s="3">
        <v>2014</v>
      </c>
      <c r="B186" t="s">
        <v>76</v>
      </c>
      <c r="C186" t="s">
        <v>69</v>
      </c>
      <c r="D186">
        <v>3</v>
      </c>
      <c r="E186">
        <v>3</v>
      </c>
      <c r="F186">
        <v>29</v>
      </c>
      <c r="G186">
        <v>5</v>
      </c>
      <c r="H186">
        <v>15.45</v>
      </c>
      <c r="I186">
        <v>0.4</v>
      </c>
      <c r="J186">
        <v>1.0899999999999965E-2</v>
      </c>
      <c r="K186">
        <v>15.657999999999999</v>
      </c>
      <c r="L186">
        <f t="shared" si="1"/>
        <v>6.9612977391748411E-4</v>
      </c>
      <c r="M186">
        <v>0</v>
      </c>
      <c r="N186">
        <v>0</v>
      </c>
      <c r="O186">
        <v>0</v>
      </c>
      <c r="P186" s="4">
        <v>0</v>
      </c>
      <c r="Q186">
        <v>0</v>
      </c>
      <c r="S186">
        <v>0</v>
      </c>
      <c r="T186">
        <v>0</v>
      </c>
      <c r="U186">
        <v>0</v>
      </c>
      <c r="V186">
        <v>0</v>
      </c>
      <c r="W186">
        <v>0</v>
      </c>
      <c r="X186">
        <v>0</v>
      </c>
      <c r="Y186">
        <v>0</v>
      </c>
      <c r="Z186">
        <v>0</v>
      </c>
      <c r="AB186">
        <v>0</v>
      </c>
      <c r="AC186">
        <v>1</v>
      </c>
      <c r="AE186">
        <v>0</v>
      </c>
      <c r="AF186">
        <v>0</v>
      </c>
      <c r="AG186">
        <v>0</v>
      </c>
      <c r="AH186">
        <v>0</v>
      </c>
      <c r="AL186">
        <v>0</v>
      </c>
      <c r="AM186">
        <v>0</v>
      </c>
      <c r="AO186">
        <v>0</v>
      </c>
      <c r="AP186">
        <v>0</v>
      </c>
      <c r="AQ186">
        <v>0</v>
      </c>
      <c r="AR186">
        <v>0</v>
      </c>
      <c r="AV186">
        <v>0</v>
      </c>
      <c r="AX186">
        <v>0</v>
      </c>
      <c r="AZ186">
        <v>0</v>
      </c>
      <c r="BA186">
        <v>0</v>
      </c>
      <c r="BB186">
        <v>0</v>
      </c>
      <c r="BC186">
        <v>0</v>
      </c>
      <c r="BD186">
        <v>0</v>
      </c>
      <c r="BE186">
        <v>0</v>
      </c>
      <c r="BF186">
        <v>0</v>
      </c>
      <c r="BG186">
        <v>0</v>
      </c>
      <c r="BH186">
        <v>0</v>
      </c>
      <c r="BI186">
        <v>0</v>
      </c>
      <c r="BJ186">
        <v>0</v>
      </c>
      <c r="BK186">
        <v>0</v>
      </c>
      <c r="BL186">
        <v>0</v>
      </c>
      <c r="BM186">
        <v>0</v>
      </c>
      <c r="BN186">
        <v>0</v>
      </c>
    </row>
    <row r="187" spans="1:66">
      <c r="A187" s="3">
        <v>2014</v>
      </c>
      <c r="B187" t="s">
        <v>76</v>
      </c>
      <c r="C187" t="s">
        <v>69</v>
      </c>
      <c r="D187">
        <v>4</v>
      </c>
      <c r="E187">
        <v>1</v>
      </c>
      <c r="F187">
        <v>24</v>
      </c>
      <c r="G187">
        <v>5</v>
      </c>
      <c r="H187">
        <v>14.71</v>
      </c>
      <c r="I187">
        <v>0.4</v>
      </c>
      <c r="J187">
        <v>0.13010000000000005</v>
      </c>
      <c r="K187">
        <v>24.352</v>
      </c>
      <c r="L187">
        <f t="shared" si="1"/>
        <v>5.3424770039421834E-3</v>
      </c>
      <c r="M187">
        <v>0</v>
      </c>
      <c r="N187">
        <v>0</v>
      </c>
      <c r="O187">
        <v>0</v>
      </c>
      <c r="P187" s="4">
        <v>0</v>
      </c>
      <c r="Q187">
        <v>0</v>
      </c>
      <c r="S187">
        <v>0</v>
      </c>
      <c r="T187">
        <v>0</v>
      </c>
      <c r="U187">
        <v>0</v>
      </c>
      <c r="V187">
        <v>0</v>
      </c>
      <c r="W187">
        <v>0</v>
      </c>
      <c r="X187">
        <v>0</v>
      </c>
      <c r="Y187">
        <v>0</v>
      </c>
      <c r="Z187">
        <v>0</v>
      </c>
      <c r="AB187">
        <v>0</v>
      </c>
      <c r="AC187">
        <v>0</v>
      </c>
      <c r="AE187">
        <v>0</v>
      </c>
      <c r="AF187">
        <v>1</v>
      </c>
      <c r="AG187">
        <v>0</v>
      </c>
      <c r="AH187">
        <v>0</v>
      </c>
      <c r="AL187">
        <v>0</v>
      </c>
      <c r="AM187">
        <v>0</v>
      </c>
      <c r="AO187">
        <v>2</v>
      </c>
      <c r="AP187">
        <v>0</v>
      </c>
      <c r="AQ187">
        <v>1</v>
      </c>
      <c r="AR187">
        <v>0</v>
      </c>
      <c r="AV187">
        <v>3</v>
      </c>
      <c r="AX187">
        <v>0</v>
      </c>
      <c r="AZ187">
        <v>0</v>
      </c>
      <c r="BA187">
        <v>0</v>
      </c>
      <c r="BB187">
        <v>0</v>
      </c>
      <c r="BC187">
        <v>0</v>
      </c>
      <c r="BD187">
        <v>0</v>
      </c>
      <c r="BE187">
        <v>0</v>
      </c>
      <c r="BF187">
        <v>0</v>
      </c>
      <c r="BG187">
        <v>0</v>
      </c>
      <c r="BH187">
        <v>0</v>
      </c>
      <c r="BI187">
        <v>0</v>
      </c>
      <c r="BJ187">
        <v>0</v>
      </c>
      <c r="BK187">
        <v>0</v>
      </c>
      <c r="BL187">
        <v>0</v>
      </c>
      <c r="BM187">
        <v>0</v>
      </c>
      <c r="BN187">
        <v>0</v>
      </c>
    </row>
    <row r="188" spans="1:66">
      <c r="A188" s="3">
        <v>2014</v>
      </c>
      <c r="B188" t="s">
        <v>76</v>
      </c>
      <c r="C188" t="s">
        <v>69</v>
      </c>
      <c r="D188">
        <v>4</v>
      </c>
      <c r="E188">
        <v>2</v>
      </c>
      <c r="F188">
        <v>24</v>
      </c>
      <c r="G188">
        <v>6</v>
      </c>
      <c r="H188">
        <v>12.72</v>
      </c>
      <c r="I188">
        <v>0.3</v>
      </c>
      <c r="J188">
        <v>3.6299999999999999E-2</v>
      </c>
      <c r="K188">
        <v>18.303999999999998</v>
      </c>
      <c r="L188">
        <f t="shared" si="1"/>
        <v>1.9831730769230768E-3</v>
      </c>
      <c r="M188">
        <v>0</v>
      </c>
      <c r="N188">
        <v>0</v>
      </c>
      <c r="O188">
        <v>0</v>
      </c>
      <c r="P188" s="4">
        <v>0</v>
      </c>
      <c r="Q188">
        <v>0</v>
      </c>
      <c r="S188">
        <v>0</v>
      </c>
      <c r="T188">
        <v>0</v>
      </c>
      <c r="U188">
        <v>0</v>
      </c>
      <c r="V188">
        <v>0</v>
      </c>
      <c r="W188">
        <v>0</v>
      </c>
      <c r="X188">
        <v>0</v>
      </c>
      <c r="Y188">
        <v>2</v>
      </c>
      <c r="Z188">
        <v>0</v>
      </c>
      <c r="AB188">
        <v>0</v>
      </c>
      <c r="AC188">
        <v>2</v>
      </c>
      <c r="AE188">
        <v>1</v>
      </c>
      <c r="AF188">
        <v>0</v>
      </c>
      <c r="AG188">
        <v>0</v>
      </c>
      <c r="AH188">
        <v>0</v>
      </c>
      <c r="AL188">
        <v>0</v>
      </c>
      <c r="AM188">
        <v>0</v>
      </c>
      <c r="AO188">
        <v>1</v>
      </c>
      <c r="AP188">
        <v>0</v>
      </c>
      <c r="AQ188">
        <v>4</v>
      </c>
      <c r="AR188">
        <v>0</v>
      </c>
      <c r="AV188">
        <v>2</v>
      </c>
      <c r="AX188">
        <v>0</v>
      </c>
      <c r="AZ188">
        <v>0</v>
      </c>
      <c r="BA188">
        <v>0</v>
      </c>
      <c r="BB188">
        <v>0</v>
      </c>
      <c r="BC188">
        <v>0</v>
      </c>
      <c r="BD188">
        <v>0</v>
      </c>
      <c r="BE188">
        <v>0</v>
      </c>
      <c r="BF188">
        <v>0</v>
      </c>
      <c r="BG188">
        <v>0</v>
      </c>
      <c r="BH188">
        <v>0</v>
      </c>
      <c r="BI188">
        <v>0</v>
      </c>
      <c r="BJ188">
        <v>0</v>
      </c>
      <c r="BK188">
        <v>0</v>
      </c>
      <c r="BL188">
        <v>0</v>
      </c>
      <c r="BM188">
        <v>0</v>
      </c>
      <c r="BN188">
        <v>0</v>
      </c>
    </row>
    <row r="189" spans="1:66">
      <c r="A189" s="3">
        <v>2014</v>
      </c>
      <c r="B189" t="s">
        <v>76</v>
      </c>
      <c r="C189" t="s">
        <v>69</v>
      </c>
      <c r="D189">
        <v>4</v>
      </c>
      <c r="E189">
        <v>3</v>
      </c>
      <c r="F189">
        <v>24</v>
      </c>
      <c r="G189">
        <v>3</v>
      </c>
      <c r="H189">
        <v>11.7</v>
      </c>
      <c r="I189">
        <v>0.22</v>
      </c>
      <c r="J189">
        <v>4.4499999999999984E-2</v>
      </c>
      <c r="K189">
        <v>9.032</v>
      </c>
      <c r="L189">
        <f t="shared" si="1"/>
        <v>4.9269264836138155E-3</v>
      </c>
      <c r="M189">
        <v>0</v>
      </c>
      <c r="N189">
        <v>0</v>
      </c>
      <c r="O189">
        <v>0</v>
      </c>
      <c r="P189" s="4">
        <v>0</v>
      </c>
      <c r="Q189">
        <v>0</v>
      </c>
      <c r="S189">
        <v>0</v>
      </c>
      <c r="T189">
        <v>0</v>
      </c>
      <c r="U189">
        <v>0</v>
      </c>
      <c r="V189">
        <v>0</v>
      </c>
      <c r="W189">
        <v>0</v>
      </c>
      <c r="X189">
        <v>0</v>
      </c>
      <c r="Y189">
        <v>1</v>
      </c>
      <c r="Z189">
        <v>0</v>
      </c>
      <c r="AB189">
        <v>0</v>
      </c>
      <c r="AC189">
        <v>1</v>
      </c>
      <c r="AE189">
        <v>0</v>
      </c>
      <c r="AF189">
        <v>0</v>
      </c>
      <c r="AG189">
        <v>0</v>
      </c>
      <c r="AH189">
        <v>0</v>
      </c>
      <c r="AL189">
        <v>0</v>
      </c>
      <c r="AM189">
        <v>0</v>
      </c>
      <c r="AO189">
        <v>0</v>
      </c>
      <c r="AP189">
        <v>0</v>
      </c>
      <c r="AQ189">
        <v>0</v>
      </c>
      <c r="AR189">
        <v>0</v>
      </c>
      <c r="AV189">
        <v>0</v>
      </c>
      <c r="AX189">
        <v>0</v>
      </c>
      <c r="AZ189">
        <v>0</v>
      </c>
      <c r="BA189">
        <v>0</v>
      </c>
      <c r="BB189">
        <v>0</v>
      </c>
      <c r="BC189">
        <v>0</v>
      </c>
      <c r="BD189">
        <v>0</v>
      </c>
      <c r="BE189">
        <v>0</v>
      </c>
      <c r="BF189">
        <v>0</v>
      </c>
      <c r="BG189">
        <v>0</v>
      </c>
      <c r="BH189">
        <v>0</v>
      </c>
      <c r="BI189">
        <v>0</v>
      </c>
      <c r="BJ189">
        <v>0</v>
      </c>
      <c r="BK189">
        <v>0</v>
      </c>
      <c r="BL189">
        <v>0</v>
      </c>
      <c r="BM189">
        <v>0</v>
      </c>
      <c r="BN189">
        <v>0</v>
      </c>
    </row>
    <row r="190" spans="1:66">
      <c r="A190" s="3">
        <v>2014</v>
      </c>
      <c r="B190" t="s">
        <v>76</v>
      </c>
      <c r="C190" t="s">
        <v>69</v>
      </c>
      <c r="D190">
        <v>5</v>
      </c>
      <c r="E190">
        <v>1</v>
      </c>
      <c r="F190">
        <v>0</v>
      </c>
      <c r="G190">
        <v>5</v>
      </c>
      <c r="H190">
        <v>10.59</v>
      </c>
      <c r="I190">
        <v>0.39</v>
      </c>
      <c r="J190">
        <v>7.0699999999999985E-2</v>
      </c>
      <c r="K190">
        <v>21.98</v>
      </c>
      <c r="L190">
        <f t="shared" si="1"/>
        <v>3.2165605095541396E-3</v>
      </c>
      <c r="M190">
        <v>0</v>
      </c>
      <c r="N190">
        <v>0</v>
      </c>
      <c r="O190">
        <v>0</v>
      </c>
      <c r="P190" s="4">
        <v>0</v>
      </c>
      <c r="Q190">
        <v>0</v>
      </c>
      <c r="S190">
        <v>0</v>
      </c>
      <c r="T190">
        <v>0</v>
      </c>
      <c r="U190">
        <v>0</v>
      </c>
      <c r="V190">
        <v>0</v>
      </c>
      <c r="W190">
        <v>0</v>
      </c>
      <c r="X190">
        <v>0</v>
      </c>
      <c r="Y190">
        <v>0</v>
      </c>
      <c r="Z190">
        <v>0</v>
      </c>
      <c r="AB190">
        <v>0</v>
      </c>
      <c r="AC190">
        <v>1</v>
      </c>
      <c r="AE190">
        <v>0</v>
      </c>
      <c r="AF190">
        <v>0</v>
      </c>
      <c r="AG190">
        <v>0</v>
      </c>
      <c r="AH190">
        <v>1</v>
      </c>
      <c r="AL190">
        <v>0</v>
      </c>
      <c r="AM190">
        <v>0</v>
      </c>
      <c r="AO190">
        <v>0</v>
      </c>
      <c r="AP190">
        <v>0</v>
      </c>
      <c r="AQ190">
        <v>0</v>
      </c>
      <c r="AR190">
        <v>0</v>
      </c>
      <c r="AV190">
        <v>2</v>
      </c>
      <c r="AX190">
        <v>0</v>
      </c>
      <c r="AZ190">
        <v>0</v>
      </c>
      <c r="BA190">
        <v>0</v>
      </c>
      <c r="BB190">
        <v>0</v>
      </c>
      <c r="BC190">
        <v>0</v>
      </c>
      <c r="BD190">
        <v>0</v>
      </c>
      <c r="BE190">
        <v>0</v>
      </c>
      <c r="BF190">
        <v>0</v>
      </c>
      <c r="BG190">
        <v>0</v>
      </c>
      <c r="BH190">
        <v>0</v>
      </c>
      <c r="BI190">
        <v>0</v>
      </c>
      <c r="BJ190">
        <v>0</v>
      </c>
      <c r="BK190">
        <v>0</v>
      </c>
      <c r="BL190">
        <v>0</v>
      </c>
      <c r="BM190">
        <v>0</v>
      </c>
      <c r="BN190">
        <v>0</v>
      </c>
    </row>
    <row r="191" spans="1:66">
      <c r="A191" s="3">
        <v>2014</v>
      </c>
      <c r="B191" t="s">
        <v>76</v>
      </c>
      <c r="C191" t="s">
        <v>69</v>
      </c>
      <c r="D191">
        <v>5</v>
      </c>
      <c r="E191">
        <v>2</v>
      </c>
      <c r="F191">
        <v>0</v>
      </c>
      <c r="G191">
        <v>6</v>
      </c>
      <c r="H191">
        <v>16.48</v>
      </c>
      <c r="I191">
        <v>0.43</v>
      </c>
      <c r="J191">
        <v>2.2999999999999965E-2</v>
      </c>
      <c r="K191">
        <v>29.585999999999999</v>
      </c>
      <c r="L191">
        <f t="shared" si="1"/>
        <v>7.7739471371594555E-4</v>
      </c>
      <c r="M191">
        <v>1</v>
      </c>
      <c r="N191">
        <v>0</v>
      </c>
      <c r="O191">
        <v>0</v>
      </c>
      <c r="P191" s="4">
        <v>0</v>
      </c>
      <c r="Q191">
        <v>0</v>
      </c>
      <c r="S191">
        <v>0</v>
      </c>
      <c r="T191">
        <v>0</v>
      </c>
      <c r="U191">
        <v>0</v>
      </c>
      <c r="V191">
        <v>0</v>
      </c>
      <c r="W191">
        <v>0</v>
      </c>
      <c r="X191">
        <v>0</v>
      </c>
      <c r="Y191">
        <v>2</v>
      </c>
      <c r="Z191">
        <v>0</v>
      </c>
      <c r="AB191">
        <v>0</v>
      </c>
      <c r="AC191">
        <v>0</v>
      </c>
      <c r="AE191">
        <v>0</v>
      </c>
      <c r="AF191">
        <v>0</v>
      </c>
      <c r="AG191">
        <v>0</v>
      </c>
      <c r="AH191">
        <v>0</v>
      </c>
      <c r="AL191">
        <v>0</v>
      </c>
      <c r="AM191">
        <v>0</v>
      </c>
      <c r="AO191">
        <v>0</v>
      </c>
      <c r="AP191">
        <v>0</v>
      </c>
      <c r="AQ191">
        <v>0</v>
      </c>
      <c r="AR191">
        <v>0</v>
      </c>
      <c r="AV191">
        <v>0</v>
      </c>
      <c r="AX191">
        <v>0</v>
      </c>
      <c r="AZ191">
        <v>0</v>
      </c>
      <c r="BA191">
        <v>0</v>
      </c>
      <c r="BB191">
        <v>0</v>
      </c>
      <c r="BC191">
        <v>0</v>
      </c>
      <c r="BD191">
        <v>0</v>
      </c>
      <c r="BE191">
        <v>0</v>
      </c>
      <c r="BF191">
        <v>0</v>
      </c>
      <c r="BG191">
        <v>0</v>
      </c>
      <c r="BH191">
        <v>0</v>
      </c>
      <c r="BI191">
        <v>0</v>
      </c>
      <c r="BJ191">
        <v>0</v>
      </c>
      <c r="BK191">
        <v>0</v>
      </c>
      <c r="BL191">
        <v>0</v>
      </c>
      <c r="BM191">
        <v>0</v>
      </c>
      <c r="BN191">
        <v>0</v>
      </c>
    </row>
    <row r="192" spans="1:66">
      <c r="A192" s="3">
        <v>2014</v>
      </c>
      <c r="B192" t="s">
        <v>76</v>
      </c>
      <c r="C192" t="s">
        <v>69</v>
      </c>
      <c r="D192">
        <v>5</v>
      </c>
      <c r="E192">
        <v>3</v>
      </c>
      <c r="F192">
        <v>0</v>
      </c>
      <c r="G192">
        <v>4</v>
      </c>
      <c r="H192">
        <v>11.12</v>
      </c>
      <c r="I192">
        <v>0.45</v>
      </c>
      <c r="J192">
        <v>3.3100000000000018E-2</v>
      </c>
      <c r="K192">
        <v>19.882000000000001</v>
      </c>
      <c r="L192">
        <f t="shared" si="1"/>
        <v>1.6648224524695712E-3</v>
      </c>
      <c r="M192">
        <v>0</v>
      </c>
      <c r="N192">
        <v>0</v>
      </c>
      <c r="O192">
        <v>0</v>
      </c>
      <c r="P192" s="4">
        <v>0</v>
      </c>
      <c r="Q192">
        <v>0</v>
      </c>
      <c r="S192">
        <v>0</v>
      </c>
      <c r="T192">
        <v>0</v>
      </c>
      <c r="U192">
        <v>0</v>
      </c>
      <c r="V192">
        <v>0</v>
      </c>
      <c r="W192">
        <v>0</v>
      </c>
      <c r="X192">
        <v>0</v>
      </c>
      <c r="Y192">
        <v>1</v>
      </c>
      <c r="Z192">
        <v>0</v>
      </c>
      <c r="AB192">
        <v>0</v>
      </c>
      <c r="AC192">
        <v>0</v>
      </c>
      <c r="AE192">
        <v>0</v>
      </c>
      <c r="AF192">
        <v>0</v>
      </c>
      <c r="AG192">
        <v>0</v>
      </c>
      <c r="AH192">
        <v>0</v>
      </c>
      <c r="AL192">
        <v>0</v>
      </c>
      <c r="AM192">
        <v>0</v>
      </c>
      <c r="AO192">
        <v>0</v>
      </c>
      <c r="AP192">
        <v>0</v>
      </c>
      <c r="AQ192">
        <v>0</v>
      </c>
      <c r="AR192">
        <v>0</v>
      </c>
      <c r="AV192">
        <v>3</v>
      </c>
      <c r="AX192">
        <v>0</v>
      </c>
      <c r="AZ192">
        <v>0</v>
      </c>
      <c r="BA192">
        <v>0</v>
      </c>
      <c r="BB192">
        <v>0</v>
      </c>
      <c r="BC192">
        <v>0</v>
      </c>
      <c r="BD192">
        <v>0</v>
      </c>
      <c r="BE192">
        <v>0</v>
      </c>
      <c r="BF192">
        <v>0</v>
      </c>
      <c r="BG192">
        <v>0</v>
      </c>
      <c r="BH192">
        <v>0</v>
      </c>
      <c r="BI192">
        <v>0</v>
      </c>
      <c r="BJ192">
        <v>0</v>
      </c>
      <c r="BK192">
        <v>0</v>
      </c>
      <c r="BL192">
        <v>0</v>
      </c>
      <c r="BM192">
        <v>0</v>
      </c>
      <c r="BN192">
        <v>0</v>
      </c>
    </row>
    <row r="193" spans="1:66">
      <c r="A193" s="3">
        <v>2014</v>
      </c>
      <c r="B193" t="s">
        <v>76</v>
      </c>
      <c r="C193" t="s">
        <v>68</v>
      </c>
      <c r="D193">
        <v>1</v>
      </c>
      <c r="E193">
        <v>1</v>
      </c>
      <c r="F193">
        <v>81</v>
      </c>
      <c r="G193">
        <v>5</v>
      </c>
      <c r="H193">
        <v>12.68</v>
      </c>
      <c r="I193">
        <v>0.27</v>
      </c>
      <c r="J193">
        <v>0.30049999999999999</v>
      </c>
      <c r="K193">
        <v>17.98</v>
      </c>
      <c r="L193">
        <f t="shared" si="1"/>
        <v>1.6713014460511679E-2</v>
      </c>
      <c r="M193">
        <v>2</v>
      </c>
      <c r="N193">
        <v>0</v>
      </c>
      <c r="O193">
        <v>0</v>
      </c>
      <c r="P193" s="4">
        <v>0</v>
      </c>
      <c r="Q193">
        <v>0</v>
      </c>
      <c r="S193">
        <v>0</v>
      </c>
      <c r="T193">
        <v>0</v>
      </c>
      <c r="U193">
        <v>0</v>
      </c>
      <c r="V193">
        <v>0</v>
      </c>
      <c r="W193">
        <v>0</v>
      </c>
      <c r="X193">
        <v>0</v>
      </c>
      <c r="Y193">
        <v>0</v>
      </c>
      <c r="Z193">
        <v>0</v>
      </c>
      <c r="AB193">
        <v>0</v>
      </c>
      <c r="AC193">
        <v>2</v>
      </c>
      <c r="AE193">
        <v>0</v>
      </c>
      <c r="AF193">
        <v>0</v>
      </c>
      <c r="AG193">
        <v>0</v>
      </c>
      <c r="AH193">
        <v>3</v>
      </c>
      <c r="AL193">
        <v>0</v>
      </c>
      <c r="AM193">
        <v>0</v>
      </c>
      <c r="AO193">
        <v>3</v>
      </c>
      <c r="AP193">
        <v>0</v>
      </c>
      <c r="AQ193">
        <v>1</v>
      </c>
      <c r="AR193">
        <v>0</v>
      </c>
      <c r="AV193">
        <v>0</v>
      </c>
      <c r="AX193">
        <v>0</v>
      </c>
      <c r="AZ193">
        <v>0</v>
      </c>
      <c r="BA193">
        <v>0</v>
      </c>
      <c r="BB193">
        <v>0</v>
      </c>
      <c r="BC193">
        <v>0</v>
      </c>
      <c r="BD193">
        <v>0</v>
      </c>
      <c r="BE193">
        <v>0</v>
      </c>
      <c r="BF193">
        <v>0</v>
      </c>
      <c r="BG193">
        <v>0</v>
      </c>
      <c r="BH193">
        <v>0</v>
      </c>
      <c r="BI193">
        <v>0</v>
      </c>
      <c r="BJ193">
        <v>0</v>
      </c>
      <c r="BK193">
        <v>0</v>
      </c>
      <c r="BL193">
        <v>0</v>
      </c>
      <c r="BM193">
        <v>0</v>
      </c>
      <c r="BN193">
        <v>0</v>
      </c>
    </row>
    <row r="194" spans="1:66">
      <c r="A194" s="3">
        <v>2014</v>
      </c>
      <c r="B194" t="s">
        <v>76</v>
      </c>
      <c r="C194" t="s">
        <v>68</v>
      </c>
      <c r="D194">
        <v>1</v>
      </c>
      <c r="E194">
        <v>2</v>
      </c>
      <c r="F194">
        <v>81</v>
      </c>
      <c r="G194">
        <v>5</v>
      </c>
      <c r="H194">
        <v>22.8</v>
      </c>
      <c r="I194">
        <v>0.43</v>
      </c>
      <c r="J194">
        <v>0.18570000000000003</v>
      </c>
      <c r="K194">
        <v>40.262</v>
      </c>
      <c r="L194">
        <f t="shared" si="1"/>
        <v>4.6122895037504358E-3</v>
      </c>
      <c r="M194">
        <v>0</v>
      </c>
      <c r="N194">
        <v>0</v>
      </c>
      <c r="O194">
        <v>0</v>
      </c>
      <c r="P194" s="4">
        <v>0</v>
      </c>
      <c r="Q194">
        <v>0</v>
      </c>
      <c r="S194">
        <v>0</v>
      </c>
      <c r="T194">
        <v>0</v>
      </c>
      <c r="U194">
        <v>0</v>
      </c>
      <c r="V194">
        <v>0</v>
      </c>
      <c r="W194">
        <v>0</v>
      </c>
      <c r="X194">
        <v>0</v>
      </c>
      <c r="Y194">
        <v>1</v>
      </c>
      <c r="Z194">
        <v>0</v>
      </c>
      <c r="AB194">
        <v>0</v>
      </c>
      <c r="AC194">
        <v>0</v>
      </c>
      <c r="AE194">
        <v>0</v>
      </c>
      <c r="AF194">
        <v>0</v>
      </c>
      <c r="AG194">
        <v>0</v>
      </c>
      <c r="AH194">
        <v>0</v>
      </c>
      <c r="AL194">
        <v>0</v>
      </c>
      <c r="AM194">
        <v>0</v>
      </c>
      <c r="AO194">
        <v>12</v>
      </c>
      <c r="AP194">
        <v>0</v>
      </c>
      <c r="AQ194">
        <v>0</v>
      </c>
      <c r="AR194">
        <v>0</v>
      </c>
      <c r="AV194">
        <v>5</v>
      </c>
      <c r="AX194">
        <v>2</v>
      </c>
      <c r="AZ194">
        <v>0</v>
      </c>
      <c r="BA194">
        <v>0</v>
      </c>
      <c r="BB194">
        <v>0</v>
      </c>
      <c r="BC194">
        <v>0</v>
      </c>
      <c r="BD194">
        <v>0</v>
      </c>
      <c r="BE194">
        <v>0</v>
      </c>
      <c r="BF194">
        <v>0</v>
      </c>
      <c r="BG194">
        <v>0</v>
      </c>
      <c r="BH194">
        <v>0</v>
      </c>
      <c r="BI194">
        <v>0</v>
      </c>
      <c r="BJ194">
        <v>0</v>
      </c>
      <c r="BK194">
        <v>0</v>
      </c>
      <c r="BL194">
        <v>0</v>
      </c>
      <c r="BM194">
        <v>0</v>
      </c>
      <c r="BN194">
        <v>0</v>
      </c>
    </row>
    <row r="195" spans="1:66">
      <c r="A195" s="3">
        <v>2014</v>
      </c>
      <c r="B195" t="s">
        <v>76</v>
      </c>
      <c r="C195" t="s">
        <v>68</v>
      </c>
      <c r="D195">
        <v>1</v>
      </c>
      <c r="E195">
        <v>3</v>
      </c>
      <c r="F195">
        <v>81</v>
      </c>
      <c r="G195">
        <v>5</v>
      </c>
      <c r="H195">
        <v>23.87</v>
      </c>
      <c r="I195">
        <v>0.38</v>
      </c>
      <c r="J195">
        <v>4.2600000000000027E-2</v>
      </c>
      <c r="K195">
        <v>38.765999999999998</v>
      </c>
      <c r="L195">
        <f t="shared" si="1"/>
        <v>1.0989010989010996E-3</v>
      </c>
      <c r="M195">
        <v>0</v>
      </c>
      <c r="N195">
        <v>0</v>
      </c>
      <c r="O195">
        <v>0</v>
      </c>
      <c r="P195" s="4">
        <v>0</v>
      </c>
      <c r="Q195">
        <v>0</v>
      </c>
      <c r="S195">
        <v>0</v>
      </c>
      <c r="T195">
        <v>0</v>
      </c>
      <c r="U195">
        <v>1</v>
      </c>
      <c r="V195">
        <v>0</v>
      </c>
      <c r="W195">
        <v>0</v>
      </c>
      <c r="X195">
        <v>0</v>
      </c>
      <c r="Y195">
        <v>0</v>
      </c>
      <c r="Z195">
        <v>0</v>
      </c>
      <c r="AB195">
        <v>0</v>
      </c>
      <c r="AC195">
        <v>0</v>
      </c>
      <c r="AE195">
        <v>0</v>
      </c>
      <c r="AF195">
        <v>0</v>
      </c>
      <c r="AG195">
        <v>0</v>
      </c>
      <c r="AH195">
        <v>0</v>
      </c>
      <c r="AL195">
        <v>1</v>
      </c>
      <c r="AM195">
        <v>0</v>
      </c>
      <c r="AO195">
        <v>2</v>
      </c>
      <c r="AP195">
        <v>0</v>
      </c>
      <c r="AQ195">
        <v>0</v>
      </c>
      <c r="AR195">
        <v>0</v>
      </c>
      <c r="AV195">
        <v>3</v>
      </c>
      <c r="AX195">
        <v>0</v>
      </c>
      <c r="AZ195">
        <v>1</v>
      </c>
      <c r="BA195">
        <v>0</v>
      </c>
      <c r="BB195">
        <v>0</v>
      </c>
      <c r="BC195">
        <v>0</v>
      </c>
      <c r="BD195">
        <v>0</v>
      </c>
      <c r="BE195">
        <v>0</v>
      </c>
      <c r="BF195">
        <v>0</v>
      </c>
      <c r="BG195">
        <v>0</v>
      </c>
      <c r="BH195">
        <v>0</v>
      </c>
      <c r="BI195">
        <v>0</v>
      </c>
      <c r="BJ195">
        <v>0</v>
      </c>
      <c r="BK195">
        <v>0</v>
      </c>
      <c r="BL195">
        <v>0</v>
      </c>
      <c r="BM195">
        <v>0</v>
      </c>
      <c r="BN195">
        <v>0</v>
      </c>
    </row>
    <row r="196" spans="1:66">
      <c r="A196" s="3">
        <v>2014</v>
      </c>
      <c r="B196" t="s">
        <v>76</v>
      </c>
      <c r="C196" t="s">
        <v>68</v>
      </c>
      <c r="D196">
        <v>2</v>
      </c>
      <c r="E196">
        <v>1</v>
      </c>
      <c r="F196">
        <v>52</v>
      </c>
      <c r="G196">
        <v>4</v>
      </c>
      <c r="H196">
        <v>25.48</v>
      </c>
      <c r="I196">
        <v>0.46</v>
      </c>
      <c r="J196">
        <v>7.8000000000000014E-2</v>
      </c>
      <c r="K196">
        <v>44.488</v>
      </c>
      <c r="L196">
        <f t="shared" si="1"/>
        <v>1.7532817838518254E-3</v>
      </c>
      <c r="M196">
        <v>0</v>
      </c>
      <c r="N196">
        <v>0</v>
      </c>
      <c r="O196">
        <v>0</v>
      </c>
      <c r="P196" s="4">
        <v>0</v>
      </c>
      <c r="Q196">
        <v>0</v>
      </c>
      <c r="S196">
        <v>0</v>
      </c>
      <c r="T196">
        <v>0</v>
      </c>
      <c r="U196">
        <v>0</v>
      </c>
      <c r="V196">
        <v>0</v>
      </c>
      <c r="W196">
        <v>0</v>
      </c>
      <c r="X196">
        <v>0</v>
      </c>
      <c r="Y196">
        <v>0</v>
      </c>
      <c r="Z196">
        <v>0</v>
      </c>
      <c r="AB196">
        <v>0</v>
      </c>
      <c r="AC196">
        <v>0</v>
      </c>
      <c r="AE196">
        <v>26</v>
      </c>
      <c r="AF196">
        <v>0</v>
      </c>
      <c r="AG196">
        <v>0</v>
      </c>
      <c r="AH196">
        <v>0</v>
      </c>
      <c r="AL196">
        <v>2</v>
      </c>
      <c r="AM196">
        <v>0</v>
      </c>
      <c r="AO196">
        <v>2</v>
      </c>
      <c r="AP196">
        <v>1</v>
      </c>
      <c r="AQ196">
        <v>0</v>
      </c>
      <c r="AR196">
        <v>0</v>
      </c>
      <c r="AV196">
        <v>1</v>
      </c>
      <c r="AX196">
        <v>0</v>
      </c>
      <c r="AZ196">
        <v>0</v>
      </c>
      <c r="BA196">
        <v>0</v>
      </c>
      <c r="BB196">
        <v>0</v>
      </c>
      <c r="BC196">
        <v>0</v>
      </c>
      <c r="BD196">
        <v>0</v>
      </c>
      <c r="BE196">
        <v>0</v>
      </c>
      <c r="BF196">
        <v>0</v>
      </c>
      <c r="BG196">
        <v>0</v>
      </c>
      <c r="BH196">
        <v>0</v>
      </c>
      <c r="BI196">
        <v>0</v>
      </c>
      <c r="BJ196">
        <v>0</v>
      </c>
      <c r="BK196">
        <v>0</v>
      </c>
      <c r="BL196">
        <v>0</v>
      </c>
      <c r="BM196">
        <v>0</v>
      </c>
      <c r="BN196">
        <v>0</v>
      </c>
    </row>
    <row r="197" spans="1:66">
      <c r="A197" s="3">
        <v>2014</v>
      </c>
      <c r="B197" t="s">
        <v>76</v>
      </c>
      <c r="C197" t="s">
        <v>68</v>
      </c>
      <c r="D197">
        <v>2</v>
      </c>
      <c r="E197">
        <v>2</v>
      </c>
      <c r="F197">
        <v>52</v>
      </c>
      <c r="G197">
        <v>5</v>
      </c>
      <c r="H197">
        <v>27.21</v>
      </c>
      <c r="I197">
        <v>0.66</v>
      </c>
      <c r="J197">
        <v>0.14959999999999996</v>
      </c>
      <c r="K197">
        <v>72.866</v>
      </c>
      <c r="L197">
        <f t="shared" si="1"/>
        <v>2.0530837427606835E-3</v>
      </c>
      <c r="M197">
        <v>2</v>
      </c>
      <c r="N197">
        <v>0</v>
      </c>
      <c r="O197">
        <v>0</v>
      </c>
      <c r="P197" s="4">
        <v>0</v>
      </c>
      <c r="Q197">
        <v>0</v>
      </c>
      <c r="S197">
        <v>0</v>
      </c>
      <c r="T197">
        <v>0</v>
      </c>
      <c r="U197">
        <v>0</v>
      </c>
      <c r="V197">
        <v>0</v>
      </c>
      <c r="W197">
        <v>0</v>
      </c>
      <c r="X197">
        <v>0</v>
      </c>
      <c r="Y197">
        <v>0</v>
      </c>
      <c r="Z197">
        <v>0</v>
      </c>
      <c r="AB197">
        <v>0</v>
      </c>
      <c r="AC197">
        <v>0</v>
      </c>
      <c r="AE197">
        <v>0</v>
      </c>
      <c r="AF197">
        <v>0</v>
      </c>
      <c r="AG197">
        <v>0</v>
      </c>
      <c r="AH197">
        <v>4</v>
      </c>
      <c r="AL197">
        <v>0</v>
      </c>
      <c r="AM197">
        <v>0</v>
      </c>
      <c r="AO197">
        <v>7</v>
      </c>
      <c r="AP197">
        <v>0</v>
      </c>
      <c r="AQ197">
        <v>0</v>
      </c>
      <c r="AR197">
        <v>0</v>
      </c>
      <c r="AV197">
        <v>3</v>
      </c>
      <c r="AX197">
        <v>0</v>
      </c>
      <c r="AZ197">
        <v>0</v>
      </c>
      <c r="BA197">
        <v>0</v>
      </c>
      <c r="BB197">
        <v>0</v>
      </c>
      <c r="BC197">
        <v>0</v>
      </c>
      <c r="BD197">
        <v>0</v>
      </c>
      <c r="BE197">
        <v>0</v>
      </c>
      <c r="BF197">
        <v>0</v>
      </c>
      <c r="BG197">
        <v>0</v>
      </c>
      <c r="BH197">
        <v>0</v>
      </c>
      <c r="BI197">
        <v>0</v>
      </c>
      <c r="BJ197">
        <v>0</v>
      </c>
      <c r="BK197">
        <v>0</v>
      </c>
      <c r="BL197">
        <v>0</v>
      </c>
      <c r="BM197">
        <v>0</v>
      </c>
      <c r="BN197">
        <v>0</v>
      </c>
    </row>
    <row r="198" spans="1:66">
      <c r="A198" s="3">
        <v>2014</v>
      </c>
      <c r="B198" t="s">
        <v>76</v>
      </c>
      <c r="C198" t="s">
        <v>68</v>
      </c>
      <c r="D198">
        <v>2</v>
      </c>
      <c r="E198">
        <v>3</v>
      </c>
      <c r="F198">
        <v>52</v>
      </c>
      <c r="G198">
        <v>3</v>
      </c>
      <c r="H198">
        <v>7.35</v>
      </c>
      <c r="I198">
        <v>0.3</v>
      </c>
      <c r="J198">
        <v>1.9100000000000006E-2</v>
      </c>
      <c r="K198">
        <v>8.4280000000000008</v>
      </c>
      <c r="L198">
        <f t="shared" si="1"/>
        <v>2.2662553393450408E-3</v>
      </c>
      <c r="M198">
        <v>0</v>
      </c>
      <c r="N198">
        <v>0</v>
      </c>
      <c r="O198">
        <v>0</v>
      </c>
      <c r="P198" s="4">
        <v>0</v>
      </c>
      <c r="Q198">
        <v>0</v>
      </c>
      <c r="S198">
        <v>0</v>
      </c>
      <c r="T198">
        <v>0</v>
      </c>
      <c r="U198">
        <v>0</v>
      </c>
      <c r="V198">
        <v>0</v>
      </c>
      <c r="W198">
        <v>0</v>
      </c>
      <c r="X198">
        <v>0</v>
      </c>
      <c r="Y198">
        <v>0</v>
      </c>
      <c r="Z198">
        <v>0</v>
      </c>
      <c r="AB198">
        <v>0</v>
      </c>
      <c r="AC198">
        <v>0</v>
      </c>
      <c r="AE198">
        <v>1</v>
      </c>
      <c r="AF198">
        <v>0</v>
      </c>
      <c r="AG198">
        <v>0</v>
      </c>
      <c r="AH198">
        <v>0</v>
      </c>
      <c r="AL198">
        <v>0</v>
      </c>
      <c r="AM198">
        <v>0</v>
      </c>
      <c r="AO198">
        <v>3</v>
      </c>
      <c r="AP198">
        <v>0</v>
      </c>
      <c r="AQ198">
        <v>0</v>
      </c>
      <c r="AR198">
        <v>0</v>
      </c>
      <c r="AV198">
        <v>0</v>
      </c>
      <c r="AX198">
        <v>0</v>
      </c>
      <c r="AZ198">
        <v>0</v>
      </c>
      <c r="BA198">
        <v>0</v>
      </c>
      <c r="BB198">
        <v>0</v>
      </c>
      <c r="BC198">
        <v>0</v>
      </c>
      <c r="BD198">
        <v>0</v>
      </c>
      <c r="BE198">
        <v>0</v>
      </c>
      <c r="BF198">
        <v>0</v>
      </c>
      <c r="BG198">
        <v>0</v>
      </c>
      <c r="BH198">
        <v>0</v>
      </c>
      <c r="BI198">
        <v>0</v>
      </c>
      <c r="BJ198">
        <v>0</v>
      </c>
      <c r="BK198">
        <v>0</v>
      </c>
      <c r="BL198">
        <v>0</v>
      </c>
      <c r="BM198">
        <v>0</v>
      </c>
      <c r="BN198">
        <v>0</v>
      </c>
    </row>
    <row r="199" spans="1:66">
      <c r="A199" s="3">
        <v>2014</v>
      </c>
      <c r="B199" t="s">
        <v>76</v>
      </c>
      <c r="C199" t="s">
        <v>68</v>
      </c>
      <c r="D199">
        <v>3</v>
      </c>
      <c r="E199">
        <v>1</v>
      </c>
      <c r="F199">
        <v>191</v>
      </c>
      <c r="G199">
        <v>5</v>
      </c>
      <c r="H199">
        <v>20.8</v>
      </c>
      <c r="I199">
        <v>0.39</v>
      </c>
      <c r="J199">
        <v>5.6599999999999984E-2</v>
      </c>
      <c r="K199">
        <v>39.811999999999998</v>
      </c>
      <c r="L199">
        <f t="shared" si="1"/>
        <v>1.42168190495328E-3</v>
      </c>
      <c r="M199">
        <v>1</v>
      </c>
      <c r="N199">
        <v>0</v>
      </c>
      <c r="O199">
        <v>0</v>
      </c>
      <c r="P199" s="4">
        <v>0</v>
      </c>
      <c r="Q199">
        <v>0</v>
      </c>
      <c r="S199">
        <v>0</v>
      </c>
      <c r="T199">
        <v>0</v>
      </c>
      <c r="U199">
        <v>0</v>
      </c>
      <c r="V199">
        <v>0</v>
      </c>
      <c r="W199">
        <v>0</v>
      </c>
      <c r="X199">
        <v>0</v>
      </c>
      <c r="Y199">
        <v>1</v>
      </c>
      <c r="Z199">
        <v>0</v>
      </c>
      <c r="AB199">
        <v>0</v>
      </c>
      <c r="AC199">
        <v>0</v>
      </c>
      <c r="AE199">
        <v>0</v>
      </c>
      <c r="AF199">
        <v>0</v>
      </c>
      <c r="AG199">
        <v>0</v>
      </c>
      <c r="AH199">
        <v>0</v>
      </c>
      <c r="AL199">
        <v>0</v>
      </c>
      <c r="AM199">
        <v>0</v>
      </c>
      <c r="AO199">
        <v>4</v>
      </c>
      <c r="AP199">
        <v>0</v>
      </c>
      <c r="AQ199">
        <v>0</v>
      </c>
      <c r="AR199">
        <v>0</v>
      </c>
      <c r="AV199">
        <v>10</v>
      </c>
      <c r="AX199">
        <v>0</v>
      </c>
      <c r="AZ199">
        <v>0</v>
      </c>
      <c r="BA199">
        <v>0</v>
      </c>
      <c r="BB199">
        <v>0</v>
      </c>
      <c r="BC199">
        <v>0</v>
      </c>
      <c r="BD199">
        <v>0</v>
      </c>
      <c r="BE199">
        <v>0</v>
      </c>
      <c r="BF199">
        <v>0</v>
      </c>
      <c r="BG199">
        <v>0</v>
      </c>
      <c r="BH199">
        <v>0</v>
      </c>
      <c r="BI199">
        <v>0</v>
      </c>
      <c r="BJ199">
        <v>0</v>
      </c>
      <c r="BK199">
        <v>0</v>
      </c>
      <c r="BL199">
        <v>0</v>
      </c>
      <c r="BM199">
        <v>0</v>
      </c>
      <c r="BN199">
        <v>0</v>
      </c>
    </row>
    <row r="200" spans="1:66">
      <c r="A200" s="3">
        <v>2014</v>
      </c>
      <c r="B200" t="s">
        <v>76</v>
      </c>
      <c r="C200" t="s">
        <v>68</v>
      </c>
      <c r="D200">
        <v>3</v>
      </c>
      <c r="E200">
        <v>2</v>
      </c>
      <c r="F200">
        <v>191</v>
      </c>
      <c r="G200">
        <v>4</v>
      </c>
      <c r="H200">
        <v>18.649999999999999</v>
      </c>
      <c r="I200">
        <v>0.35</v>
      </c>
      <c r="J200">
        <v>0.10589999999999999</v>
      </c>
      <c r="K200">
        <v>25.724</v>
      </c>
      <c r="L200">
        <f t="shared" si="1"/>
        <v>4.1167781060488257E-3</v>
      </c>
      <c r="M200">
        <v>0</v>
      </c>
      <c r="N200">
        <v>0</v>
      </c>
      <c r="O200">
        <v>0</v>
      </c>
      <c r="P200" s="4">
        <v>0</v>
      </c>
      <c r="Q200">
        <v>0</v>
      </c>
      <c r="S200">
        <v>0</v>
      </c>
      <c r="T200">
        <v>0</v>
      </c>
      <c r="U200">
        <v>0</v>
      </c>
      <c r="V200">
        <v>0</v>
      </c>
      <c r="W200">
        <v>0</v>
      </c>
      <c r="X200">
        <v>0</v>
      </c>
      <c r="Y200">
        <v>0</v>
      </c>
      <c r="Z200">
        <v>0</v>
      </c>
      <c r="AB200">
        <v>0</v>
      </c>
      <c r="AC200">
        <v>1</v>
      </c>
      <c r="AE200">
        <v>0</v>
      </c>
      <c r="AF200">
        <v>0</v>
      </c>
      <c r="AG200">
        <v>0</v>
      </c>
      <c r="AH200">
        <v>1</v>
      </c>
      <c r="AL200">
        <v>0</v>
      </c>
      <c r="AM200">
        <v>0</v>
      </c>
      <c r="AO200">
        <v>6</v>
      </c>
      <c r="AP200">
        <v>0</v>
      </c>
      <c r="AQ200">
        <v>0</v>
      </c>
      <c r="AR200">
        <v>0</v>
      </c>
      <c r="AV200">
        <v>1</v>
      </c>
      <c r="AX200">
        <v>0</v>
      </c>
      <c r="AZ200">
        <v>0</v>
      </c>
      <c r="BA200">
        <v>0</v>
      </c>
      <c r="BB200">
        <v>0</v>
      </c>
      <c r="BC200">
        <v>0</v>
      </c>
      <c r="BD200">
        <v>0</v>
      </c>
      <c r="BE200">
        <v>0</v>
      </c>
      <c r="BF200">
        <v>0</v>
      </c>
      <c r="BG200">
        <v>0</v>
      </c>
      <c r="BH200">
        <v>0</v>
      </c>
      <c r="BI200">
        <v>0</v>
      </c>
      <c r="BJ200">
        <v>0</v>
      </c>
      <c r="BK200">
        <v>0</v>
      </c>
      <c r="BL200">
        <v>0</v>
      </c>
      <c r="BM200">
        <v>0</v>
      </c>
      <c r="BN200">
        <v>0</v>
      </c>
    </row>
    <row r="201" spans="1:66">
      <c r="A201" s="3">
        <v>2014</v>
      </c>
      <c r="B201" t="s">
        <v>76</v>
      </c>
      <c r="C201" t="s">
        <v>68</v>
      </c>
      <c r="D201">
        <v>3</v>
      </c>
      <c r="E201">
        <v>3</v>
      </c>
      <c r="F201">
        <v>191</v>
      </c>
      <c r="G201">
        <v>4</v>
      </c>
      <c r="H201">
        <v>23.55</v>
      </c>
      <c r="I201">
        <v>0.38</v>
      </c>
      <c r="J201">
        <v>8.9799999999999991E-2</v>
      </c>
      <c r="K201">
        <v>44.045999999999999</v>
      </c>
      <c r="L201">
        <f t="shared" si="1"/>
        <v>2.0387776415565543E-3</v>
      </c>
      <c r="M201">
        <v>0</v>
      </c>
      <c r="N201">
        <v>0</v>
      </c>
      <c r="O201">
        <v>0</v>
      </c>
      <c r="P201" s="4">
        <v>0</v>
      </c>
      <c r="Q201">
        <v>0</v>
      </c>
      <c r="S201">
        <v>0</v>
      </c>
      <c r="T201">
        <v>0</v>
      </c>
      <c r="U201">
        <v>0</v>
      </c>
      <c r="V201">
        <v>0</v>
      </c>
      <c r="W201">
        <v>0</v>
      </c>
      <c r="X201">
        <v>0</v>
      </c>
      <c r="Y201">
        <v>0</v>
      </c>
      <c r="Z201">
        <v>0</v>
      </c>
      <c r="AB201">
        <v>0</v>
      </c>
      <c r="AC201">
        <v>0</v>
      </c>
      <c r="AE201">
        <v>0</v>
      </c>
      <c r="AF201">
        <v>0</v>
      </c>
      <c r="AG201">
        <v>0</v>
      </c>
      <c r="AH201">
        <v>0</v>
      </c>
      <c r="AL201">
        <v>0</v>
      </c>
      <c r="AM201">
        <v>0</v>
      </c>
      <c r="AO201">
        <v>0</v>
      </c>
      <c r="AP201">
        <v>0</v>
      </c>
      <c r="AQ201">
        <v>0</v>
      </c>
      <c r="AR201">
        <v>0</v>
      </c>
      <c r="AV201">
        <v>0</v>
      </c>
      <c r="AX201">
        <v>0</v>
      </c>
      <c r="AZ201">
        <v>0</v>
      </c>
      <c r="BA201">
        <v>0</v>
      </c>
      <c r="BB201">
        <v>0</v>
      </c>
      <c r="BC201">
        <v>0</v>
      </c>
      <c r="BD201">
        <v>0</v>
      </c>
      <c r="BE201">
        <v>0</v>
      </c>
      <c r="BF201">
        <v>0</v>
      </c>
      <c r="BG201">
        <v>0</v>
      </c>
      <c r="BH201">
        <v>0</v>
      </c>
      <c r="BI201">
        <v>0</v>
      </c>
      <c r="BJ201">
        <v>0</v>
      </c>
      <c r="BK201">
        <v>0</v>
      </c>
      <c r="BL201">
        <v>0</v>
      </c>
      <c r="BM201">
        <v>0</v>
      </c>
      <c r="BN201">
        <v>0</v>
      </c>
    </row>
    <row r="202" spans="1:66">
      <c r="A202" s="3">
        <v>2014</v>
      </c>
      <c r="B202" t="s">
        <v>76</v>
      </c>
      <c r="C202" t="s">
        <v>68</v>
      </c>
      <c r="D202">
        <v>4</v>
      </c>
      <c r="E202">
        <v>1</v>
      </c>
      <c r="F202">
        <v>80</v>
      </c>
      <c r="G202">
        <v>3</v>
      </c>
      <c r="H202">
        <v>16.7</v>
      </c>
      <c r="I202">
        <v>0.31</v>
      </c>
      <c r="J202">
        <v>5.4700000000000026E-2</v>
      </c>
      <c r="K202">
        <v>19.564</v>
      </c>
      <c r="L202">
        <f t="shared" si="1"/>
        <v>2.7959517481087725E-3</v>
      </c>
      <c r="M202">
        <v>0</v>
      </c>
      <c r="N202">
        <v>0</v>
      </c>
      <c r="O202">
        <v>0</v>
      </c>
      <c r="P202" s="4">
        <v>0</v>
      </c>
      <c r="Q202">
        <v>0</v>
      </c>
      <c r="S202">
        <v>0</v>
      </c>
      <c r="T202">
        <v>0</v>
      </c>
      <c r="U202">
        <v>0</v>
      </c>
      <c r="V202">
        <v>0</v>
      </c>
      <c r="W202">
        <v>0</v>
      </c>
      <c r="X202">
        <v>0</v>
      </c>
      <c r="Y202">
        <v>0</v>
      </c>
      <c r="Z202">
        <v>0</v>
      </c>
      <c r="AB202">
        <v>0</v>
      </c>
      <c r="AC202">
        <v>0</v>
      </c>
      <c r="AE202">
        <v>0</v>
      </c>
      <c r="AF202">
        <v>0</v>
      </c>
      <c r="AG202">
        <v>0</v>
      </c>
      <c r="AH202">
        <v>0</v>
      </c>
      <c r="AL202">
        <v>1</v>
      </c>
      <c r="AM202">
        <v>0</v>
      </c>
      <c r="AO202">
        <v>3</v>
      </c>
      <c r="AP202">
        <v>0</v>
      </c>
      <c r="AQ202">
        <v>0</v>
      </c>
      <c r="AR202">
        <v>0</v>
      </c>
      <c r="AV202">
        <v>0</v>
      </c>
      <c r="AX202">
        <v>0</v>
      </c>
      <c r="AZ202">
        <v>0</v>
      </c>
      <c r="BA202">
        <v>0</v>
      </c>
      <c r="BB202">
        <v>0</v>
      </c>
      <c r="BC202">
        <v>0</v>
      </c>
      <c r="BD202">
        <v>0</v>
      </c>
      <c r="BE202">
        <v>0</v>
      </c>
      <c r="BF202">
        <v>0</v>
      </c>
      <c r="BG202">
        <v>0</v>
      </c>
      <c r="BH202">
        <v>0</v>
      </c>
      <c r="BI202">
        <v>0</v>
      </c>
      <c r="BJ202">
        <v>0</v>
      </c>
      <c r="BK202">
        <v>0</v>
      </c>
      <c r="BL202">
        <v>0</v>
      </c>
      <c r="BM202">
        <v>0</v>
      </c>
      <c r="BN202">
        <v>0</v>
      </c>
    </row>
    <row r="203" spans="1:66">
      <c r="A203" s="3">
        <v>2014</v>
      </c>
      <c r="B203" t="s">
        <v>76</v>
      </c>
      <c r="C203" t="s">
        <v>68</v>
      </c>
      <c r="D203">
        <v>4</v>
      </c>
      <c r="E203">
        <v>2</v>
      </c>
      <c r="F203">
        <v>80</v>
      </c>
      <c r="G203">
        <v>4</v>
      </c>
      <c r="H203">
        <v>17.3</v>
      </c>
      <c r="I203">
        <v>0.39</v>
      </c>
      <c r="J203">
        <v>0.10370000000000001</v>
      </c>
      <c r="K203">
        <v>28.626000000000001</v>
      </c>
      <c r="L203">
        <f t="shared" si="1"/>
        <v>3.622580870537274E-3</v>
      </c>
      <c r="M203">
        <v>0</v>
      </c>
      <c r="N203">
        <v>0</v>
      </c>
      <c r="O203">
        <v>0</v>
      </c>
      <c r="P203" s="4">
        <v>0</v>
      </c>
      <c r="Q203">
        <v>0</v>
      </c>
      <c r="S203">
        <v>0</v>
      </c>
      <c r="T203">
        <v>0</v>
      </c>
      <c r="U203">
        <v>0</v>
      </c>
      <c r="V203">
        <v>0</v>
      </c>
      <c r="W203">
        <v>0</v>
      </c>
      <c r="X203">
        <v>0</v>
      </c>
      <c r="Y203">
        <v>0</v>
      </c>
      <c r="Z203">
        <v>0</v>
      </c>
      <c r="AB203">
        <v>0</v>
      </c>
      <c r="AC203">
        <v>0</v>
      </c>
      <c r="AE203">
        <v>0</v>
      </c>
      <c r="AF203">
        <v>0</v>
      </c>
      <c r="AG203">
        <v>0</v>
      </c>
      <c r="AH203">
        <v>0</v>
      </c>
      <c r="AL203">
        <v>0</v>
      </c>
      <c r="AM203">
        <v>0</v>
      </c>
      <c r="AO203">
        <v>0</v>
      </c>
      <c r="AP203">
        <v>0</v>
      </c>
      <c r="AQ203">
        <v>0</v>
      </c>
      <c r="AR203">
        <v>0</v>
      </c>
      <c r="AV203">
        <v>1</v>
      </c>
      <c r="AX203">
        <v>0</v>
      </c>
      <c r="AZ203">
        <v>0</v>
      </c>
      <c r="BA203">
        <v>0</v>
      </c>
      <c r="BB203">
        <v>0</v>
      </c>
      <c r="BC203">
        <v>0</v>
      </c>
      <c r="BD203">
        <v>0</v>
      </c>
      <c r="BE203">
        <v>0</v>
      </c>
      <c r="BF203">
        <v>0</v>
      </c>
      <c r="BG203">
        <v>0</v>
      </c>
      <c r="BH203">
        <v>0</v>
      </c>
      <c r="BI203">
        <v>0</v>
      </c>
      <c r="BJ203">
        <v>0</v>
      </c>
      <c r="BK203">
        <v>0</v>
      </c>
      <c r="BL203">
        <v>0</v>
      </c>
      <c r="BM203">
        <v>0</v>
      </c>
      <c r="BN203">
        <v>0</v>
      </c>
    </row>
    <row r="204" spans="1:66">
      <c r="A204" s="3">
        <v>2014</v>
      </c>
      <c r="B204" t="s">
        <v>76</v>
      </c>
      <c r="C204" t="s">
        <v>68</v>
      </c>
      <c r="D204">
        <v>4</v>
      </c>
      <c r="E204">
        <v>3</v>
      </c>
      <c r="F204">
        <v>80</v>
      </c>
      <c r="G204">
        <v>4</v>
      </c>
      <c r="H204">
        <v>10.54</v>
      </c>
      <c r="I204">
        <v>0.33</v>
      </c>
      <c r="J204">
        <v>8.5999999999999965E-3</v>
      </c>
      <c r="K204">
        <v>11.901999999999999</v>
      </c>
      <c r="L204">
        <f t="shared" si="1"/>
        <v>7.2256763569148016E-4</v>
      </c>
      <c r="M204">
        <v>0</v>
      </c>
      <c r="N204">
        <v>0</v>
      </c>
      <c r="O204">
        <v>0</v>
      </c>
      <c r="P204" s="4">
        <v>0</v>
      </c>
      <c r="Q204">
        <v>0</v>
      </c>
      <c r="S204">
        <v>0</v>
      </c>
      <c r="T204">
        <v>0</v>
      </c>
      <c r="U204">
        <v>0</v>
      </c>
      <c r="V204">
        <v>0</v>
      </c>
      <c r="W204">
        <v>0</v>
      </c>
      <c r="X204">
        <v>0</v>
      </c>
      <c r="Y204">
        <v>0</v>
      </c>
      <c r="Z204">
        <v>0</v>
      </c>
      <c r="AB204">
        <v>0</v>
      </c>
      <c r="AC204">
        <v>1</v>
      </c>
      <c r="AE204">
        <v>0</v>
      </c>
      <c r="AF204">
        <v>0</v>
      </c>
      <c r="AG204">
        <v>0</v>
      </c>
      <c r="AH204">
        <v>0</v>
      </c>
      <c r="AL204">
        <v>0</v>
      </c>
      <c r="AM204">
        <v>0</v>
      </c>
      <c r="AO204">
        <v>0</v>
      </c>
      <c r="AP204">
        <v>0</v>
      </c>
      <c r="AQ204">
        <v>0</v>
      </c>
      <c r="AR204">
        <v>0</v>
      </c>
      <c r="AV204">
        <v>2</v>
      </c>
      <c r="AX204">
        <v>0</v>
      </c>
      <c r="AZ204">
        <v>0</v>
      </c>
      <c r="BA204">
        <v>0</v>
      </c>
      <c r="BB204">
        <v>0</v>
      </c>
      <c r="BC204">
        <v>0</v>
      </c>
      <c r="BD204">
        <v>0</v>
      </c>
      <c r="BE204">
        <v>0</v>
      </c>
      <c r="BF204">
        <v>0</v>
      </c>
      <c r="BG204">
        <v>0</v>
      </c>
      <c r="BH204">
        <v>0</v>
      </c>
      <c r="BI204">
        <v>0</v>
      </c>
      <c r="BJ204">
        <v>0</v>
      </c>
      <c r="BK204">
        <v>0</v>
      </c>
      <c r="BL204">
        <v>0</v>
      </c>
      <c r="BM204">
        <v>0</v>
      </c>
      <c r="BN204">
        <v>0</v>
      </c>
    </row>
    <row r="205" spans="1:66">
      <c r="A205" s="3">
        <v>2014</v>
      </c>
      <c r="B205" t="s">
        <v>76</v>
      </c>
      <c r="C205" t="s">
        <v>68</v>
      </c>
      <c r="D205">
        <v>5</v>
      </c>
      <c r="E205">
        <v>1</v>
      </c>
      <c r="F205">
        <v>0</v>
      </c>
      <c r="G205">
        <v>4</v>
      </c>
      <c r="H205">
        <v>16.47</v>
      </c>
      <c r="I205">
        <v>0.35</v>
      </c>
      <c r="J205">
        <v>0.47490000000000004</v>
      </c>
      <c r="K205">
        <v>24.49</v>
      </c>
      <c r="L205">
        <f t="shared" si="1"/>
        <v>1.9391588403429975E-2</v>
      </c>
      <c r="M205">
        <v>0</v>
      </c>
      <c r="N205">
        <v>0</v>
      </c>
      <c r="O205">
        <v>0</v>
      </c>
      <c r="P205" s="4">
        <v>0</v>
      </c>
      <c r="Q205">
        <v>0</v>
      </c>
      <c r="S205">
        <v>0</v>
      </c>
      <c r="T205">
        <v>0</v>
      </c>
      <c r="U205">
        <v>0</v>
      </c>
      <c r="V205">
        <v>0</v>
      </c>
      <c r="W205">
        <v>0</v>
      </c>
      <c r="X205">
        <v>0</v>
      </c>
      <c r="Y205">
        <v>0</v>
      </c>
      <c r="Z205">
        <v>0</v>
      </c>
      <c r="AB205">
        <v>0</v>
      </c>
      <c r="AC205">
        <v>0</v>
      </c>
      <c r="AE205">
        <v>0</v>
      </c>
      <c r="AF205">
        <v>0</v>
      </c>
      <c r="AG205">
        <v>0</v>
      </c>
      <c r="AH205">
        <v>0</v>
      </c>
      <c r="AL205">
        <v>1</v>
      </c>
      <c r="AM205">
        <v>0</v>
      </c>
      <c r="AO205">
        <v>0</v>
      </c>
      <c r="AP205">
        <v>0</v>
      </c>
      <c r="AQ205">
        <v>0</v>
      </c>
      <c r="AR205">
        <v>0</v>
      </c>
      <c r="AV205">
        <v>1</v>
      </c>
      <c r="AX205">
        <v>0</v>
      </c>
      <c r="AZ205">
        <v>0</v>
      </c>
      <c r="BA205">
        <v>0</v>
      </c>
      <c r="BB205">
        <v>0</v>
      </c>
      <c r="BC205">
        <v>0</v>
      </c>
      <c r="BD205">
        <v>0</v>
      </c>
      <c r="BE205">
        <v>0</v>
      </c>
      <c r="BF205">
        <v>0</v>
      </c>
      <c r="BG205">
        <v>0</v>
      </c>
      <c r="BH205">
        <v>0</v>
      </c>
      <c r="BI205">
        <v>0</v>
      </c>
      <c r="BJ205">
        <v>0</v>
      </c>
      <c r="BK205">
        <v>0</v>
      </c>
      <c r="BL205">
        <v>0</v>
      </c>
      <c r="BM205">
        <v>0</v>
      </c>
      <c r="BN205">
        <v>0</v>
      </c>
    </row>
    <row r="206" spans="1:66">
      <c r="A206" s="3">
        <v>2014</v>
      </c>
      <c r="B206" t="s">
        <v>76</v>
      </c>
      <c r="C206" t="s">
        <v>68</v>
      </c>
      <c r="D206">
        <v>5</v>
      </c>
      <c r="E206">
        <v>2</v>
      </c>
      <c r="F206">
        <v>0</v>
      </c>
      <c r="G206">
        <v>5</v>
      </c>
      <c r="H206">
        <v>16.72</v>
      </c>
      <c r="I206">
        <v>0.36</v>
      </c>
      <c r="J206">
        <v>6.3699999999999979E-2</v>
      </c>
      <c r="K206">
        <v>27.532</v>
      </c>
      <c r="L206">
        <f t="shared" si="1"/>
        <v>2.3136713642307126E-3</v>
      </c>
      <c r="M206">
        <v>0</v>
      </c>
      <c r="N206">
        <v>0</v>
      </c>
      <c r="O206">
        <v>0</v>
      </c>
      <c r="P206" s="4">
        <v>0</v>
      </c>
      <c r="Q206">
        <v>0</v>
      </c>
      <c r="S206">
        <v>0</v>
      </c>
      <c r="T206">
        <v>0</v>
      </c>
      <c r="U206">
        <v>0</v>
      </c>
      <c r="V206">
        <v>0</v>
      </c>
      <c r="W206">
        <v>0</v>
      </c>
      <c r="X206">
        <v>0</v>
      </c>
      <c r="Y206">
        <v>1</v>
      </c>
      <c r="Z206">
        <v>0</v>
      </c>
      <c r="AB206">
        <v>0</v>
      </c>
      <c r="AC206">
        <v>0</v>
      </c>
      <c r="AE206">
        <v>5</v>
      </c>
      <c r="AF206">
        <v>0</v>
      </c>
      <c r="AG206">
        <v>0</v>
      </c>
      <c r="AH206">
        <v>0</v>
      </c>
      <c r="AL206">
        <v>0</v>
      </c>
      <c r="AM206">
        <v>0</v>
      </c>
      <c r="AO206">
        <v>3</v>
      </c>
      <c r="AP206">
        <v>0</v>
      </c>
      <c r="AQ206">
        <v>0</v>
      </c>
      <c r="AR206">
        <v>0</v>
      </c>
      <c r="AV206">
        <v>7</v>
      </c>
      <c r="AX206">
        <v>0</v>
      </c>
      <c r="AZ206">
        <v>0</v>
      </c>
      <c r="BA206">
        <v>0</v>
      </c>
      <c r="BB206">
        <v>0</v>
      </c>
      <c r="BC206">
        <v>0</v>
      </c>
      <c r="BD206">
        <v>0</v>
      </c>
      <c r="BE206">
        <v>0</v>
      </c>
      <c r="BF206">
        <v>0</v>
      </c>
      <c r="BG206">
        <v>0</v>
      </c>
      <c r="BH206">
        <v>0</v>
      </c>
      <c r="BI206">
        <v>0</v>
      </c>
      <c r="BJ206">
        <v>0</v>
      </c>
      <c r="BK206">
        <v>0</v>
      </c>
      <c r="BL206">
        <v>0</v>
      </c>
      <c r="BM206">
        <v>0</v>
      </c>
      <c r="BN206">
        <v>0</v>
      </c>
    </row>
    <row r="207" spans="1:66">
      <c r="A207" s="3">
        <v>2014</v>
      </c>
      <c r="B207" t="s">
        <v>76</v>
      </c>
      <c r="C207" t="s">
        <v>68</v>
      </c>
      <c r="D207">
        <v>5</v>
      </c>
      <c r="E207">
        <v>3</v>
      </c>
      <c r="F207">
        <v>0</v>
      </c>
      <c r="G207">
        <v>3</v>
      </c>
      <c r="H207">
        <v>10.27</v>
      </c>
      <c r="I207">
        <v>0.32</v>
      </c>
      <c r="J207">
        <v>5.7000000000000384E-3</v>
      </c>
      <c r="K207">
        <v>11.042</v>
      </c>
      <c r="L207">
        <f t="shared" si="1"/>
        <v>5.162108313711319E-4</v>
      </c>
      <c r="M207">
        <v>0</v>
      </c>
      <c r="N207">
        <v>0</v>
      </c>
      <c r="O207">
        <v>0</v>
      </c>
      <c r="P207" s="4">
        <v>0</v>
      </c>
      <c r="Q207">
        <v>0</v>
      </c>
      <c r="S207">
        <v>0</v>
      </c>
      <c r="T207">
        <v>0</v>
      </c>
      <c r="U207">
        <v>0</v>
      </c>
      <c r="V207">
        <v>0</v>
      </c>
      <c r="W207">
        <v>0</v>
      </c>
      <c r="X207">
        <v>0</v>
      </c>
      <c r="Y207">
        <v>0</v>
      </c>
      <c r="Z207">
        <v>0</v>
      </c>
      <c r="AB207">
        <v>0</v>
      </c>
      <c r="AC207">
        <v>0</v>
      </c>
      <c r="AE207">
        <v>2</v>
      </c>
      <c r="AF207">
        <v>0</v>
      </c>
      <c r="AG207">
        <v>0</v>
      </c>
      <c r="AH207">
        <v>0</v>
      </c>
      <c r="AL207">
        <v>0</v>
      </c>
      <c r="AM207">
        <v>0</v>
      </c>
      <c r="AO207">
        <v>0</v>
      </c>
      <c r="AP207">
        <v>0</v>
      </c>
      <c r="AQ207">
        <v>0</v>
      </c>
      <c r="AR207">
        <v>0</v>
      </c>
      <c r="AV207">
        <v>0</v>
      </c>
      <c r="AX207">
        <v>0</v>
      </c>
      <c r="AZ207">
        <v>0</v>
      </c>
      <c r="BA207">
        <v>0</v>
      </c>
      <c r="BB207">
        <v>0</v>
      </c>
      <c r="BC207">
        <v>0</v>
      </c>
      <c r="BD207">
        <v>0</v>
      </c>
      <c r="BE207">
        <v>0</v>
      </c>
      <c r="BF207">
        <v>0</v>
      </c>
      <c r="BG207">
        <v>0</v>
      </c>
      <c r="BH207">
        <v>0</v>
      </c>
      <c r="BI207">
        <v>0</v>
      </c>
      <c r="BJ207">
        <v>0</v>
      </c>
      <c r="BK207">
        <v>0</v>
      </c>
      <c r="BL207">
        <v>0</v>
      </c>
      <c r="BM207">
        <v>0</v>
      </c>
      <c r="BN207">
        <v>0</v>
      </c>
    </row>
    <row r="208" spans="1:66">
      <c r="A208" s="3">
        <v>2014</v>
      </c>
      <c r="B208" t="s">
        <v>77</v>
      </c>
      <c r="C208" t="s">
        <v>69</v>
      </c>
      <c r="D208">
        <v>1</v>
      </c>
      <c r="G208">
        <v>6</v>
      </c>
      <c r="H208">
        <v>32.1</v>
      </c>
      <c r="I208">
        <v>0.48</v>
      </c>
      <c r="J208">
        <v>7.839999999999997E-2</v>
      </c>
      <c r="K208">
        <v>72.087999999999994</v>
      </c>
      <c r="L208">
        <f t="shared" si="1"/>
        <v>1.0875596493175005E-3</v>
      </c>
      <c r="M208">
        <v>0</v>
      </c>
      <c r="N208">
        <v>0</v>
      </c>
      <c r="O208">
        <v>0</v>
      </c>
      <c r="P208" s="4">
        <v>0</v>
      </c>
      <c r="Q208">
        <v>0</v>
      </c>
      <c r="S208">
        <v>0</v>
      </c>
      <c r="T208">
        <v>0</v>
      </c>
      <c r="U208">
        <v>0</v>
      </c>
      <c r="V208">
        <v>0</v>
      </c>
      <c r="W208">
        <v>0</v>
      </c>
      <c r="X208">
        <v>0</v>
      </c>
      <c r="Y208">
        <v>2</v>
      </c>
      <c r="Z208">
        <v>0</v>
      </c>
      <c r="AB208">
        <v>0</v>
      </c>
      <c r="AC208">
        <v>2</v>
      </c>
      <c r="AE208">
        <v>0</v>
      </c>
      <c r="AF208">
        <v>0</v>
      </c>
      <c r="AG208">
        <v>0</v>
      </c>
      <c r="AH208">
        <v>0</v>
      </c>
      <c r="AL208">
        <v>0</v>
      </c>
      <c r="AM208">
        <v>0</v>
      </c>
      <c r="AO208">
        <v>0</v>
      </c>
      <c r="AP208">
        <v>0</v>
      </c>
      <c r="AQ208">
        <v>0</v>
      </c>
      <c r="AR208">
        <v>0</v>
      </c>
      <c r="AV208">
        <v>3</v>
      </c>
      <c r="AX208">
        <v>0</v>
      </c>
      <c r="AZ208">
        <v>0</v>
      </c>
      <c r="BA208">
        <v>0</v>
      </c>
      <c r="BB208">
        <v>0</v>
      </c>
      <c r="BC208">
        <v>0</v>
      </c>
      <c r="BD208">
        <v>0</v>
      </c>
      <c r="BE208">
        <v>0</v>
      </c>
      <c r="BF208">
        <v>0</v>
      </c>
      <c r="BG208">
        <v>0</v>
      </c>
      <c r="BH208">
        <v>0</v>
      </c>
      <c r="BI208">
        <v>0</v>
      </c>
      <c r="BJ208">
        <v>0</v>
      </c>
      <c r="BK208">
        <v>0</v>
      </c>
      <c r="BL208">
        <v>0</v>
      </c>
      <c r="BM208">
        <v>0</v>
      </c>
      <c r="BN208">
        <v>0</v>
      </c>
    </row>
    <row r="209" spans="1:66">
      <c r="A209" s="3">
        <v>2014</v>
      </c>
      <c r="B209" t="s">
        <v>77</v>
      </c>
      <c r="C209" t="s">
        <v>69</v>
      </c>
      <c r="D209">
        <v>2</v>
      </c>
      <c r="G209">
        <v>5</v>
      </c>
      <c r="H209">
        <v>45.91</v>
      </c>
      <c r="I209">
        <v>0.56000000000000005</v>
      </c>
      <c r="J209">
        <v>0.13150000000000001</v>
      </c>
      <c r="K209">
        <v>75.195999999999998</v>
      </c>
      <c r="L209">
        <f t="shared" si="1"/>
        <v>1.7487632320868133E-3</v>
      </c>
      <c r="M209">
        <v>0</v>
      </c>
      <c r="N209">
        <v>0</v>
      </c>
      <c r="O209">
        <v>0</v>
      </c>
      <c r="P209" s="4">
        <v>0</v>
      </c>
      <c r="Q209">
        <v>0</v>
      </c>
      <c r="S209">
        <v>0</v>
      </c>
      <c r="T209">
        <v>0</v>
      </c>
      <c r="U209">
        <v>0</v>
      </c>
      <c r="V209">
        <v>0</v>
      </c>
      <c r="W209">
        <v>0</v>
      </c>
      <c r="X209">
        <v>0</v>
      </c>
      <c r="Y209">
        <v>1</v>
      </c>
      <c r="Z209">
        <v>0</v>
      </c>
      <c r="AB209">
        <v>0</v>
      </c>
      <c r="AC209">
        <v>0</v>
      </c>
      <c r="AE209">
        <v>0</v>
      </c>
      <c r="AF209">
        <v>0</v>
      </c>
      <c r="AG209">
        <v>0</v>
      </c>
      <c r="AH209">
        <v>0</v>
      </c>
      <c r="AL209">
        <v>0</v>
      </c>
      <c r="AM209">
        <v>0</v>
      </c>
      <c r="AO209">
        <v>8</v>
      </c>
      <c r="AP209">
        <v>0</v>
      </c>
      <c r="AQ209">
        <v>0</v>
      </c>
      <c r="AR209">
        <v>0</v>
      </c>
      <c r="AV209">
        <v>1</v>
      </c>
      <c r="AX209">
        <v>0</v>
      </c>
      <c r="AZ209">
        <v>0</v>
      </c>
      <c r="BA209">
        <v>0</v>
      </c>
      <c r="BB209">
        <v>0</v>
      </c>
      <c r="BC209">
        <v>0</v>
      </c>
      <c r="BD209">
        <v>0</v>
      </c>
      <c r="BE209">
        <v>0</v>
      </c>
      <c r="BF209">
        <v>0</v>
      </c>
      <c r="BG209">
        <v>0</v>
      </c>
      <c r="BH209">
        <v>0</v>
      </c>
      <c r="BI209">
        <v>0</v>
      </c>
      <c r="BJ209">
        <v>0</v>
      </c>
      <c r="BK209">
        <v>0</v>
      </c>
      <c r="BL209">
        <v>0</v>
      </c>
      <c r="BM209">
        <v>0</v>
      </c>
      <c r="BN209">
        <v>0</v>
      </c>
    </row>
    <row r="210" spans="1:66">
      <c r="A210" s="3">
        <v>2014</v>
      </c>
      <c r="B210" t="s">
        <v>77</v>
      </c>
      <c r="C210" t="s">
        <v>69</v>
      </c>
      <c r="D210">
        <v>3</v>
      </c>
      <c r="G210">
        <v>4</v>
      </c>
      <c r="H210">
        <v>42.82</v>
      </c>
      <c r="I210">
        <v>0.54</v>
      </c>
      <c r="J210">
        <v>0.10460000000000003</v>
      </c>
      <c r="K210">
        <v>57.095999999999997</v>
      </c>
      <c r="L210">
        <f t="shared" si="1"/>
        <v>1.832002241838308E-3</v>
      </c>
      <c r="M210">
        <v>0</v>
      </c>
      <c r="N210">
        <v>0</v>
      </c>
      <c r="O210">
        <v>0</v>
      </c>
      <c r="P210" s="4">
        <v>0</v>
      </c>
      <c r="Q210">
        <v>0</v>
      </c>
      <c r="S210">
        <v>0</v>
      </c>
      <c r="T210">
        <v>0</v>
      </c>
      <c r="U210">
        <v>0</v>
      </c>
      <c r="V210">
        <v>0</v>
      </c>
      <c r="W210">
        <v>0</v>
      </c>
      <c r="X210">
        <v>0</v>
      </c>
      <c r="Y210">
        <v>0</v>
      </c>
      <c r="Z210">
        <v>0</v>
      </c>
      <c r="AB210">
        <v>0</v>
      </c>
      <c r="AC210">
        <v>2</v>
      </c>
      <c r="AE210">
        <v>1</v>
      </c>
      <c r="AF210">
        <v>0</v>
      </c>
      <c r="AG210">
        <v>0</v>
      </c>
      <c r="AH210">
        <v>0</v>
      </c>
      <c r="AL210">
        <v>0</v>
      </c>
      <c r="AM210">
        <v>0</v>
      </c>
      <c r="AO210">
        <v>7</v>
      </c>
      <c r="AP210">
        <v>0</v>
      </c>
      <c r="AQ210">
        <v>0</v>
      </c>
      <c r="AR210">
        <v>0</v>
      </c>
      <c r="AV210">
        <v>3</v>
      </c>
      <c r="AX210">
        <v>0</v>
      </c>
      <c r="AZ210">
        <v>0</v>
      </c>
      <c r="BA210">
        <v>0</v>
      </c>
      <c r="BB210">
        <v>0</v>
      </c>
      <c r="BC210">
        <v>0</v>
      </c>
      <c r="BD210">
        <v>0</v>
      </c>
      <c r="BE210">
        <v>0</v>
      </c>
      <c r="BF210">
        <v>0</v>
      </c>
      <c r="BG210">
        <v>0</v>
      </c>
      <c r="BH210">
        <v>0</v>
      </c>
      <c r="BI210">
        <v>0</v>
      </c>
      <c r="BJ210">
        <v>0</v>
      </c>
      <c r="BK210">
        <v>0</v>
      </c>
      <c r="BL210">
        <v>0</v>
      </c>
      <c r="BM210">
        <v>0</v>
      </c>
      <c r="BN210">
        <v>0</v>
      </c>
    </row>
    <row r="211" spans="1:66">
      <c r="A211" s="3">
        <v>2014</v>
      </c>
      <c r="B211" t="s">
        <v>77</v>
      </c>
      <c r="C211" t="s">
        <v>69</v>
      </c>
      <c r="D211">
        <v>4</v>
      </c>
      <c r="G211">
        <v>4</v>
      </c>
      <c r="H211">
        <v>24</v>
      </c>
      <c r="I211">
        <v>0.33</v>
      </c>
      <c r="J211">
        <v>4.2399999999999993E-2</v>
      </c>
      <c r="K211">
        <v>34.119999999999997</v>
      </c>
      <c r="L211">
        <f t="shared" si="1"/>
        <v>1.242672919109027E-3</v>
      </c>
      <c r="M211">
        <v>0</v>
      </c>
      <c r="N211">
        <v>0</v>
      </c>
      <c r="O211">
        <v>0</v>
      </c>
      <c r="P211" s="4">
        <v>0</v>
      </c>
      <c r="Q211">
        <v>0</v>
      </c>
      <c r="S211">
        <v>0</v>
      </c>
      <c r="T211">
        <v>0</v>
      </c>
      <c r="U211">
        <v>0</v>
      </c>
      <c r="V211">
        <v>0</v>
      </c>
      <c r="W211">
        <v>0</v>
      </c>
      <c r="X211">
        <v>0</v>
      </c>
      <c r="Y211">
        <v>0</v>
      </c>
      <c r="Z211">
        <v>0</v>
      </c>
      <c r="AB211">
        <v>0</v>
      </c>
      <c r="AC211">
        <v>1</v>
      </c>
      <c r="AE211">
        <v>0</v>
      </c>
      <c r="AF211">
        <v>0</v>
      </c>
      <c r="AG211">
        <v>0</v>
      </c>
      <c r="AH211">
        <v>0</v>
      </c>
      <c r="AL211">
        <v>0</v>
      </c>
      <c r="AM211">
        <v>0</v>
      </c>
      <c r="AO211">
        <v>0</v>
      </c>
      <c r="AP211">
        <v>0</v>
      </c>
      <c r="AQ211">
        <v>0</v>
      </c>
      <c r="AR211">
        <v>0</v>
      </c>
      <c r="AV211">
        <v>1</v>
      </c>
      <c r="AX211">
        <v>0</v>
      </c>
      <c r="AZ211">
        <v>0</v>
      </c>
      <c r="BA211">
        <v>0</v>
      </c>
      <c r="BB211">
        <v>0</v>
      </c>
      <c r="BC211">
        <v>0</v>
      </c>
      <c r="BD211">
        <v>0</v>
      </c>
      <c r="BE211">
        <v>0</v>
      </c>
      <c r="BF211">
        <v>0</v>
      </c>
      <c r="BG211">
        <v>0</v>
      </c>
      <c r="BH211">
        <v>0</v>
      </c>
      <c r="BI211">
        <v>0</v>
      </c>
      <c r="BJ211">
        <v>0</v>
      </c>
      <c r="BK211">
        <v>0</v>
      </c>
      <c r="BL211">
        <v>0</v>
      </c>
      <c r="BM211">
        <v>0</v>
      </c>
      <c r="BN211">
        <v>0</v>
      </c>
    </row>
    <row r="212" spans="1:66">
      <c r="A212" s="3">
        <v>2014</v>
      </c>
      <c r="B212" t="s">
        <v>77</v>
      </c>
      <c r="C212" t="s">
        <v>69</v>
      </c>
      <c r="D212">
        <v>5</v>
      </c>
      <c r="G212">
        <v>4</v>
      </c>
      <c r="H212">
        <v>13.05</v>
      </c>
      <c r="I212">
        <v>0.26</v>
      </c>
      <c r="J212">
        <v>4.9000000000000155E-3</v>
      </c>
      <c r="K212">
        <v>9.1379999999999999</v>
      </c>
      <c r="L212">
        <f t="shared" si="1"/>
        <v>5.3622236813307236E-4</v>
      </c>
      <c r="M212">
        <v>0</v>
      </c>
      <c r="N212">
        <v>0</v>
      </c>
      <c r="O212">
        <v>0</v>
      </c>
      <c r="P212" s="4">
        <v>0</v>
      </c>
      <c r="Q212">
        <v>0</v>
      </c>
      <c r="S212">
        <v>0</v>
      </c>
      <c r="T212">
        <v>0</v>
      </c>
      <c r="U212">
        <v>0</v>
      </c>
      <c r="V212">
        <v>0</v>
      </c>
      <c r="W212">
        <v>0</v>
      </c>
      <c r="X212">
        <v>0</v>
      </c>
      <c r="Y212">
        <v>0</v>
      </c>
      <c r="Z212">
        <v>0</v>
      </c>
      <c r="AB212">
        <v>0</v>
      </c>
      <c r="AC212">
        <v>0</v>
      </c>
      <c r="AE212">
        <v>0</v>
      </c>
      <c r="AF212">
        <v>0</v>
      </c>
      <c r="AG212">
        <v>0</v>
      </c>
      <c r="AH212">
        <v>0</v>
      </c>
      <c r="AL212">
        <v>0</v>
      </c>
      <c r="AM212">
        <v>0</v>
      </c>
      <c r="AO212">
        <v>0</v>
      </c>
      <c r="AP212">
        <v>0</v>
      </c>
      <c r="AQ212">
        <v>0</v>
      </c>
      <c r="AR212">
        <v>0</v>
      </c>
      <c r="AV212">
        <v>3</v>
      </c>
      <c r="AX212">
        <v>0</v>
      </c>
      <c r="AZ212">
        <v>0</v>
      </c>
      <c r="BA212">
        <v>0</v>
      </c>
      <c r="BB212">
        <v>0</v>
      </c>
      <c r="BC212">
        <v>0</v>
      </c>
      <c r="BD212">
        <v>0</v>
      </c>
      <c r="BE212">
        <v>0</v>
      </c>
      <c r="BF212">
        <v>0</v>
      </c>
      <c r="BG212">
        <v>0</v>
      </c>
      <c r="BH212">
        <v>0</v>
      </c>
      <c r="BI212">
        <v>0</v>
      </c>
      <c r="BJ212">
        <v>0</v>
      </c>
      <c r="BK212">
        <v>0</v>
      </c>
      <c r="BL212">
        <v>0</v>
      </c>
      <c r="BM212">
        <v>0</v>
      </c>
      <c r="BN212">
        <v>0</v>
      </c>
    </row>
    <row r="213" spans="1:66">
      <c r="A213" s="3">
        <v>2014</v>
      </c>
      <c r="B213" t="s">
        <v>77</v>
      </c>
      <c r="C213" t="s">
        <v>69</v>
      </c>
      <c r="D213">
        <v>6</v>
      </c>
      <c r="G213">
        <v>3</v>
      </c>
      <c r="H213">
        <v>7.45</v>
      </c>
      <c r="I213">
        <v>0.23</v>
      </c>
      <c r="J213">
        <v>1.21E-2</v>
      </c>
      <c r="K213">
        <v>5.1980000000000004</v>
      </c>
      <c r="L213">
        <f t="shared" si="1"/>
        <v>2.327818391689111E-3</v>
      </c>
      <c r="M213">
        <v>0</v>
      </c>
      <c r="N213">
        <v>0</v>
      </c>
      <c r="O213">
        <v>0</v>
      </c>
      <c r="P213" s="4">
        <v>0</v>
      </c>
      <c r="Q213">
        <v>0</v>
      </c>
      <c r="S213">
        <v>0</v>
      </c>
      <c r="T213">
        <v>0</v>
      </c>
      <c r="U213">
        <v>0</v>
      </c>
      <c r="V213">
        <v>0</v>
      </c>
      <c r="W213">
        <v>0</v>
      </c>
      <c r="X213">
        <v>0</v>
      </c>
      <c r="Y213">
        <v>0</v>
      </c>
      <c r="Z213">
        <v>0</v>
      </c>
      <c r="AB213">
        <v>0</v>
      </c>
      <c r="AC213">
        <v>0</v>
      </c>
      <c r="AE213">
        <v>0</v>
      </c>
      <c r="AF213">
        <v>0</v>
      </c>
      <c r="AG213">
        <v>0</v>
      </c>
      <c r="AH213">
        <v>2</v>
      </c>
      <c r="AL213">
        <v>0</v>
      </c>
      <c r="AM213">
        <v>0</v>
      </c>
      <c r="AO213">
        <v>10</v>
      </c>
      <c r="AP213">
        <v>0</v>
      </c>
      <c r="AQ213">
        <v>0</v>
      </c>
      <c r="AR213">
        <v>0</v>
      </c>
      <c r="AV213">
        <v>2</v>
      </c>
      <c r="AX213">
        <v>0</v>
      </c>
      <c r="AZ213">
        <v>0</v>
      </c>
      <c r="BA213">
        <v>0</v>
      </c>
      <c r="BB213">
        <v>0</v>
      </c>
      <c r="BC213">
        <v>0</v>
      </c>
      <c r="BD213">
        <v>0</v>
      </c>
      <c r="BE213">
        <v>0</v>
      </c>
      <c r="BF213">
        <v>0</v>
      </c>
      <c r="BG213">
        <v>0</v>
      </c>
      <c r="BH213">
        <v>0</v>
      </c>
      <c r="BI213">
        <v>0</v>
      </c>
      <c r="BJ213">
        <v>0</v>
      </c>
      <c r="BK213">
        <v>0</v>
      </c>
      <c r="BL213">
        <v>0</v>
      </c>
      <c r="BM213">
        <v>0</v>
      </c>
      <c r="BN213">
        <v>0</v>
      </c>
    </row>
    <row r="214" spans="1:66">
      <c r="A214" s="3">
        <v>2014</v>
      </c>
      <c r="B214" t="s">
        <v>77</v>
      </c>
      <c r="C214" t="s">
        <v>69</v>
      </c>
      <c r="D214">
        <v>7</v>
      </c>
      <c r="G214">
        <v>6</v>
      </c>
      <c r="H214">
        <v>24.72</v>
      </c>
      <c r="I214">
        <v>0.46</v>
      </c>
      <c r="J214">
        <v>0.39250000000000002</v>
      </c>
      <c r="K214">
        <v>70.518000000000001</v>
      </c>
      <c r="L214">
        <f t="shared" si="1"/>
        <v>5.5659547916843931E-3</v>
      </c>
      <c r="M214">
        <v>1</v>
      </c>
      <c r="N214">
        <v>0</v>
      </c>
      <c r="O214">
        <v>0</v>
      </c>
      <c r="P214" s="4">
        <v>0</v>
      </c>
      <c r="Q214">
        <v>0</v>
      </c>
      <c r="S214">
        <v>0</v>
      </c>
      <c r="T214">
        <v>0</v>
      </c>
      <c r="U214">
        <v>0</v>
      </c>
      <c r="V214">
        <v>0</v>
      </c>
      <c r="W214">
        <v>0</v>
      </c>
      <c r="X214">
        <v>0</v>
      </c>
      <c r="Y214">
        <v>1</v>
      </c>
      <c r="Z214">
        <v>0</v>
      </c>
      <c r="AB214">
        <v>0</v>
      </c>
      <c r="AC214">
        <v>1</v>
      </c>
      <c r="AE214">
        <v>1</v>
      </c>
      <c r="AF214">
        <v>0</v>
      </c>
      <c r="AG214">
        <v>1</v>
      </c>
      <c r="AH214">
        <v>1</v>
      </c>
      <c r="AL214">
        <v>0</v>
      </c>
      <c r="AM214">
        <v>0</v>
      </c>
      <c r="AO214">
        <v>3</v>
      </c>
      <c r="AP214">
        <v>0</v>
      </c>
      <c r="AQ214">
        <v>0</v>
      </c>
      <c r="AR214">
        <v>0</v>
      </c>
      <c r="AV214">
        <v>0</v>
      </c>
      <c r="AX214">
        <v>0</v>
      </c>
      <c r="AZ214">
        <v>0</v>
      </c>
      <c r="BA214">
        <v>1</v>
      </c>
      <c r="BB214">
        <v>0</v>
      </c>
      <c r="BC214">
        <v>0</v>
      </c>
      <c r="BD214">
        <v>0</v>
      </c>
      <c r="BE214">
        <v>0</v>
      </c>
      <c r="BF214">
        <v>0</v>
      </c>
      <c r="BG214">
        <v>0</v>
      </c>
      <c r="BH214">
        <v>0</v>
      </c>
      <c r="BI214">
        <v>0</v>
      </c>
      <c r="BJ214">
        <v>0</v>
      </c>
      <c r="BK214">
        <v>0</v>
      </c>
      <c r="BL214">
        <v>0</v>
      </c>
      <c r="BM214">
        <v>0</v>
      </c>
      <c r="BN214">
        <v>0</v>
      </c>
    </row>
    <row r="215" spans="1:66">
      <c r="A215" s="3">
        <v>2014</v>
      </c>
      <c r="B215" t="s">
        <v>77</v>
      </c>
      <c r="C215" t="s">
        <v>69</v>
      </c>
      <c r="D215">
        <v>8</v>
      </c>
      <c r="G215">
        <v>5</v>
      </c>
      <c r="H215">
        <v>24.73</v>
      </c>
      <c r="I215">
        <v>0.39</v>
      </c>
      <c r="J215">
        <v>0.38460000000000005</v>
      </c>
      <c r="K215">
        <v>31.54</v>
      </c>
      <c r="L215">
        <f t="shared" si="1"/>
        <v>1.219403931515536E-2</v>
      </c>
      <c r="M215">
        <v>0</v>
      </c>
      <c r="N215">
        <v>0</v>
      </c>
      <c r="O215">
        <v>0</v>
      </c>
      <c r="P215" s="4">
        <v>0</v>
      </c>
      <c r="Q215">
        <v>0</v>
      </c>
      <c r="S215">
        <v>0</v>
      </c>
      <c r="T215">
        <v>0</v>
      </c>
      <c r="U215">
        <v>0</v>
      </c>
      <c r="V215">
        <v>0</v>
      </c>
      <c r="W215">
        <v>0</v>
      </c>
      <c r="X215">
        <v>0</v>
      </c>
      <c r="Y215">
        <v>0</v>
      </c>
      <c r="Z215">
        <v>0</v>
      </c>
      <c r="AB215">
        <v>0</v>
      </c>
      <c r="AC215">
        <v>5</v>
      </c>
      <c r="AE215">
        <v>0</v>
      </c>
      <c r="AF215">
        <v>0</v>
      </c>
      <c r="AG215">
        <v>3</v>
      </c>
      <c r="AH215">
        <v>1</v>
      </c>
      <c r="AL215">
        <v>0</v>
      </c>
      <c r="AM215">
        <v>0</v>
      </c>
      <c r="AO215">
        <v>0</v>
      </c>
      <c r="AP215">
        <v>2</v>
      </c>
      <c r="AQ215">
        <v>0</v>
      </c>
      <c r="AR215">
        <v>0</v>
      </c>
      <c r="AV215">
        <v>0</v>
      </c>
      <c r="AX215">
        <v>0</v>
      </c>
      <c r="AZ215">
        <v>0</v>
      </c>
      <c r="BA215">
        <v>1</v>
      </c>
      <c r="BB215">
        <v>0</v>
      </c>
      <c r="BC215">
        <v>0</v>
      </c>
      <c r="BD215">
        <v>0</v>
      </c>
      <c r="BE215">
        <v>0</v>
      </c>
      <c r="BF215">
        <v>0</v>
      </c>
      <c r="BG215">
        <v>0</v>
      </c>
      <c r="BH215">
        <v>0</v>
      </c>
      <c r="BI215">
        <v>0</v>
      </c>
      <c r="BJ215">
        <v>0</v>
      </c>
      <c r="BK215">
        <v>0</v>
      </c>
      <c r="BL215">
        <v>0</v>
      </c>
      <c r="BM215">
        <v>0</v>
      </c>
      <c r="BN215">
        <v>0</v>
      </c>
    </row>
    <row r="216" spans="1:66">
      <c r="A216" s="3">
        <v>2014</v>
      </c>
      <c r="B216" t="s">
        <v>77</v>
      </c>
      <c r="C216" t="s">
        <v>69</v>
      </c>
      <c r="D216">
        <v>9</v>
      </c>
      <c r="G216">
        <v>4</v>
      </c>
      <c r="H216">
        <v>26.78</v>
      </c>
      <c r="I216">
        <v>0.51</v>
      </c>
      <c r="J216">
        <v>0.15860000000000002</v>
      </c>
      <c r="K216">
        <v>53.46</v>
      </c>
      <c r="L216">
        <f t="shared" si="1"/>
        <v>2.9667040778151893E-3</v>
      </c>
      <c r="M216">
        <v>0</v>
      </c>
      <c r="N216">
        <v>0</v>
      </c>
      <c r="O216">
        <v>0</v>
      </c>
      <c r="P216" s="4">
        <v>0</v>
      </c>
      <c r="Q216">
        <v>0</v>
      </c>
      <c r="S216">
        <v>0</v>
      </c>
      <c r="T216">
        <v>0</v>
      </c>
      <c r="U216">
        <v>0</v>
      </c>
      <c r="V216">
        <v>0</v>
      </c>
      <c r="W216">
        <v>0</v>
      </c>
      <c r="X216">
        <v>0</v>
      </c>
      <c r="Y216">
        <v>0</v>
      </c>
      <c r="Z216">
        <v>0</v>
      </c>
      <c r="AB216">
        <v>0</v>
      </c>
      <c r="AC216">
        <v>0</v>
      </c>
      <c r="AE216">
        <v>0</v>
      </c>
      <c r="AF216">
        <v>0</v>
      </c>
      <c r="AG216">
        <v>0</v>
      </c>
      <c r="AH216">
        <v>2</v>
      </c>
      <c r="AL216">
        <v>0</v>
      </c>
      <c r="AM216">
        <v>0</v>
      </c>
      <c r="AO216">
        <v>7</v>
      </c>
      <c r="AP216">
        <v>0</v>
      </c>
      <c r="AQ216">
        <v>0</v>
      </c>
      <c r="AR216">
        <v>0</v>
      </c>
      <c r="AV216">
        <v>2</v>
      </c>
      <c r="AX216">
        <v>0</v>
      </c>
      <c r="AZ216">
        <v>0</v>
      </c>
      <c r="BA216">
        <v>0</v>
      </c>
      <c r="BB216">
        <v>0</v>
      </c>
      <c r="BC216">
        <v>0</v>
      </c>
      <c r="BD216">
        <v>0</v>
      </c>
      <c r="BE216">
        <v>0</v>
      </c>
      <c r="BF216">
        <v>0</v>
      </c>
      <c r="BG216">
        <v>0</v>
      </c>
      <c r="BH216">
        <v>0</v>
      </c>
      <c r="BI216">
        <v>0</v>
      </c>
      <c r="BJ216">
        <v>0</v>
      </c>
      <c r="BK216">
        <v>1</v>
      </c>
      <c r="BL216">
        <v>0</v>
      </c>
      <c r="BM216">
        <v>0</v>
      </c>
      <c r="BN216">
        <v>0</v>
      </c>
    </row>
    <row r="217" spans="1:66">
      <c r="A217" s="3">
        <v>2014</v>
      </c>
      <c r="B217" t="s">
        <v>77</v>
      </c>
      <c r="C217" t="s">
        <v>69</v>
      </c>
      <c r="D217">
        <v>10</v>
      </c>
      <c r="G217">
        <v>8</v>
      </c>
      <c r="H217">
        <v>42.9</v>
      </c>
      <c r="I217">
        <v>0.78</v>
      </c>
      <c r="J217">
        <v>0.74549999999999983</v>
      </c>
      <c r="K217">
        <v>99.358000000000004</v>
      </c>
      <c r="L217">
        <f t="shared" si="1"/>
        <v>7.5031703536705633E-3</v>
      </c>
      <c r="M217">
        <v>0</v>
      </c>
      <c r="N217">
        <v>0</v>
      </c>
      <c r="O217">
        <v>0</v>
      </c>
      <c r="P217" s="4">
        <v>0</v>
      </c>
      <c r="Q217">
        <v>0</v>
      </c>
      <c r="S217">
        <v>0</v>
      </c>
      <c r="T217">
        <v>0</v>
      </c>
      <c r="U217">
        <v>0</v>
      </c>
      <c r="V217">
        <v>0</v>
      </c>
      <c r="W217">
        <v>0</v>
      </c>
      <c r="X217">
        <v>0</v>
      </c>
      <c r="Y217">
        <v>0</v>
      </c>
      <c r="Z217">
        <v>0</v>
      </c>
      <c r="AB217">
        <v>0</v>
      </c>
      <c r="AC217">
        <v>4</v>
      </c>
      <c r="AE217">
        <v>0</v>
      </c>
      <c r="AF217">
        <v>0</v>
      </c>
      <c r="AG217">
        <v>0</v>
      </c>
      <c r="AH217">
        <v>0</v>
      </c>
      <c r="AL217">
        <v>0</v>
      </c>
      <c r="AM217">
        <v>0</v>
      </c>
      <c r="AO217">
        <v>4</v>
      </c>
      <c r="AP217">
        <v>0</v>
      </c>
      <c r="AQ217">
        <v>0</v>
      </c>
      <c r="AR217">
        <v>0</v>
      </c>
      <c r="AV217">
        <v>0</v>
      </c>
      <c r="AX217">
        <v>0</v>
      </c>
      <c r="AZ217">
        <v>0</v>
      </c>
      <c r="BA217">
        <v>0</v>
      </c>
      <c r="BB217">
        <v>0</v>
      </c>
      <c r="BC217">
        <v>0</v>
      </c>
      <c r="BD217">
        <v>0</v>
      </c>
      <c r="BE217">
        <v>0</v>
      </c>
      <c r="BF217">
        <v>0</v>
      </c>
      <c r="BG217">
        <v>0</v>
      </c>
      <c r="BH217">
        <v>0</v>
      </c>
      <c r="BI217">
        <v>0</v>
      </c>
      <c r="BJ217">
        <v>0</v>
      </c>
      <c r="BK217">
        <v>0</v>
      </c>
      <c r="BL217">
        <v>0</v>
      </c>
      <c r="BM217">
        <v>0</v>
      </c>
      <c r="BN217">
        <v>0</v>
      </c>
    </row>
    <row r="218" spans="1:66">
      <c r="A218" s="3">
        <v>2014</v>
      </c>
      <c r="B218" t="s">
        <v>77</v>
      </c>
      <c r="C218" t="s">
        <v>69</v>
      </c>
      <c r="D218">
        <v>11</v>
      </c>
      <c r="G218">
        <v>6</v>
      </c>
      <c r="H218">
        <v>38.44</v>
      </c>
      <c r="I218">
        <v>0.57999999999999996</v>
      </c>
      <c r="J218">
        <v>0.61869999999999992</v>
      </c>
      <c r="K218">
        <v>43.496000000000002</v>
      </c>
      <c r="L218">
        <f t="shared" si="1"/>
        <v>1.4224296487033288E-2</v>
      </c>
      <c r="M218">
        <v>0</v>
      </c>
      <c r="N218">
        <v>0</v>
      </c>
      <c r="O218">
        <v>0</v>
      </c>
      <c r="P218" s="4">
        <v>0</v>
      </c>
      <c r="Q218">
        <v>0</v>
      </c>
      <c r="S218">
        <v>0</v>
      </c>
      <c r="T218">
        <v>0</v>
      </c>
      <c r="U218">
        <v>0</v>
      </c>
      <c r="V218">
        <v>0</v>
      </c>
      <c r="W218">
        <v>0</v>
      </c>
      <c r="X218">
        <v>0</v>
      </c>
      <c r="Y218">
        <v>0</v>
      </c>
      <c r="Z218">
        <v>0</v>
      </c>
      <c r="AB218">
        <v>0</v>
      </c>
      <c r="AC218">
        <v>7</v>
      </c>
      <c r="AE218">
        <v>0</v>
      </c>
      <c r="AF218">
        <v>0</v>
      </c>
      <c r="AG218">
        <v>0</v>
      </c>
      <c r="AH218">
        <v>4</v>
      </c>
      <c r="AL218">
        <v>0</v>
      </c>
      <c r="AM218">
        <v>0</v>
      </c>
      <c r="AO218">
        <v>5</v>
      </c>
      <c r="AP218">
        <v>0</v>
      </c>
      <c r="AQ218">
        <v>0</v>
      </c>
      <c r="AR218">
        <v>0</v>
      </c>
      <c r="AV218">
        <v>2</v>
      </c>
      <c r="AX218">
        <v>0</v>
      </c>
      <c r="AZ218">
        <v>0</v>
      </c>
      <c r="BA218">
        <v>0</v>
      </c>
      <c r="BB218">
        <v>0</v>
      </c>
      <c r="BC218">
        <v>0</v>
      </c>
      <c r="BD218">
        <v>0</v>
      </c>
      <c r="BE218">
        <v>0</v>
      </c>
      <c r="BF218">
        <v>0</v>
      </c>
      <c r="BG218">
        <v>0</v>
      </c>
      <c r="BH218">
        <v>0</v>
      </c>
      <c r="BI218">
        <v>0</v>
      </c>
      <c r="BJ218">
        <v>0</v>
      </c>
      <c r="BK218">
        <v>0</v>
      </c>
      <c r="BL218">
        <v>0</v>
      </c>
      <c r="BM218">
        <v>0</v>
      </c>
      <c r="BN218">
        <v>0</v>
      </c>
    </row>
    <row r="219" spans="1:66">
      <c r="A219" s="3">
        <v>2014</v>
      </c>
      <c r="B219" t="s">
        <v>77</v>
      </c>
      <c r="C219" t="s">
        <v>69</v>
      </c>
      <c r="D219">
        <v>12</v>
      </c>
      <c r="G219">
        <v>5</v>
      </c>
      <c r="H219">
        <v>34.81</v>
      </c>
      <c r="I219">
        <v>0.53</v>
      </c>
      <c r="J219">
        <v>4.9199999999999966E-2</v>
      </c>
      <c r="K219">
        <v>34.956000000000003</v>
      </c>
      <c r="L219">
        <f t="shared" si="1"/>
        <v>1.4074836937864733E-3</v>
      </c>
      <c r="M219">
        <v>0</v>
      </c>
      <c r="N219">
        <v>0</v>
      </c>
      <c r="O219">
        <v>0</v>
      </c>
      <c r="P219" s="4">
        <v>0</v>
      </c>
      <c r="Q219">
        <v>0</v>
      </c>
      <c r="S219">
        <v>0</v>
      </c>
      <c r="T219">
        <v>0</v>
      </c>
      <c r="U219">
        <v>0</v>
      </c>
      <c r="V219">
        <v>0</v>
      </c>
      <c r="W219">
        <v>0</v>
      </c>
      <c r="X219">
        <v>0</v>
      </c>
      <c r="Y219">
        <v>0</v>
      </c>
      <c r="Z219">
        <v>0</v>
      </c>
      <c r="AB219">
        <v>0</v>
      </c>
      <c r="AC219">
        <v>0</v>
      </c>
      <c r="AE219">
        <v>3</v>
      </c>
      <c r="AF219">
        <v>0</v>
      </c>
      <c r="AG219">
        <v>0</v>
      </c>
      <c r="AH219">
        <v>0</v>
      </c>
      <c r="AL219">
        <v>0</v>
      </c>
      <c r="AM219">
        <v>0</v>
      </c>
      <c r="AO219">
        <v>2</v>
      </c>
      <c r="AP219">
        <v>0</v>
      </c>
      <c r="AQ219">
        <v>0</v>
      </c>
      <c r="AR219">
        <v>0</v>
      </c>
      <c r="AV219">
        <v>1</v>
      </c>
      <c r="AX219">
        <v>0</v>
      </c>
      <c r="AZ219">
        <v>0</v>
      </c>
      <c r="BA219">
        <v>0</v>
      </c>
      <c r="BB219">
        <v>0</v>
      </c>
      <c r="BC219">
        <v>0</v>
      </c>
      <c r="BD219">
        <v>0</v>
      </c>
      <c r="BE219">
        <v>0</v>
      </c>
      <c r="BF219">
        <v>0</v>
      </c>
      <c r="BG219">
        <v>0</v>
      </c>
      <c r="BH219">
        <v>0</v>
      </c>
      <c r="BI219">
        <v>0</v>
      </c>
      <c r="BJ219">
        <v>0</v>
      </c>
      <c r="BK219">
        <v>0</v>
      </c>
      <c r="BL219">
        <v>0</v>
      </c>
      <c r="BM219">
        <v>0</v>
      </c>
      <c r="BN219">
        <v>0</v>
      </c>
    </row>
    <row r="220" spans="1:66">
      <c r="A220" s="3">
        <v>2014</v>
      </c>
      <c r="B220" t="s">
        <v>77</v>
      </c>
      <c r="C220" t="s">
        <v>69</v>
      </c>
      <c r="D220">
        <v>13</v>
      </c>
      <c r="G220">
        <v>4</v>
      </c>
      <c r="H220">
        <v>59.47</v>
      </c>
      <c r="I220">
        <v>0.64</v>
      </c>
      <c r="J220">
        <v>0.17630000000000007</v>
      </c>
      <c r="K220">
        <v>59.253999999999998</v>
      </c>
      <c r="L220">
        <f t="shared" si="1"/>
        <v>2.9753265602322217E-3</v>
      </c>
      <c r="M220">
        <v>0</v>
      </c>
      <c r="N220">
        <v>0</v>
      </c>
      <c r="O220">
        <v>0</v>
      </c>
      <c r="P220" s="4">
        <v>0</v>
      </c>
      <c r="Q220">
        <v>0</v>
      </c>
      <c r="S220">
        <v>0</v>
      </c>
      <c r="T220">
        <v>0</v>
      </c>
      <c r="U220">
        <v>0</v>
      </c>
      <c r="V220">
        <v>0</v>
      </c>
      <c r="W220">
        <v>0</v>
      </c>
      <c r="X220">
        <v>0</v>
      </c>
      <c r="Y220">
        <v>0</v>
      </c>
      <c r="Z220">
        <v>0</v>
      </c>
      <c r="AB220">
        <v>0</v>
      </c>
      <c r="AC220">
        <v>0</v>
      </c>
      <c r="AE220">
        <v>0</v>
      </c>
      <c r="AF220">
        <v>0</v>
      </c>
      <c r="AG220">
        <v>0</v>
      </c>
      <c r="AH220">
        <v>1</v>
      </c>
      <c r="AL220">
        <v>0</v>
      </c>
      <c r="AM220">
        <v>0</v>
      </c>
      <c r="AO220">
        <v>5</v>
      </c>
      <c r="AP220">
        <v>0</v>
      </c>
      <c r="AQ220">
        <v>0</v>
      </c>
      <c r="AR220">
        <v>0</v>
      </c>
      <c r="AV220">
        <v>1</v>
      </c>
      <c r="AX220">
        <v>0</v>
      </c>
      <c r="AZ220">
        <v>0</v>
      </c>
      <c r="BA220">
        <v>0</v>
      </c>
      <c r="BB220">
        <v>0</v>
      </c>
      <c r="BC220">
        <v>0</v>
      </c>
      <c r="BD220">
        <v>0</v>
      </c>
      <c r="BE220">
        <v>0</v>
      </c>
      <c r="BF220">
        <v>0</v>
      </c>
      <c r="BG220">
        <v>0</v>
      </c>
      <c r="BH220">
        <v>0</v>
      </c>
      <c r="BI220">
        <v>0</v>
      </c>
      <c r="BJ220">
        <v>0</v>
      </c>
      <c r="BK220">
        <v>0</v>
      </c>
      <c r="BL220">
        <v>0</v>
      </c>
      <c r="BM220">
        <v>0</v>
      </c>
      <c r="BN220">
        <v>0</v>
      </c>
    </row>
    <row r="221" spans="1:66">
      <c r="A221" s="3">
        <v>2014</v>
      </c>
      <c r="B221" t="s">
        <v>77</v>
      </c>
      <c r="C221" t="s">
        <v>69</v>
      </c>
      <c r="D221">
        <v>14</v>
      </c>
      <c r="G221">
        <v>5</v>
      </c>
      <c r="H221">
        <v>70.94</v>
      </c>
      <c r="I221">
        <v>0.57999999999999996</v>
      </c>
      <c r="J221">
        <v>0.27879999999999999</v>
      </c>
      <c r="K221">
        <v>59.915999999999997</v>
      </c>
      <c r="L221">
        <f t="shared" si="1"/>
        <v>4.6531811202349957E-3</v>
      </c>
      <c r="M221">
        <v>1</v>
      </c>
      <c r="N221">
        <v>0</v>
      </c>
      <c r="O221">
        <v>0</v>
      </c>
      <c r="P221" s="4">
        <v>0</v>
      </c>
      <c r="Q221">
        <v>0</v>
      </c>
      <c r="S221">
        <v>0</v>
      </c>
      <c r="T221">
        <v>0</v>
      </c>
      <c r="U221">
        <v>0</v>
      </c>
      <c r="V221">
        <v>0</v>
      </c>
      <c r="W221">
        <v>0</v>
      </c>
      <c r="X221">
        <v>0</v>
      </c>
      <c r="Y221">
        <v>0</v>
      </c>
      <c r="Z221">
        <v>0</v>
      </c>
      <c r="AB221">
        <v>0</v>
      </c>
      <c r="AC221">
        <v>0</v>
      </c>
      <c r="AE221">
        <v>0</v>
      </c>
      <c r="AF221">
        <v>0</v>
      </c>
      <c r="AG221">
        <v>0</v>
      </c>
      <c r="AH221">
        <v>0</v>
      </c>
      <c r="AL221">
        <v>0</v>
      </c>
      <c r="AM221">
        <v>0</v>
      </c>
      <c r="AO221">
        <v>3</v>
      </c>
      <c r="AP221">
        <v>0</v>
      </c>
      <c r="AQ221">
        <v>0</v>
      </c>
      <c r="AR221">
        <v>0</v>
      </c>
      <c r="AV221">
        <v>1</v>
      </c>
      <c r="AX221">
        <v>0</v>
      </c>
      <c r="AZ221">
        <v>0</v>
      </c>
      <c r="BA221">
        <v>0</v>
      </c>
      <c r="BB221">
        <v>0</v>
      </c>
      <c r="BC221">
        <v>0</v>
      </c>
      <c r="BD221">
        <v>0</v>
      </c>
      <c r="BE221">
        <v>0</v>
      </c>
      <c r="BF221">
        <v>0</v>
      </c>
      <c r="BG221">
        <v>0</v>
      </c>
      <c r="BH221">
        <v>0</v>
      </c>
      <c r="BI221">
        <v>0</v>
      </c>
      <c r="BJ221">
        <v>0</v>
      </c>
      <c r="BK221">
        <v>0</v>
      </c>
      <c r="BL221">
        <v>0</v>
      </c>
      <c r="BM221">
        <v>0</v>
      </c>
      <c r="BN221">
        <v>0</v>
      </c>
    </row>
    <row r="222" spans="1:66">
      <c r="A222" s="3">
        <v>2014</v>
      </c>
      <c r="B222" t="s">
        <v>77</v>
      </c>
      <c r="C222" t="s">
        <v>69</v>
      </c>
      <c r="D222">
        <v>15</v>
      </c>
      <c r="G222">
        <v>3</v>
      </c>
      <c r="H222">
        <v>22.1</v>
      </c>
      <c r="I222">
        <v>0.46</v>
      </c>
      <c r="J222">
        <v>6.1499999999999999E-2</v>
      </c>
      <c r="K222">
        <v>31.187999999999999</v>
      </c>
      <c r="L222">
        <f t="shared" si="1"/>
        <v>1.97191227395152E-3</v>
      </c>
      <c r="M222">
        <v>0</v>
      </c>
      <c r="N222">
        <v>0</v>
      </c>
      <c r="O222">
        <v>0</v>
      </c>
      <c r="P222" s="4">
        <v>0</v>
      </c>
      <c r="Q222">
        <v>0</v>
      </c>
      <c r="S222">
        <v>0</v>
      </c>
      <c r="T222">
        <v>0</v>
      </c>
      <c r="U222">
        <v>0</v>
      </c>
      <c r="V222">
        <v>0</v>
      </c>
      <c r="W222">
        <v>0</v>
      </c>
      <c r="X222">
        <v>0</v>
      </c>
      <c r="Y222">
        <v>0</v>
      </c>
      <c r="Z222">
        <v>0</v>
      </c>
      <c r="AB222">
        <v>0</v>
      </c>
      <c r="AC222">
        <v>1</v>
      </c>
      <c r="AE222">
        <v>0</v>
      </c>
      <c r="AF222">
        <v>0</v>
      </c>
      <c r="AG222">
        <v>0</v>
      </c>
      <c r="AH222">
        <v>4</v>
      </c>
      <c r="AL222">
        <v>0</v>
      </c>
      <c r="AM222">
        <v>0</v>
      </c>
      <c r="AO222">
        <v>7</v>
      </c>
      <c r="AP222">
        <v>0</v>
      </c>
      <c r="AQ222">
        <v>0</v>
      </c>
      <c r="AR222">
        <v>0</v>
      </c>
      <c r="AV222">
        <v>0</v>
      </c>
      <c r="AX222">
        <v>0</v>
      </c>
      <c r="AZ222">
        <v>0</v>
      </c>
      <c r="BA222">
        <v>0</v>
      </c>
      <c r="BB222">
        <v>0</v>
      </c>
      <c r="BC222">
        <v>0</v>
      </c>
      <c r="BD222">
        <v>0</v>
      </c>
      <c r="BE222">
        <v>0</v>
      </c>
      <c r="BF222">
        <v>0</v>
      </c>
      <c r="BG222">
        <v>0</v>
      </c>
      <c r="BH222">
        <v>0</v>
      </c>
      <c r="BI222">
        <v>0</v>
      </c>
      <c r="BJ222">
        <v>0</v>
      </c>
      <c r="BK222">
        <v>2</v>
      </c>
      <c r="BL222">
        <v>0</v>
      </c>
      <c r="BM222">
        <v>0</v>
      </c>
      <c r="BN222">
        <v>0</v>
      </c>
    </row>
    <row r="223" spans="1:66">
      <c r="A223" s="3">
        <v>2014</v>
      </c>
      <c r="B223" t="s">
        <v>77</v>
      </c>
      <c r="C223" t="s">
        <v>68</v>
      </c>
      <c r="D223">
        <v>1</v>
      </c>
      <c r="G223">
        <v>2</v>
      </c>
      <c r="H223">
        <v>7.04</v>
      </c>
      <c r="I223">
        <v>0.24</v>
      </c>
      <c r="J223">
        <v>4.6399999999999997E-2</v>
      </c>
      <c r="K223">
        <v>8.3079999999999998</v>
      </c>
      <c r="L223">
        <f t="shared" si="1"/>
        <v>5.5849783341357729E-3</v>
      </c>
      <c r="M223">
        <v>0</v>
      </c>
      <c r="N223">
        <v>0</v>
      </c>
      <c r="O223">
        <v>0</v>
      </c>
      <c r="P223" s="4">
        <v>0</v>
      </c>
      <c r="Q223">
        <v>0</v>
      </c>
      <c r="S223">
        <v>0</v>
      </c>
      <c r="T223">
        <v>0</v>
      </c>
      <c r="U223">
        <v>0</v>
      </c>
      <c r="V223">
        <v>0</v>
      </c>
      <c r="W223">
        <v>0</v>
      </c>
      <c r="X223">
        <v>0</v>
      </c>
      <c r="Y223">
        <v>0</v>
      </c>
      <c r="Z223">
        <v>0</v>
      </c>
      <c r="AB223">
        <v>0</v>
      </c>
      <c r="AC223">
        <v>0</v>
      </c>
      <c r="AE223">
        <v>1</v>
      </c>
      <c r="AF223">
        <v>0</v>
      </c>
      <c r="AG223">
        <v>0</v>
      </c>
      <c r="AH223">
        <v>0</v>
      </c>
      <c r="AL223">
        <v>0</v>
      </c>
      <c r="AM223">
        <v>0</v>
      </c>
      <c r="AO223">
        <v>0</v>
      </c>
      <c r="AP223">
        <v>0</v>
      </c>
      <c r="AQ223">
        <v>0</v>
      </c>
      <c r="AR223">
        <v>0</v>
      </c>
      <c r="AV223">
        <v>1</v>
      </c>
      <c r="AX223">
        <v>0</v>
      </c>
      <c r="AZ223">
        <v>0</v>
      </c>
      <c r="BA223">
        <v>0</v>
      </c>
      <c r="BB223">
        <v>0</v>
      </c>
      <c r="BC223">
        <v>0</v>
      </c>
      <c r="BD223">
        <v>0</v>
      </c>
      <c r="BE223">
        <v>0</v>
      </c>
      <c r="BF223">
        <v>0</v>
      </c>
      <c r="BG223">
        <v>0</v>
      </c>
      <c r="BH223">
        <v>0</v>
      </c>
      <c r="BI223">
        <v>0</v>
      </c>
      <c r="BJ223">
        <v>0</v>
      </c>
      <c r="BK223">
        <v>0</v>
      </c>
      <c r="BL223">
        <v>0</v>
      </c>
      <c r="BM223">
        <v>0</v>
      </c>
      <c r="BN223">
        <v>0</v>
      </c>
    </row>
    <row r="224" spans="1:66">
      <c r="A224" s="3">
        <v>2014</v>
      </c>
      <c r="B224" t="s">
        <v>77</v>
      </c>
      <c r="C224" t="s">
        <v>68</v>
      </c>
      <c r="D224">
        <v>2</v>
      </c>
      <c r="G224">
        <v>3</v>
      </c>
      <c r="H224">
        <v>22.87</v>
      </c>
      <c r="I224">
        <v>0.37</v>
      </c>
      <c r="J224">
        <v>5.9799999999999964E-2</v>
      </c>
      <c r="K224">
        <v>22.98</v>
      </c>
      <c r="L224">
        <f t="shared" si="1"/>
        <v>2.6022628372497809E-3</v>
      </c>
      <c r="M224">
        <v>0</v>
      </c>
      <c r="N224">
        <v>0</v>
      </c>
      <c r="O224">
        <v>0</v>
      </c>
      <c r="P224" s="4">
        <v>0</v>
      </c>
      <c r="Q224">
        <v>0</v>
      </c>
      <c r="S224">
        <v>0</v>
      </c>
      <c r="T224">
        <v>0</v>
      </c>
      <c r="U224">
        <v>0</v>
      </c>
      <c r="V224">
        <v>0</v>
      </c>
      <c r="W224">
        <v>0</v>
      </c>
      <c r="X224">
        <v>0</v>
      </c>
      <c r="Y224">
        <v>0</v>
      </c>
      <c r="Z224">
        <v>0</v>
      </c>
      <c r="AB224">
        <v>0</v>
      </c>
      <c r="AC224">
        <v>0</v>
      </c>
      <c r="AE224">
        <v>2</v>
      </c>
      <c r="AF224">
        <v>0</v>
      </c>
      <c r="AG224">
        <v>0</v>
      </c>
      <c r="AH224">
        <v>0</v>
      </c>
      <c r="AL224">
        <v>0</v>
      </c>
      <c r="AM224">
        <v>0</v>
      </c>
      <c r="AO224">
        <v>1</v>
      </c>
      <c r="AP224">
        <v>0</v>
      </c>
      <c r="AQ224">
        <v>0</v>
      </c>
      <c r="AR224">
        <v>0</v>
      </c>
      <c r="AV224">
        <v>0</v>
      </c>
      <c r="AX224">
        <v>0</v>
      </c>
      <c r="AZ224">
        <v>0</v>
      </c>
      <c r="BA224">
        <v>0</v>
      </c>
      <c r="BB224">
        <v>0</v>
      </c>
      <c r="BC224">
        <v>0</v>
      </c>
      <c r="BD224">
        <v>0</v>
      </c>
      <c r="BE224">
        <v>0</v>
      </c>
      <c r="BF224">
        <v>0</v>
      </c>
      <c r="BG224">
        <v>0</v>
      </c>
      <c r="BH224">
        <v>0</v>
      </c>
      <c r="BI224">
        <v>0</v>
      </c>
      <c r="BJ224">
        <v>0</v>
      </c>
      <c r="BK224">
        <v>0</v>
      </c>
      <c r="BL224">
        <v>0</v>
      </c>
      <c r="BM224">
        <v>0</v>
      </c>
      <c r="BN224">
        <v>0</v>
      </c>
    </row>
    <row r="225" spans="1:66">
      <c r="A225" s="3">
        <v>2014</v>
      </c>
      <c r="B225" t="s">
        <v>77</v>
      </c>
      <c r="C225" t="s">
        <v>68</v>
      </c>
      <c r="D225">
        <v>3</v>
      </c>
      <c r="G225">
        <v>4</v>
      </c>
      <c r="H225">
        <v>22.6</v>
      </c>
      <c r="I225">
        <v>0.48</v>
      </c>
      <c r="J225">
        <v>3.6099999999999965E-2</v>
      </c>
      <c r="K225">
        <v>43.978000000000002</v>
      </c>
      <c r="L225">
        <f t="shared" si="1"/>
        <v>8.2086497794351635E-4</v>
      </c>
      <c r="M225">
        <v>2</v>
      </c>
      <c r="N225">
        <v>0</v>
      </c>
      <c r="O225">
        <v>0</v>
      </c>
      <c r="P225" s="4">
        <v>0</v>
      </c>
      <c r="Q225">
        <v>0</v>
      </c>
      <c r="S225">
        <v>0</v>
      </c>
      <c r="T225">
        <v>0</v>
      </c>
      <c r="U225">
        <v>0</v>
      </c>
      <c r="V225">
        <v>0</v>
      </c>
      <c r="W225">
        <v>0</v>
      </c>
      <c r="X225">
        <v>0</v>
      </c>
      <c r="Y225">
        <v>1</v>
      </c>
      <c r="Z225">
        <v>0</v>
      </c>
      <c r="AB225">
        <v>0</v>
      </c>
      <c r="AC225">
        <v>0</v>
      </c>
      <c r="AE225">
        <v>0</v>
      </c>
      <c r="AF225">
        <v>0</v>
      </c>
      <c r="AG225">
        <v>0</v>
      </c>
      <c r="AH225">
        <v>0</v>
      </c>
      <c r="AL225">
        <v>0</v>
      </c>
      <c r="AM225">
        <v>0</v>
      </c>
      <c r="AO225">
        <v>0</v>
      </c>
      <c r="AP225">
        <v>0</v>
      </c>
      <c r="AQ225">
        <v>0</v>
      </c>
      <c r="AR225">
        <v>0</v>
      </c>
      <c r="AV225">
        <v>0</v>
      </c>
      <c r="AX225">
        <v>0</v>
      </c>
      <c r="AZ225">
        <v>0</v>
      </c>
      <c r="BA225">
        <v>0</v>
      </c>
      <c r="BB225">
        <v>0</v>
      </c>
      <c r="BC225">
        <v>0</v>
      </c>
      <c r="BD225">
        <v>0</v>
      </c>
      <c r="BE225">
        <v>0</v>
      </c>
      <c r="BF225">
        <v>0</v>
      </c>
      <c r="BG225">
        <v>0</v>
      </c>
      <c r="BH225">
        <v>0</v>
      </c>
      <c r="BI225">
        <v>0</v>
      </c>
      <c r="BJ225">
        <v>0</v>
      </c>
      <c r="BK225">
        <v>0</v>
      </c>
      <c r="BL225">
        <v>0</v>
      </c>
      <c r="BM225">
        <v>0</v>
      </c>
      <c r="BN225">
        <v>0</v>
      </c>
    </row>
    <row r="226" spans="1:66">
      <c r="A226" s="3">
        <v>2014</v>
      </c>
      <c r="B226" t="s">
        <v>77</v>
      </c>
      <c r="C226" t="s">
        <v>68</v>
      </c>
      <c r="D226">
        <v>4</v>
      </c>
      <c r="G226">
        <v>4</v>
      </c>
      <c r="H226">
        <v>18.399999999999999</v>
      </c>
      <c r="I226">
        <v>0.36</v>
      </c>
      <c r="J226">
        <v>9.000000000000008E-3</v>
      </c>
      <c r="K226">
        <v>29.347999999999999</v>
      </c>
      <c r="L226">
        <f t="shared" si="1"/>
        <v>3.0666484939348535E-4</v>
      </c>
      <c r="M226">
        <v>0</v>
      </c>
      <c r="N226">
        <v>0</v>
      </c>
      <c r="O226">
        <v>0</v>
      </c>
      <c r="P226" s="4">
        <v>0</v>
      </c>
      <c r="Q226">
        <v>0</v>
      </c>
      <c r="S226">
        <v>0</v>
      </c>
      <c r="T226">
        <v>0</v>
      </c>
      <c r="U226">
        <v>0</v>
      </c>
      <c r="V226">
        <v>0</v>
      </c>
      <c r="W226">
        <v>0</v>
      </c>
      <c r="X226">
        <v>0</v>
      </c>
      <c r="Y226">
        <v>2</v>
      </c>
      <c r="Z226">
        <v>0</v>
      </c>
      <c r="AB226">
        <v>0</v>
      </c>
      <c r="AC226">
        <v>0</v>
      </c>
      <c r="AE226">
        <v>1</v>
      </c>
      <c r="AF226">
        <v>0</v>
      </c>
      <c r="AG226">
        <v>0</v>
      </c>
      <c r="AH226">
        <v>0</v>
      </c>
      <c r="AL226">
        <v>0</v>
      </c>
      <c r="AM226">
        <v>0</v>
      </c>
      <c r="AO226">
        <v>0</v>
      </c>
      <c r="AP226">
        <v>0</v>
      </c>
      <c r="AQ226">
        <v>0</v>
      </c>
      <c r="AR226">
        <v>0</v>
      </c>
      <c r="AV226">
        <v>0</v>
      </c>
      <c r="AX226">
        <v>0</v>
      </c>
      <c r="AZ226">
        <v>0</v>
      </c>
      <c r="BA226">
        <v>0</v>
      </c>
      <c r="BB226">
        <v>0</v>
      </c>
      <c r="BC226">
        <v>0</v>
      </c>
      <c r="BD226">
        <v>0</v>
      </c>
      <c r="BE226">
        <v>0</v>
      </c>
      <c r="BF226">
        <v>0</v>
      </c>
      <c r="BG226">
        <v>0</v>
      </c>
      <c r="BH226">
        <v>0</v>
      </c>
      <c r="BI226">
        <v>0</v>
      </c>
      <c r="BJ226">
        <v>0</v>
      </c>
      <c r="BK226">
        <v>0</v>
      </c>
      <c r="BL226">
        <v>0</v>
      </c>
      <c r="BM226">
        <v>0</v>
      </c>
      <c r="BN226">
        <v>0</v>
      </c>
    </row>
    <row r="227" spans="1:66">
      <c r="A227" s="3">
        <v>2014</v>
      </c>
      <c r="B227" t="s">
        <v>77</v>
      </c>
      <c r="C227" t="s">
        <v>68</v>
      </c>
      <c r="D227">
        <v>5</v>
      </c>
      <c r="G227">
        <v>4</v>
      </c>
      <c r="H227">
        <v>14.68</v>
      </c>
      <c r="I227">
        <v>0.37</v>
      </c>
      <c r="J227">
        <v>3.8999999999999591E-3</v>
      </c>
      <c r="K227">
        <v>21.797999999999998</v>
      </c>
      <c r="L227">
        <f t="shared" si="1"/>
        <v>1.7891549683457013E-4</v>
      </c>
      <c r="M227">
        <v>0</v>
      </c>
      <c r="N227">
        <v>0</v>
      </c>
      <c r="O227">
        <v>0</v>
      </c>
      <c r="P227" s="4">
        <v>0</v>
      </c>
      <c r="Q227">
        <v>0</v>
      </c>
      <c r="S227">
        <v>0</v>
      </c>
      <c r="T227">
        <v>0</v>
      </c>
      <c r="U227">
        <v>0</v>
      </c>
      <c r="V227">
        <v>0</v>
      </c>
      <c r="W227">
        <v>0</v>
      </c>
      <c r="X227">
        <v>0</v>
      </c>
      <c r="Y227">
        <v>1</v>
      </c>
      <c r="Z227">
        <v>0</v>
      </c>
      <c r="AB227">
        <v>0</v>
      </c>
      <c r="AC227">
        <v>0</v>
      </c>
      <c r="AE227">
        <v>1</v>
      </c>
      <c r="AF227">
        <v>0</v>
      </c>
      <c r="AG227">
        <v>0</v>
      </c>
      <c r="AH227">
        <v>2</v>
      </c>
      <c r="AL227">
        <v>0</v>
      </c>
      <c r="AM227">
        <v>0</v>
      </c>
      <c r="AO227">
        <v>0</v>
      </c>
      <c r="AP227">
        <v>0</v>
      </c>
      <c r="AQ227">
        <v>0</v>
      </c>
      <c r="AR227">
        <v>0</v>
      </c>
      <c r="AV227">
        <v>0</v>
      </c>
      <c r="AX227">
        <v>0</v>
      </c>
      <c r="AZ227">
        <v>0</v>
      </c>
      <c r="BA227">
        <v>0</v>
      </c>
      <c r="BB227">
        <v>0</v>
      </c>
      <c r="BC227">
        <v>0</v>
      </c>
      <c r="BD227">
        <v>0</v>
      </c>
      <c r="BE227">
        <v>0</v>
      </c>
      <c r="BF227">
        <v>0</v>
      </c>
      <c r="BG227">
        <v>0</v>
      </c>
      <c r="BH227">
        <v>0</v>
      </c>
      <c r="BI227">
        <v>0</v>
      </c>
      <c r="BJ227">
        <v>0</v>
      </c>
      <c r="BK227">
        <v>0</v>
      </c>
      <c r="BL227">
        <v>0</v>
      </c>
      <c r="BM227">
        <v>0</v>
      </c>
      <c r="BN227">
        <v>0</v>
      </c>
    </row>
    <row r="228" spans="1:66">
      <c r="A228" s="3">
        <v>2014</v>
      </c>
      <c r="B228" t="s">
        <v>77</v>
      </c>
      <c r="C228" t="s">
        <v>68</v>
      </c>
      <c r="D228">
        <v>6</v>
      </c>
      <c r="G228">
        <v>5</v>
      </c>
      <c r="H228">
        <v>18.3</v>
      </c>
      <c r="I228">
        <v>0.38</v>
      </c>
      <c r="J228">
        <v>8.0799999999999983E-2</v>
      </c>
      <c r="K228">
        <v>31.876000000000001</v>
      </c>
      <c r="L228">
        <f t="shared" si="1"/>
        <v>2.5348224369431539E-3</v>
      </c>
      <c r="M228">
        <v>0</v>
      </c>
      <c r="N228">
        <v>0</v>
      </c>
      <c r="O228">
        <v>0</v>
      </c>
      <c r="P228" s="4">
        <v>0</v>
      </c>
      <c r="Q228">
        <v>0</v>
      </c>
      <c r="S228">
        <v>0</v>
      </c>
      <c r="T228">
        <v>0</v>
      </c>
      <c r="U228">
        <v>0</v>
      </c>
      <c r="V228">
        <v>0</v>
      </c>
      <c r="W228">
        <v>0</v>
      </c>
      <c r="X228">
        <v>0</v>
      </c>
      <c r="Y228">
        <v>3</v>
      </c>
      <c r="Z228">
        <v>0</v>
      </c>
      <c r="AB228">
        <v>0</v>
      </c>
      <c r="AC228">
        <v>0</v>
      </c>
      <c r="AE228">
        <v>1</v>
      </c>
      <c r="AF228">
        <v>0</v>
      </c>
      <c r="AG228">
        <v>0</v>
      </c>
      <c r="AH228">
        <v>1</v>
      </c>
      <c r="AL228">
        <v>0</v>
      </c>
      <c r="AM228">
        <v>0</v>
      </c>
      <c r="AO228">
        <v>1</v>
      </c>
      <c r="AP228">
        <v>0</v>
      </c>
      <c r="AQ228">
        <v>0</v>
      </c>
      <c r="AR228">
        <v>0</v>
      </c>
      <c r="AV228">
        <v>0</v>
      </c>
      <c r="AX228">
        <v>0</v>
      </c>
      <c r="AZ228">
        <v>0</v>
      </c>
      <c r="BA228">
        <v>0</v>
      </c>
      <c r="BB228">
        <v>0</v>
      </c>
      <c r="BC228">
        <v>0</v>
      </c>
      <c r="BD228">
        <v>0</v>
      </c>
      <c r="BE228">
        <v>0</v>
      </c>
      <c r="BF228">
        <v>0</v>
      </c>
      <c r="BG228">
        <v>0</v>
      </c>
      <c r="BH228">
        <v>0</v>
      </c>
      <c r="BI228">
        <v>0</v>
      </c>
      <c r="BJ228">
        <v>0</v>
      </c>
      <c r="BK228">
        <v>0</v>
      </c>
      <c r="BL228">
        <v>0</v>
      </c>
      <c r="BM228">
        <v>0</v>
      </c>
      <c r="BN228">
        <v>0</v>
      </c>
    </row>
    <row r="229" spans="1:66">
      <c r="A229" s="3">
        <v>2014</v>
      </c>
      <c r="B229" t="s">
        <v>77</v>
      </c>
      <c r="C229" t="s">
        <v>68</v>
      </c>
      <c r="D229">
        <v>7</v>
      </c>
      <c r="G229">
        <v>4</v>
      </c>
      <c r="H229">
        <v>10.77</v>
      </c>
      <c r="I229">
        <v>0.31</v>
      </c>
      <c r="J229">
        <v>2.0100000000000007E-2</v>
      </c>
      <c r="K229">
        <v>12.284000000000001</v>
      </c>
      <c r="L229">
        <f t="shared" si="1"/>
        <v>1.6362748290459138E-3</v>
      </c>
      <c r="M229">
        <v>0</v>
      </c>
      <c r="N229">
        <v>0</v>
      </c>
      <c r="O229">
        <v>0</v>
      </c>
      <c r="P229" s="4">
        <v>0</v>
      </c>
      <c r="Q229">
        <v>0</v>
      </c>
      <c r="S229">
        <v>0</v>
      </c>
      <c r="T229">
        <v>0</v>
      </c>
      <c r="U229">
        <v>0</v>
      </c>
      <c r="V229">
        <v>0</v>
      </c>
      <c r="W229">
        <v>0</v>
      </c>
      <c r="X229">
        <v>0</v>
      </c>
      <c r="Y229">
        <v>0</v>
      </c>
      <c r="Z229">
        <v>0</v>
      </c>
      <c r="AB229">
        <v>0</v>
      </c>
      <c r="AC229">
        <v>0</v>
      </c>
      <c r="AE229">
        <v>1</v>
      </c>
      <c r="AF229">
        <v>0</v>
      </c>
      <c r="AG229">
        <v>0</v>
      </c>
      <c r="AH229">
        <v>2</v>
      </c>
      <c r="AL229">
        <v>0</v>
      </c>
      <c r="AM229">
        <v>0</v>
      </c>
      <c r="AO229">
        <v>0</v>
      </c>
      <c r="AP229">
        <v>0</v>
      </c>
      <c r="AQ229">
        <v>0</v>
      </c>
      <c r="AR229">
        <v>0</v>
      </c>
      <c r="AV229">
        <v>0</v>
      </c>
      <c r="AX229">
        <v>0</v>
      </c>
      <c r="AZ229">
        <v>0</v>
      </c>
      <c r="BA229">
        <v>0</v>
      </c>
      <c r="BB229">
        <v>0</v>
      </c>
      <c r="BC229">
        <v>0</v>
      </c>
      <c r="BD229">
        <v>0</v>
      </c>
      <c r="BE229">
        <v>0</v>
      </c>
      <c r="BF229">
        <v>0</v>
      </c>
      <c r="BG229">
        <v>0</v>
      </c>
      <c r="BH229">
        <v>0</v>
      </c>
      <c r="BI229">
        <v>0</v>
      </c>
      <c r="BJ229">
        <v>0</v>
      </c>
      <c r="BK229">
        <v>0</v>
      </c>
      <c r="BL229">
        <v>0</v>
      </c>
      <c r="BM229">
        <v>0</v>
      </c>
      <c r="BN229">
        <v>0</v>
      </c>
    </row>
    <row r="230" spans="1:66">
      <c r="A230" s="3">
        <v>2014</v>
      </c>
      <c r="B230" t="s">
        <v>77</v>
      </c>
      <c r="C230" t="s">
        <v>68</v>
      </c>
      <c r="D230">
        <v>8</v>
      </c>
      <c r="G230">
        <v>3</v>
      </c>
      <c r="H230">
        <v>10.7</v>
      </c>
      <c r="I230">
        <v>0.32</v>
      </c>
      <c r="J230">
        <v>1.1599999999999999E-2</v>
      </c>
      <c r="K230">
        <v>12.65</v>
      </c>
      <c r="L230">
        <f t="shared" si="1"/>
        <v>9.1699604743082999E-4</v>
      </c>
      <c r="M230">
        <v>0</v>
      </c>
      <c r="N230">
        <v>0</v>
      </c>
      <c r="O230">
        <v>0</v>
      </c>
      <c r="P230" s="4">
        <v>0</v>
      </c>
      <c r="Q230">
        <v>0</v>
      </c>
      <c r="S230">
        <v>0</v>
      </c>
      <c r="T230">
        <v>0</v>
      </c>
      <c r="U230">
        <v>0</v>
      </c>
      <c r="V230">
        <v>0</v>
      </c>
      <c r="W230">
        <v>0</v>
      </c>
      <c r="X230">
        <v>0</v>
      </c>
      <c r="Y230">
        <v>0</v>
      </c>
      <c r="Z230">
        <v>0</v>
      </c>
      <c r="AB230">
        <v>0</v>
      </c>
      <c r="AC230">
        <v>0</v>
      </c>
      <c r="AE230">
        <v>0</v>
      </c>
      <c r="AF230">
        <v>0</v>
      </c>
      <c r="AG230">
        <v>0</v>
      </c>
      <c r="AH230">
        <v>0</v>
      </c>
      <c r="AL230">
        <v>0</v>
      </c>
      <c r="AM230">
        <v>0</v>
      </c>
      <c r="AO230">
        <v>1</v>
      </c>
      <c r="AP230">
        <v>0</v>
      </c>
      <c r="AQ230">
        <v>0</v>
      </c>
      <c r="AR230">
        <v>0</v>
      </c>
      <c r="AV230">
        <v>0</v>
      </c>
      <c r="AX230">
        <v>0</v>
      </c>
      <c r="AZ230">
        <v>0</v>
      </c>
      <c r="BA230">
        <v>0</v>
      </c>
      <c r="BB230">
        <v>0</v>
      </c>
      <c r="BC230">
        <v>0</v>
      </c>
      <c r="BD230">
        <v>0</v>
      </c>
      <c r="BE230">
        <v>0</v>
      </c>
      <c r="BF230">
        <v>0</v>
      </c>
      <c r="BG230">
        <v>0</v>
      </c>
      <c r="BH230">
        <v>0</v>
      </c>
      <c r="BI230">
        <v>0</v>
      </c>
      <c r="BJ230">
        <v>0</v>
      </c>
      <c r="BK230">
        <v>0</v>
      </c>
      <c r="BL230">
        <v>0</v>
      </c>
      <c r="BM230">
        <v>0</v>
      </c>
      <c r="BN230">
        <v>0</v>
      </c>
    </row>
    <row r="231" spans="1:66">
      <c r="A231" s="3">
        <v>2014</v>
      </c>
      <c r="B231" t="s">
        <v>77</v>
      </c>
      <c r="C231" t="s">
        <v>68</v>
      </c>
      <c r="D231">
        <v>9</v>
      </c>
      <c r="G231">
        <v>5</v>
      </c>
      <c r="H231">
        <v>18.8</v>
      </c>
      <c r="I231">
        <v>0.41</v>
      </c>
      <c r="J231">
        <v>2.2900000000000031E-2</v>
      </c>
      <c r="K231">
        <v>31.533999999999999</v>
      </c>
      <c r="L231">
        <f t="shared" si="1"/>
        <v>7.2620029174858989E-4</v>
      </c>
      <c r="M231">
        <v>0</v>
      </c>
      <c r="N231">
        <v>0</v>
      </c>
      <c r="O231">
        <v>0</v>
      </c>
      <c r="P231" s="4">
        <v>0</v>
      </c>
      <c r="Q231">
        <v>0</v>
      </c>
      <c r="S231">
        <v>0</v>
      </c>
      <c r="T231">
        <v>0</v>
      </c>
      <c r="U231">
        <v>0</v>
      </c>
      <c r="V231">
        <v>0</v>
      </c>
      <c r="W231">
        <v>0</v>
      </c>
      <c r="X231">
        <v>0</v>
      </c>
      <c r="Y231">
        <v>2</v>
      </c>
      <c r="Z231">
        <v>0</v>
      </c>
      <c r="AB231">
        <v>0</v>
      </c>
      <c r="AC231">
        <v>0</v>
      </c>
      <c r="AE231">
        <v>0</v>
      </c>
      <c r="AF231">
        <v>0</v>
      </c>
      <c r="AG231">
        <v>0</v>
      </c>
      <c r="AH231">
        <v>0</v>
      </c>
      <c r="AL231">
        <v>0</v>
      </c>
      <c r="AM231">
        <v>0</v>
      </c>
      <c r="AO231">
        <v>0</v>
      </c>
      <c r="AP231">
        <v>0</v>
      </c>
      <c r="AQ231">
        <v>0</v>
      </c>
      <c r="AR231">
        <v>0</v>
      </c>
      <c r="AV231">
        <v>0</v>
      </c>
      <c r="AX231">
        <v>0</v>
      </c>
      <c r="AZ231">
        <v>0</v>
      </c>
      <c r="BA231">
        <v>0</v>
      </c>
      <c r="BB231">
        <v>0</v>
      </c>
      <c r="BC231">
        <v>0</v>
      </c>
      <c r="BD231">
        <v>0</v>
      </c>
      <c r="BE231">
        <v>0</v>
      </c>
      <c r="BF231">
        <v>0</v>
      </c>
      <c r="BG231">
        <v>0</v>
      </c>
      <c r="BH231">
        <v>0</v>
      </c>
      <c r="BI231">
        <v>0</v>
      </c>
      <c r="BJ231">
        <v>0</v>
      </c>
      <c r="BK231">
        <v>0</v>
      </c>
      <c r="BL231">
        <v>0</v>
      </c>
      <c r="BM231">
        <v>0</v>
      </c>
      <c r="BN231">
        <v>0</v>
      </c>
    </row>
    <row r="232" spans="1:66">
      <c r="A232" s="3">
        <v>2014</v>
      </c>
      <c r="B232" t="s">
        <v>77</v>
      </c>
      <c r="C232" t="s">
        <v>68</v>
      </c>
      <c r="D232">
        <v>10</v>
      </c>
      <c r="G232">
        <v>3</v>
      </c>
      <c r="H232">
        <v>20.6</v>
      </c>
      <c r="I232">
        <v>0.41</v>
      </c>
      <c r="J232">
        <v>7.3400000000000021E-2</v>
      </c>
      <c r="K232">
        <v>30.571999999999999</v>
      </c>
      <c r="L232">
        <f t="shared" si="1"/>
        <v>2.4008897029962066E-3</v>
      </c>
      <c r="M232">
        <v>0</v>
      </c>
      <c r="N232">
        <v>0</v>
      </c>
      <c r="O232">
        <v>0</v>
      </c>
      <c r="P232" s="4">
        <v>0</v>
      </c>
      <c r="Q232">
        <v>0</v>
      </c>
      <c r="S232">
        <v>0</v>
      </c>
      <c r="T232">
        <v>0</v>
      </c>
      <c r="U232">
        <v>0</v>
      </c>
      <c r="V232">
        <v>0</v>
      </c>
      <c r="W232">
        <v>0</v>
      </c>
      <c r="X232">
        <v>0</v>
      </c>
      <c r="Y232">
        <v>1</v>
      </c>
      <c r="Z232">
        <v>0</v>
      </c>
      <c r="AB232">
        <v>0</v>
      </c>
      <c r="AC232">
        <v>0</v>
      </c>
      <c r="AE232">
        <v>1</v>
      </c>
      <c r="AF232">
        <v>0</v>
      </c>
      <c r="AG232">
        <v>0</v>
      </c>
      <c r="AH232">
        <v>2</v>
      </c>
      <c r="AL232">
        <v>0</v>
      </c>
      <c r="AM232">
        <v>0</v>
      </c>
      <c r="AO232">
        <v>0</v>
      </c>
      <c r="AP232">
        <v>0</v>
      </c>
      <c r="AQ232">
        <v>0</v>
      </c>
      <c r="AR232">
        <v>0</v>
      </c>
      <c r="AV232">
        <v>0</v>
      </c>
      <c r="AX232">
        <v>0</v>
      </c>
      <c r="AZ232">
        <v>0</v>
      </c>
      <c r="BA232">
        <v>0</v>
      </c>
      <c r="BB232">
        <v>0</v>
      </c>
      <c r="BC232">
        <v>0</v>
      </c>
      <c r="BD232">
        <v>0</v>
      </c>
      <c r="BE232">
        <v>0</v>
      </c>
      <c r="BF232">
        <v>0</v>
      </c>
      <c r="BG232">
        <v>0</v>
      </c>
      <c r="BH232">
        <v>0</v>
      </c>
      <c r="BI232">
        <v>0</v>
      </c>
      <c r="BJ232">
        <v>0</v>
      </c>
      <c r="BK232">
        <v>0</v>
      </c>
      <c r="BL232">
        <v>0</v>
      </c>
      <c r="BM232">
        <v>0</v>
      </c>
      <c r="BN232">
        <v>0</v>
      </c>
    </row>
    <row r="233" spans="1:66">
      <c r="A233" s="3">
        <v>2014</v>
      </c>
      <c r="B233" t="s">
        <v>77</v>
      </c>
      <c r="C233" t="s">
        <v>68</v>
      </c>
      <c r="D233">
        <v>11</v>
      </c>
      <c r="G233">
        <v>5</v>
      </c>
      <c r="H233">
        <v>19.91</v>
      </c>
      <c r="I233">
        <v>0.49</v>
      </c>
      <c r="J233">
        <v>1.2699999999999989E-2</v>
      </c>
      <c r="K233">
        <v>35.508000000000003</v>
      </c>
      <c r="L233">
        <f t="shared" si="1"/>
        <v>3.5766587811197442E-4</v>
      </c>
      <c r="M233">
        <v>0</v>
      </c>
      <c r="N233">
        <v>0</v>
      </c>
      <c r="O233">
        <v>0</v>
      </c>
      <c r="P233" s="4">
        <v>0</v>
      </c>
      <c r="Q233">
        <v>0</v>
      </c>
      <c r="S233">
        <v>0</v>
      </c>
      <c r="T233">
        <v>0</v>
      </c>
      <c r="U233">
        <v>0</v>
      </c>
      <c r="V233">
        <v>0</v>
      </c>
      <c r="W233">
        <v>0</v>
      </c>
      <c r="X233">
        <v>0</v>
      </c>
      <c r="Y233">
        <v>0</v>
      </c>
      <c r="Z233">
        <v>0</v>
      </c>
      <c r="AB233">
        <v>0</v>
      </c>
      <c r="AC233">
        <v>0</v>
      </c>
      <c r="AE233">
        <v>0</v>
      </c>
      <c r="AF233">
        <v>0</v>
      </c>
      <c r="AG233">
        <v>0</v>
      </c>
      <c r="AH233">
        <v>1</v>
      </c>
      <c r="AL233">
        <v>0</v>
      </c>
      <c r="AM233">
        <v>0</v>
      </c>
      <c r="AO233">
        <v>0</v>
      </c>
      <c r="AP233">
        <v>0</v>
      </c>
      <c r="AQ233">
        <v>0</v>
      </c>
      <c r="AR233">
        <v>0</v>
      </c>
      <c r="AV233">
        <v>0</v>
      </c>
      <c r="AX233">
        <v>0</v>
      </c>
      <c r="AZ233">
        <v>0</v>
      </c>
      <c r="BA233">
        <v>0</v>
      </c>
      <c r="BB233">
        <v>0</v>
      </c>
      <c r="BC233">
        <v>0</v>
      </c>
      <c r="BD233">
        <v>0</v>
      </c>
      <c r="BE233">
        <v>0</v>
      </c>
      <c r="BF233">
        <v>0</v>
      </c>
      <c r="BG233">
        <v>0</v>
      </c>
      <c r="BH233">
        <v>0</v>
      </c>
      <c r="BI233">
        <v>0</v>
      </c>
      <c r="BJ233">
        <v>0</v>
      </c>
      <c r="BK233">
        <v>0</v>
      </c>
      <c r="BL233">
        <v>0</v>
      </c>
      <c r="BM233">
        <v>0</v>
      </c>
      <c r="BN233">
        <v>0</v>
      </c>
    </row>
    <row r="234" spans="1:66">
      <c r="A234" s="3">
        <v>2014</v>
      </c>
      <c r="B234" t="s">
        <v>77</v>
      </c>
      <c r="C234" t="s">
        <v>68</v>
      </c>
      <c r="D234">
        <v>12</v>
      </c>
      <c r="G234">
        <v>3</v>
      </c>
      <c r="H234">
        <v>18.63</v>
      </c>
      <c r="I234">
        <v>0.57999999999999996</v>
      </c>
      <c r="J234">
        <v>7.5999999999999956E-3</v>
      </c>
      <c r="K234">
        <v>32.295999999999999</v>
      </c>
      <c r="L234">
        <f t="shared" si="1"/>
        <v>2.3532325984642049E-4</v>
      </c>
      <c r="M234">
        <v>1</v>
      </c>
      <c r="N234">
        <v>0</v>
      </c>
      <c r="O234">
        <v>0</v>
      </c>
      <c r="P234" s="4">
        <v>0</v>
      </c>
      <c r="Q234">
        <v>0</v>
      </c>
      <c r="S234">
        <v>0</v>
      </c>
      <c r="T234">
        <v>0</v>
      </c>
      <c r="U234">
        <v>0</v>
      </c>
      <c r="V234">
        <v>0</v>
      </c>
      <c r="W234">
        <v>0</v>
      </c>
      <c r="X234">
        <v>0</v>
      </c>
      <c r="Y234">
        <v>2</v>
      </c>
      <c r="Z234">
        <v>0</v>
      </c>
      <c r="AB234">
        <v>0</v>
      </c>
      <c r="AC234">
        <v>0</v>
      </c>
      <c r="AE234">
        <v>0</v>
      </c>
      <c r="AF234">
        <v>0</v>
      </c>
      <c r="AG234">
        <v>0</v>
      </c>
      <c r="AH234">
        <v>1</v>
      </c>
      <c r="AL234">
        <v>0</v>
      </c>
      <c r="AM234">
        <v>0</v>
      </c>
      <c r="AO234">
        <v>0</v>
      </c>
      <c r="AP234">
        <v>0</v>
      </c>
      <c r="AQ234">
        <v>0</v>
      </c>
      <c r="AR234">
        <v>0</v>
      </c>
      <c r="AV234">
        <v>0</v>
      </c>
      <c r="AX234">
        <v>0</v>
      </c>
      <c r="AZ234">
        <v>0</v>
      </c>
      <c r="BA234">
        <v>0</v>
      </c>
      <c r="BB234">
        <v>0</v>
      </c>
      <c r="BC234">
        <v>0</v>
      </c>
      <c r="BD234">
        <v>0</v>
      </c>
      <c r="BE234">
        <v>0</v>
      </c>
      <c r="BF234">
        <v>0</v>
      </c>
      <c r="BG234">
        <v>0</v>
      </c>
      <c r="BH234">
        <v>0</v>
      </c>
      <c r="BI234">
        <v>0</v>
      </c>
      <c r="BJ234">
        <v>0</v>
      </c>
      <c r="BK234">
        <v>0</v>
      </c>
      <c r="BL234">
        <v>1</v>
      </c>
      <c r="BM234">
        <v>0</v>
      </c>
      <c r="BN234">
        <v>0</v>
      </c>
    </row>
    <row r="235" spans="1:66">
      <c r="A235" s="3">
        <v>2014</v>
      </c>
      <c r="B235" t="s">
        <v>77</v>
      </c>
      <c r="C235" t="s">
        <v>68</v>
      </c>
      <c r="D235">
        <v>13</v>
      </c>
      <c r="G235">
        <v>3</v>
      </c>
      <c r="H235">
        <v>14.06</v>
      </c>
      <c r="I235">
        <v>0.38</v>
      </c>
      <c r="J235">
        <v>2.2999999999999687E-3</v>
      </c>
      <c r="K235">
        <v>17.808</v>
      </c>
      <c r="L235">
        <f t="shared" si="1"/>
        <v>1.291554357592076E-4</v>
      </c>
      <c r="M235">
        <v>0</v>
      </c>
      <c r="N235">
        <v>0</v>
      </c>
      <c r="O235">
        <v>0</v>
      </c>
      <c r="P235" s="4">
        <v>0</v>
      </c>
      <c r="Q235">
        <v>0</v>
      </c>
      <c r="S235">
        <v>0</v>
      </c>
      <c r="T235">
        <v>0</v>
      </c>
      <c r="U235">
        <v>0</v>
      </c>
      <c r="V235">
        <v>0</v>
      </c>
      <c r="W235">
        <v>0</v>
      </c>
      <c r="X235">
        <v>0</v>
      </c>
      <c r="Y235">
        <v>0</v>
      </c>
      <c r="Z235">
        <v>0</v>
      </c>
      <c r="AB235">
        <v>0</v>
      </c>
      <c r="AC235">
        <v>0</v>
      </c>
      <c r="AE235">
        <v>0</v>
      </c>
      <c r="AF235">
        <v>0</v>
      </c>
      <c r="AG235">
        <v>0</v>
      </c>
      <c r="AH235">
        <v>3</v>
      </c>
      <c r="AL235">
        <v>0</v>
      </c>
      <c r="AM235">
        <v>0</v>
      </c>
      <c r="AO235">
        <v>0</v>
      </c>
      <c r="AP235">
        <v>4</v>
      </c>
      <c r="AQ235">
        <v>0</v>
      </c>
      <c r="AR235">
        <v>0</v>
      </c>
      <c r="AV235">
        <v>0</v>
      </c>
      <c r="AX235">
        <v>0</v>
      </c>
      <c r="AZ235">
        <v>0</v>
      </c>
      <c r="BA235">
        <v>0</v>
      </c>
      <c r="BB235">
        <v>0</v>
      </c>
      <c r="BC235">
        <v>0</v>
      </c>
      <c r="BD235">
        <v>0</v>
      </c>
      <c r="BE235">
        <v>0</v>
      </c>
      <c r="BF235">
        <v>0</v>
      </c>
      <c r="BG235">
        <v>0</v>
      </c>
      <c r="BH235">
        <v>0</v>
      </c>
      <c r="BI235">
        <v>0</v>
      </c>
      <c r="BJ235">
        <v>0</v>
      </c>
      <c r="BK235">
        <v>0</v>
      </c>
      <c r="BL235">
        <v>0</v>
      </c>
      <c r="BM235">
        <v>0</v>
      </c>
      <c r="BN235">
        <v>0</v>
      </c>
    </row>
    <row r="236" spans="1:66">
      <c r="A236" s="3">
        <v>2014</v>
      </c>
      <c r="B236" t="s">
        <v>77</v>
      </c>
      <c r="C236" t="s">
        <v>68</v>
      </c>
      <c r="D236">
        <v>14</v>
      </c>
      <c r="G236">
        <v>3</v>
      </c>
      <c r="H236">
        <v>23.8</v>
      </c>
      <c r="I236">
        <v>0.45</v>
      </c>
      <c r="J236">
        <v>8.2999999999999741E-3</v>
      </c>
      <c r="K236">
        <v>37.518000000000001</v>
      </c>
      <c r="L236">
        <f t="shared" si="1"/>
        <v>2.2122714430406669E-4</v>
      </c>
      <c r="M236">
        <v>0</v>
      </c>
      <c r="N236">
        <v>0</v>
      </c>
      <c r="O236">
        <v>0</v>
      </c>
      <c r="P236" s="4">
        <v>0</v>
      </c>
      <c r="Q236">
        <v>0</v>
      </c>
      <c r="S236">
        <v>0</v>
      </c>
      <c r="T236">
        <v>0</v>
      </c>
      <c r="U236">
        <v>0</v>
      </c>
      <c r="V236">
        <v>0</v>
      </c>
      <c r="W236">
        <v>0</v>
      </c>
      <c r="X236">
        <v>0</v>
      </c>
      <c r="Y236">
        <v>4</v>
      </c>
      <c r="Z236">
        <v>0</v>
      </c>
      <c r="AB236">
        <v>0</v>
      </c>
      <c r="AC236">
        <v>1</v>
      </c>
      <c r="AE236">
        <v>0</v>
      </c>
      <c r="AF236">
        <v>0</v>
      </c>
      <c r="AG236">
        <v>0</v>
      </c>
      <c r="AH236">
        <v>0</v>
      </c>
      <c r="AL236">
        <v>0</v>
      </c>
      <c r="AM236">
        <v>0</v>
      </c>
      <c r="AO236">
        <v>1</v>
      </c>
      <c r="AP236">
        <v>0</v>
      </c>
      <c r="AQ236">
        <v>0</v>
      </c>
      <c r="AR236">
        <v>0</v>
      </c>
      <c r="AV236">
        <v>1</v>
      </c>
      <c r="AX236">
        <v>0</v>
      </c>
      <c r="AZ236">
        <v>0</v>
      </c>
      <c r="BA236">
        <v>0</v>
      </c>
      <c r="BB236">
        <v>0</v>
      </c>
      <c r="BC236">
        <v>0</v>
      </c>
      <c r="BD236">
        <v>0</v>
      </c>
      <c r="BE236">
        <v>0</v>
      </c>
      <c r="BF236">
        <v>0</v>
      </c>
      <c r="BG236">
        <v>0</v>
      </c>
      <c r="BH236">
        <v>0</v>
      </c>
      <c r="BI236">
        <v>0</v>
      </c>
      <c r="BJ236">
        <v>0</v>
      </c>
      <c r="BK236">
        <v>0</v>
      </c>
      <c r="BL236">
        <v>0</v>
      </c>
      <c r="BM236">
        <v>0</v>
      </c>
      <c r="BN236">
        <v>0</v>
      </c>
    </row>
    <row r="237" spans="1:66">
      <c r="A237" s="3">
        <v>2014</v>
      </c>
      <c r="B237" t="s">
        <v>77</v>
      </c>
      <c r="C237" t="s">
        <v>68</v>
      </c>
      <c r="D237">
        <v>15</v>
      </c>
      <c r="G237">
        <v>3</v>
      </c>
      <c r="H237">
        <v>12.37</v>
      </c>
      <c r="I237">
        <v>0.32</v>
      </c>
      <c r="J237">
        <v>4.0000000000000036E-3</v>
      </c>
      <c r="K237">
        <v>17.940000000000001</v>
      </c>
      <c r="L237">
        <f t="shared" si="1"/>
        <v>2.2296544035674487E-4</v>
      </c>
      <c r="M237">
        <v>0</v>
      </c>
      <c r="N237">
        <v>0</v>
      </c>
      <c r="O237">
        <v>0</v>
      </c>
      <c r="P237" s="4">
        <v>0</v>
      </c>
      <c r="Q237">
        <v>0</v>
      </c>
      <c r="S237">
        <v>0</v>
      </c>
      <c r="T237">
        <v>0</v>
      </c>
      <c r="U237">
        <v>0</v>
      </c>
      <c r="V237">
        <v>0</v>
      </c>
      <c r="W237">
        <v>0</v>
      </c>
      <c r="X237">
        <v>0</v>
      </c>
      <c r="Y237">
        <v>1</v>
      </c>
      <c r="Z237">
        <v>0</v>
      </c>
      <c r="AB237">
        <v>0</v>
      </c>
      <c r="AC237">
        <v>0</v>
      </c>
      <c r="AE237">
        <v>0</v>
      </c>
      <c r="AF237">
        <v>0</v>
      </c>
      <c r="AG237">
        <v>2</v>
      </c>
      <c r="AH237">
        <v>1</v>
      </c>
      <c r="AL237">
        <v>0</v>
      </c>
      <c r="AM237">
        <v>0</v>
      </c>
      <c r="AO237">
        <v>0</v>
      </c>
      <c r="AP237">
        <v>0</v>
      </c>
      <c r="AQ237">
        <v>0</v>
      </c>
      <c r="AR237">
        <v>0</v>
      </c>
      <c r="AV237">
        <v>0</v>
      </c>
      <c r="AX237">
        <v>0</v>
      </c>
      <c r="AZ237">
        <v>0</v>
      </c>
      <c r="BA237">
        <v>0</v>
      </c>
      <c r="BB237">
        <v>0</v>
      </c>
      <c r="BC237">
        <v>0</v>
      </c>
      <c r="BD237">
        <v>0</v>
      </c>
      <c r="BE237">
        <v>0</v>
      </c>
      <c r="BF237">
        <v>0</v>
      </c>
      <c r="BG237">
        <v>0</v>
      </c>
      <c r="BH237">
        <v>0</v>
      </c>
      <c r="BI237">
        <v>0</v>
      </c>
      <c r="BJ237">
        <v>0</v>
      </c>
      <c r="BK237">
        <v>0</v>
      </c>
      <c r="BL237">
        <v>0</v>
      </c>
      <c r="BM237">
        <v>0</v>
      </c>
      <c r="BN237">
        <v>0</v>
      </c>
    </row>
    <row r="238" spans="1:66">
      <c r="A238" s="3">
        <v>2014</v>
      </c>
      <c r="B238" t="s">
        <v>78</v>
      </c>
      <c r="C238" t="s">
        <v>69</v>
      </c>
      <c r="D238">
        <v>2</v>
      </c>
      <c r="E238">
        <v>1</v>
      </c>
      <c r="F238">
        <f>57+78+3</f>
        <v>138</v>
      </c>
      <c r="G238">
        <v>6</v>
      </c>
      <c r="H238">
        <v>14.69</v>
      </c>
      <c r="I238">
        <v>0.39</v>
      </c>
      <c r="J238">
        <v>3.3699999999999952E-2</v>
      </c>
      <c r="K238">
        <v>8.4459999999999997</v>
      </c>
      <c r="L238">
        <f t="shared" si="1"/>
        <v>3.990054463651427E-3</v>
      </c>
      <c r="M238">
        <v>0</v>
      </c>
      <c r="N238">
        <v>0</v>
      </c>
      <c r="O238">
        <v>0</v>
      </c>
      <c r="P238" s="4">
        <v>0</v>
      </c>
      <c r="Q238">
        <v>0</v>
      </c>
      <c r="S238">
        <v>0</v>
      </c>
      <c r="T238">
        <v>0</v>
      </c>
      <c r="U238">
        <v>0</v>
      </c>
      <c r="V238">
        <v>0</v>
      </c>
      <c r="W238">
        <v>0</v>
      </c>
      <c r="X238">
        <v>0</v>
      </c>
      <c r="Y238">
        <v>0</v>
      </c>
      <c r="Z238">
        <v>0</v>
      </c>
      <c r="AA238">
        <v>0</v>
      </c>
      <c r="AB238">
        <v>0</v>
      </c>
      <c r="AC238">
        <v>0</v>
      </c>
      <c r="AE238">
        <v>1</v>
      </c>
      <c r="AF238">
        <v>0</v>
      </c>
      <c r="AG238">
        <v>0</v>
      </c>
      <c r="AH238">
        <v>2</v>
      </c>
      <c r="AL238">
        <v>0</v>
      </c>
      <c r="AM238">
        <v>0</v>
      </c>
      <c r="AO238">
        <v>3</v>
      </c>
      <c r="AP238">
        <v>0</v>
      </c>
      <c r="AQ238">
        <v>0</v>
      </c>
      <c r="AR238">
        <v>0</v>
      </c>
      <c r="AV238">
        <v>0</v>
      </c>
      <c r="AX238">
        <v>0</v>
      </c>
      <c r="AZ238">
        <v>0</v>
      </c>
      <c r="BA238">
        <v>0</v>
      </c>
      <c r="BB238">
        <v>0</v>
      </c>
      <c r="BC238">
        <v>0</v>
      </c>
      <c r="BD238">
        <v>0</v>
      </c>
      <c r="BE238">
        <v>0</v>
      </c>
      <c r="BF238">
        <v>0</v>
      </c>
      <c r="BG238">
        <v>0</v>
      </c>
      <c r="BH238">
        <v>0</v>
      </c>
      <c r="BI238">
        <v>0</v>
      </c>
      <c r="BJ238">
        <v>0</v>
      </c>
      <c r="BK238">
        <v>0</v>
      </c>
      <c r="BL238">
        <v>0</v>
      </c>
      <c r="BM238">
        <v>0</v>
      </c>
      <c r="BN238">
        <v>0</v>
      </c>
    </row>
    <row r="239" spans="1:66">
      <c r="A239" s="3">
        <v>2014</v>
      </c>
      <c r="B239" t="s">
        <v>78</v>
      </c>
      <c r="C239" t="s">
        <v>69</v>
      </c>
      <c r="D239">
        <v>2</v>
      </c>
      <c r="E239">
        <v>2</v>
      </c>
      <c r="F239">
        <f t="shared" ref="F239:F240" si="2">57+78+3</f>
        <v>138</v>
      </c>
      <c r="G239">
        <v>4</v>
      </c>
      <c r="H239">
        <v>10.6</v>
      </c>
      <c r="I239">
        <v>0.42</v>
      </c>
      <c r="J239">
        <v>9.000000000000119E-4</v>
      </c>
      <c r="K239">
        <v>10.99</v>
      </c>
      <c r="L239">
        <f t="shared" si="1"/>
        <v>8.1892629663331384E-5</v>
      </c>
      <c r="M239">
        <v>0</v>
      </c>
      <c r="N239">
        <v>0</v>
      </c>
      <c r="O239">
        <v>0</v>
      </c>
      <c r="P239" s="4">
        <v>0</v>
      </c>
      <c r="Q239">
        <v>0</v>
      </c>
      <c r="S239">
        <v>0</v>
      </c>
      <c r="T239">
        <v>0</v>
      </c>
      <c r="U239">
        <v>0</v>
      </c>
      <c r="V239">
        <v>0</v>
      </c>
      <c r="W239">
        <v>0</v>
      </c>
      <c r="X239">
        <v>0</v>
      </c>
      <c r="Y239">
        <v>0</v>
      </c>
      <c r="Z239">
        <v>0</v>
      </c>
      <c r="AA239">
        <v>0</v>
      </c>
      <c r="AB239">
        <v>0</v>
      </c>
      <c r="AC239">
        <v>0</v>
      </c>
      <c r="AE239">
        <v>1</v>
      </c>
      <c r="AF239">
        <v>0</v>
      </c>
      <c r="AG239">
        <v>0</v>
      </c>
      <c r="AH239">
        <v>4</v>
      </c>
      <c r="AL239">
        <v>0</v>
      </c>
      <c r="AM239">
        <v>0</v>
      </c>
      <c r="AO239">
        <v>1</v>
      </c>
      <c r="AP239">
        <v>0</v>
      </c>
      <c r="AQ239">
        <v>0</v>
      </c>
      <c r="AR239">
        <v>0</v>
      </c>
      <c r="AV239">
        <v>0</v>
      </c>
      <c r="AX239">
        <v>0</v>
      </c>
      <c r="AZ239">
        <v>0</v>
      </c>
      <c r="BA239">
        <v>0</v>
      </c>
      <c r="BB239">
        <v>0</v>
      </c>
      <c r="BC239">
        <v>0</v>
      </c>
      <c r="BD239">
        <v>0</v>
      </c>
      <c r="BE239">
        <v>0</v>
      </c>
      <c r="BF239">
        <v>0</v>
      </c>
      <c r="BG239">
        <v>0</v>
      </c>
      <c r="BH239">
        <v>0</v>
      </c>
      <c r="BI239">
        <v>0</v>
      </c>
      <c r="BJ239">
        <v>0</v>
      </c>
      <c r="BK239">
        <v>0</v>
      </c>
      <c r="BL239">
        <v>0</v>
      </c>
      <c r="BM239">
        <v>0</v>
      </c>
      <c r="BN239">
        <v>0</v>
      </c>
    </row>
    <row r="240" spans="1:66">
      <c r="A240" s="3">
        <v>2014</v>
      </c>
      <c r="B240" t="s">
        <v>78</v>
      </c>
      <c r="C240" t="s">
        <v>69</v>
      </c>
      <c r="D240">
        <v>2</v>
      </c>
      <c r="E240">
        <v>3</v>
      </c>
      <c r="F240">
        <f t="shared" si="2"/>
        <v>138</v>
      </c>
      <c r="G240">
        <v>4</v>
      </c>
      <c r="H240">
        <v>26.69</v>
      </c>
      <c r="I240">
        <v>0.28999999999999998</v>
      </c>
      <c r="J240">
        <v>9.099999999999997E-3</v>
      </c>
      <c r="K240">
        <v>5.734</v>
      </c>
      <c r="L240">
        <f t="shared" si="1"/>
        <v>1.5870247645622597E-3</v>
      </c>
      <c r="M240">
        <v>0</v>
      </c>
      <c r="N240">
        <v>0</v>
      </c>
      <c r="O240">
        <v>0</v>
      </c>
      <c r="P240" s="4">
        <v>0</v>
      </c>
      <c r="Q240">
        <v>0</v>
      </c>
      <c r="S240">
        <v>0</v>
      </c>
      <c r="T240">
        <v>0</v>
      </c>
      <c r="U240">
        <v>0</v>
      </c>
      <c r="V240">
        <v>0</v>
      </c>
      <c r="W240">
        <v>0</v>
      </c>
      <c r="X240">
        <v>0</v>
      </c>
      <c r="Y240">
        <v>0</v>
      </c>
      <c r="Z240">
        <v>0</v>
      </c>
      <c r="AA240">
        <v>0</v>
      </c>
      <c r="AB240">
        <v>0</v>
      </c>
      <c r="AC240">
        <v>0</v>
      </c>
      <c r="AE240">
        <v>1</v>
      </c>
      <c r="AF240">
        <v>0</v>
      </c>
      <c r="AG240">
        <v>0</v>
      </c>
      <c r="AH240">
        <v>0</v>
      </c>
      <c r="AL240">
        <v>0</v>
      </c>
      <c r="AM240">
        <v>0</v>
      </c>
      <c r="AO240">
        <v>0</v>
      </c>
      <c r="AP240">
        <v>0</v>
      </c>
      <c r="AQ240">
        <v>0</v>
      </c>
      <c r="AR240">
        <v>0</v>
      </c>
      <c r="AV240">
        <v>0</v>
      </c>
      <c r="AX240">
        <v>0</v>
      </c>
      <c r="AZ240">
        <v>0</v>
      </c>
      <c r="BA240">
        <v>0</v>
      </c>
      <c r="BB240">
        <v>0</v>
      </c>
      <c r="BC240">
        <v>0</v>
      </c>
      <c r="BD240">
        <v>0</v>
      </c>
      <c r="BE240">
        <v>0</v>
      </c>
      <c r="BF240">
        <v>0</v>
      </c>
      <c r="BG240">
        <v>0</v>
      </c>
      <c r="BH240">
        <v>0</v>
      </c>
      <c r="BI240">
        <v>0</v>
      </c>
      <c r="BJ240">
        <v>0</v>
      </c>
      <c r="BK240">
        <v>0</v>
      </c>
      <c r="BL240">
        <v>0</v>
      </c>
      <c r="BM240">
        <v>0</v>
      </c>
      <c r="BN240">
        <v>0</v>
      </c>
    </row>
    <row r="241" spans="1:66">
      <c r="A241" s="3">
        <v>2014</v>
      </c>
      <c r="B241" t="s">
        <v>78</v>
      </c>
      <c r="C241" t="s">
        <v>69</v>
      </c>
      <c r="D241">
        <v>3</v>
      </c>
      <c r="E241">
        <v>1</v>
      </c>
      <c r="F241">
        <v>1</v>
      </c>
      <c r="G241">
        <v>4</v>
      </c>
      <c r="H241">
        <v>37</v>
      </c>
      <c r="I241">
        <v>0.38</v>
      </c>
      <c r="J241">
        <v>0.128</v>
      </c>
      <c r="K241">
        <v>13.368</v>
      </c>
      <c r="L241">
        <f t="shared" si="1"/>
        <v>9.5751047277079591E-3</v>
      </c>
      <c r="M241">
        <v>0</v>
      </c>
      <c r="N241">
        <v>0</v>
      </c>
      <c r="O241">
        <v>0</v>
      </c>
      <c r="P241" s="4">
        <v>0</v>
      </c>
      <c r="Q241">
        <v>0</v>
      </c>
      <c r="S241">
        <v>0</v>
      </c>
      <c r="T241">
        <v>0</v>
      </c>
      <c r="U241">
        <v>0</v>
      </c>
      <c r="V241">
        <v>0</v>
      </c>
      <c r="W241">
        <v>0</v>
      </c>
      <c r="X241">
        <v>0</v>
      </c>
      <c r="Y241">
        <v>0</v>
      </c>
      <c r="Z241">
        <v>0</v>
      </c>
      <c r="AA241">
        <v>0</v>
      </c>
      <c r="AB241">
        <v>0</v>
      </c>
      <c r="AC241">
        <v>0</v>
      </c>
      <c r="AE241">
        <v>12</v>
      </c>
      <c r="AF241">
        <v>0</v>
      </c>
      <c r="AG241">
        <v>0</v>
      </c>
      <c r="AH241">
        <v>0</v>
      </c>
      <c r="AL241">
        <v>0</v>
      </c>
      <c r="AM241">
        <v>0</v>
      </c>
      <c r="AO241">
        <v>10</v>
      </c>
      <c r="AP241">
        <v>0</v>
      </c>
      <c r="AQ241">
        <v>0</v>
      </c>
      <c r="AR241">
        <v>0</v>
      </c>
      <c r="AV241">
        <v>20</v>
      </c>
      <c r="AX241">
        <v>0</v>
      </c>
      <c r="AZ241">
        <v>0</v>
      </c>
      <c r="BA241">
        <v>0</v>
      </c>
      <c r="BB241">
        <v>0</v>
      </c>
      <c r="BC241">
        <v>0</v>
      </c>
      <c r="BD241">
        <v>0</v>
      </c>
      <c r="BE241">
        <v>0</v>
      </c>
      <c r="BF241">
        <v>0</v>
      </c>
      <c r="BG241">
        <v>0</v>
      </c>
      <c r="BH241">
        <v>0</v>
      </c>
      <c r="BI241">
        <v>0</v>
      </c>
      <c r="BJ241">
        <v>0</v>
      </c>
      <c r="BK241">
        <v>0</v>
      </c>
      <c r="BL241">
        <v>0</v>
      </c>
      <c r="BM241">
        <v>0</v>
      </c>
      <c r="BN241">
        <v>0</v>
      </c>
    </row>
    <row r="242" spans="1:66">
      <c r="A242" s="3">
        <v>2014</v>
      </c>
      <c r="B242" t="s">
        <v>78</v>
      </c>
      <c r="C242" t="s">
        <v>69</v>
      </c>
      <c r="D242">
        <v>3</v>
      </c>
      <c r="E242">
        <v>2</v>
      </c>
      <c r="F242">
        <v>1</v>
      </c>
      <c r="G242">
        <v>5</v>
      </c>
      <c r="H242">
        <v>49.3</v>
      </c>
      <c r="I242">
        <v>0.4</v>
      </c>
      <c r="J242">
        <v>7.2300000000000031E-2</v>
      </c>
      <c r="K242">
        <v>14.568</v>
      </c>
      <c r="L242">
        <f t="shared" si="1"/>
        <v>4.9629324546952248E-3</v>
      </c>
      <c r="M242">
        <v>0</v>
      </c>
      <c r="N242">
        <v>0</v>
      </c>
      <c r="O242">
        <v>0</v>
      </c>
      <c r="P242" s="4">
        <v>0</v>
      </c>
      <c r="Q242">
        <v>0</v>
      </c>
      <c r="S242">
        <v>0</v>
      </c>
      <c r="T242">
        <v>0</v>
      </c>
      <c r="U242">
        <v>0</v>
      </c>
      <c r="V242">
        <v>0</v>
      </c>
      <c r="W242">
        <v>0</v>
      </c>
      <c r="X242">
        <v>0</v>
      </c>
      <c r="Y242">
        <v>0</v>
      </c>
      <c r="Z242">
        <v>0</v>
      </c>
      <c r="AA242">
        <v>0</v>
      </c>
      <c r="AB242">
        <v>0</v>
      </c>
      <c r="AC242">
        <v>0</v>
      </c>
      <c r="AE242">
        <v>3</v>
      </c>
      <c r="AF242">
        <v>0</v>
      </c>
      <c r="AG242">
        <v>0</v>
      </c>
      <c r="AH242">
        <v>1</v>
      </c>
      <c r="AL242">
        <v>0</v>
      </c>
      <c r="AM242">
        <v>0</v>
      </c>
      <c r="AO242">
        <v>3</v>
      </c>
      <c r="AP242">
        <v>0</v>
      </c>
      <c r="AQ242">
        <v>0</v>
      </c>
      <c r="AR242">
        <v>0</v>
      </c>
      <c r="AV242">
        <v>6</v>
      </c>
      <c r="AX242">
        <v>0</v>
      </c>
      <c r="AZ242">
        <v>0</v>
      </c>
      <c r="BA242">
        <v>0</v>
      </c>
      <c r="BB242">
        <v>0</v>
      </c>
      <c r="BC242">
        <v>0</v>
      </c>
      <c r="BD242">
        <v>0</v>
      </c>
      <c r="BE242">
        <v>0</v>
      </c>
      <c r="BF242">
        <v>0</v>
      </c>
      <c r="BG242">
        <v>0</v>
      </c>
      <c r="BH242">
        <v>0</v>
      </c>
      <c r="BI242">
        <v>0</v>
      </c>
      <c r="BJ242">
        <v>0</v>
      </c>
      <c r="BK242">
        <v>0</v>
      </c>
      <c r="BL242">
        <v>0</v>
      </c>
      <c r="BM242">
        <v>0</v>
      </c>
      <c r="BN242">
        <v>0</v>
      </c>
    </row>
    <row r="243" spans="1:66">
      <c r="A243" s="3">
        <v>2014</v>
      </c>
      <c r="B243" t="s">
        <v>78</v>
      </c>
      <c r="C243" t="s">
        <v>69</v>
      </c>
      <c r="D243">
        <v>3</v>
      </c>
      <c r="E243">
        <v>3</v>
      </c>
      <c r="F243">
        <v>1</v>
      </c>
      <c r="G243">
        <v>6</v>
      </c>
      <c r="H243">
        <v>50.29</v>
      </c>
      <c r="I243">
        <v>0.56000000000000005</v>
      </c>
      <c r="J243">
        <v>0.30360000000000004</v>
      </c>
      <c r="K243">
        <v>52.398000000000003</v>
      </c>
      <c r="L243">
        <f t="shared" si="1"/>
        <v>5.794114279170961E-3</v>
      </c>
      <c r="M243">
        <v>0</v>
      </c>
      <c r="N243">
        <v>0</v>
      </c>
      <c r="O243">
        <v>0</v>
      </c>
      <c r="P243" s="4">
        <v>0</v>
      </c>
      <c r="Q243">
        <v>0</v>
      </c>
      <c r="S243">
        <v>0</v>
      </c>
      <c r="T243">
        <v>0</v>
      </c>
      <c r="U243">
        <v>0</v>
      </c>
      <c r="V243">
        <v>0</v>
      </c>
      <c r="W243">
        <v>0</v>
      </c>
      <c r="X243">
        <v>0</v>
      </c>
      <c r="Y243">
        <v>0</v>
      </c>
      <c r="Z243">
        <v>0</v>
      </c>
      <c r="AA243">
        <v>0</v>
      </c>
      <c r="AB243">
        <v>0</v>
      </c>
      <c r="AC243">
        <v>0</v>
      </c>
      <c r="AE243">
        <v>3</v>
      </c>
      <c r="AF243">
        <v>0</v>
      </c>
      <c r="AG243">
        <v>0</v>
      </c>
      <c r="AH243">
        <v>1</v>
      </c>
      <c r="AL243">
        <v>0</v>
      </c>
      <c r="AM243">
        <v>0</v>
      </c>
      <c r="AO243">
        <v>27</v>
      </c>
      <c r="AP243">
        <v>0</v>
      </c>
      <c r="AQ243">
        <v>0</v>
      </c>
      <c r="AR243">
        <v>0</v>
      </c>
      <c r="AV243">
        <v>9</v>
      </c>
      <c r="AX243">
        <v>0</v>
      </c>
      <c r="AZ243">
        <v>0</v>
      </c>
      <c r="BA243">
        <v>0</v>
      </c>
      <c r="BB243">
        <v>0</v>
      </c>
      <c r="BC243">
        <v>0</v>
      </c>
      <c r="BD243">
        <v>0</v>
      </c>
      <c r="BE243">
        <v>0</v>
      </c>
      <c r="BF243">
        <v>0</v>
      </c>
      <c r="BG243">
        <v>0</v>
      </c>
      <c r="BH243">
        <v>0</v>
      </c>
      <c r="BI243">
        <v>0</v>
      </c>
      <c r="BJ243">
        <v>0</v>
      </c>
      <c r="BK243">
        <v>0</v>
      </c>
      <c r="BL243">
        <v>0</v>
      </c>
      <c r="BM243">
        <v>1</v>
      </c>
      <c r="BN243">
        <v>0</v>
      </c>
    </row>
    <row r="244" spans="1:66">
      <c r="A244" s="3">
        <v>2014</v>
      </c>
      <c r="B244" t="s">
        <v>78</v>
      </c>
      <c r="C244" t="s">
        <v>69</v>
      </c>
      <c r="D244">
        <v>4</v>
      </c>
      <c r="E244">
        <v>1</v>
      </c>
      <c r="F244">
        <v>26</v>
      </c>
      <c r="G244">
        <v>4</v>
      </c>
      <c r="H244">
        <v>47.69</v>
      </c>
      <c r="I244">
        <v>0.34</v>
      </c>
      <c r="J244">
        <v>5.9700000000000031E-2</v>
      </c>
      <c r="K244">
        <v>14.273999999999999</v>
      </c>
      <c r="L244">
        <f t="shared" si="1"/>
        <v>4.1824295922656607E-3</v>
      </c>
      <c r="M244">
        <v>0</v>
      </c>
      <c r="N244">
        <v>0</v>
      </c>
      <c r="O244">
        <v>0</v>
      </c>
      <c r="P244" s="4">
        <v>0</v>
      </c>
      <c r="Q244">
        <v>0</v>
      </c>
      <c r="S244">
        <v>0</v>
      </c>
      <c r="T244">
        <v>0</v>
      </c>
      <c r="U244">
        <v>0</v>
      </c>
      <c r="V244">
        <v>0</v>
      </c>
      <c r="W244">
        <v>0</v>
      </c>
      <c r="X244">
        <v>0</v>
      </c>
      <c r="Y244">
        <v>0</v>
      </c>
      <c r="Z244">
        <v>0</v>
      </c>
      <c r="AA244">
        <v>0</v>
      </c>
      <c r="AB244">
        <v>0</v>
      </c>
      <c r="AC244">
        <v>0</v>
      </c>
      <c r="AE244">
        <v>0</v>
      </c>
      <c r="AF244">
        <v>0</v>
      </c>
      <c r="AG244">
        <v>0</v>
      </c>
      <c r="AH244">
        <v>0</v>
      </c>
      <c r="AL244">
        <v>0</v>
      </c>
      <c r="AM244">
        <v>0</v>
      </c>
      <c r="AO244">
        <v>22</v>
      </c>
      <c r="AP244">
        <v>0</v>
      </c>
      <c r="AQ244">
        <v>0</v>
      </c>
      <c r="AR244">
        <v>0</v>
      </c>
      <c r="AV244">
        <v>5</v>
      </c>
      <c r="AX244">
        <v>0</v>
      </c>
      <c r="AZ244">
        <v>0</v>
      </c>
      <c r="BA244">
        <v>0</v>
      </c>
      <c r="BB244">
        <v>0</v>
      </c>
      <c r="BC244">
        <v>0</v>
      </c>
      <c r="BD244">
        <v>0</v>
      </c>
      <c r="BE244">
        <v>0</v>
      </c>
      <c r="BF244">
        <v>0</v>
      </c>
      <c r="BG244">
        <v>0</v>
      </c>
      <c r="BH244">
        <v>0</v>
      </c>
      <c r="BI244">
        <v>0</v>
      </c>
      <c r="BJ244">
        <v>0</v>
      </c>
      <c r="BK244">
        <v>0</v>
      </c>
      <c r="BL244">
        <v>0</v>
      </c>
      <c r="BM244">
        <v>0</v>
      </c>
      <c r="BN244">
        <v>0</v>
      </c>
    </row>
    <row r="245" spans="1:66">
      <c r="A245" s="3">
        <v>2014</v>
      </c>
      <c r="B245" t="s">
        <v>78</v>
      </c>
      <c r="C245" t="s">
        <v>69</v>
      </c>
      <c r="D245">
        <v>4</v>
      </c>
      <c r="E245">
        <v>2</v>
      </c>
      <c r="F245">
        <v>26</v>
      </c>
      <c r="G245">
        <v>4</v>
      </c>
      <c r="H245">
        <v>76.16</v>
      </c>
      <c r="I245">
        <v>0.32</v>
      </c>
      <c r="J245">
        <v>0.27699999999999997</v>
      </c>
      <c r="K245">
        <v>22.28</v>
      </c>
      <c r="L245">
        <f t="shared" si="1"/>
        <v>1.2432675044883301E-2</v>
      </c>
      <c r="M245">
        <v>0</v>
      </c>
      <c r="N245">
        <v>0</v>
      </c>
      <c r="O245">
        <v>0</v>
      </c>
      <c r="P245" s="4">
        <v>0</v>
      </c>
      <c r="Q245">
        <v>0</v>
      </c>
      <c r="S245">
        <v>0</v>
      </c>
      <c r="T245">
        <v>0</v>
      </c>
      <c r="U245">
        <v>0</v>
      </c>
      <c r="V245">
        <v>0</v>
      </c>
      <c r="W245">
        <v>0</v>
      </c>
      <c r="X245">
        <v>0</v>
      </c>
      <c r="Y245">
        <v>0</v>
      </c>
      <c r="Z245">
        <v>0</v>
      </c>
      <c r="AA245">
        <v>0</v>
      </c>
      <c r="AB245">
        <v>0</v>
      </c>
      <c r="AC245">
        <v>0</v>
      </c>
      <c r="AE245">
        <v>5</v>
      </c>
      <c r="AF245">
        <v>0</v>
      </c>
      <c r="AG245">
        <v>0</v>
      </c>
      <c r="AH245">
        <v>2</v>
      </c>
      <c r="AL245">
        <v>0</v>
      </c>
      <c r="AM245">
        <v>0</v>
      </c>
      <c r="AO245">
        <v>15</v>
      </c>
      <c r="AP245">
        <v>0</v>
      </c>
      <c r="AQ245">
        <v>0</v>
      </c>
      <c r="AR245">
        <v>0</v>
      </c>
      <c r="AV245">
        <v>7</v>
      </c>
      <c r="AX245">
        <v>0</v>
      </c>
      <c r="AZ245">
        <v>0</v>
      </c>
      <c r="BA245">
        <v>0</v>
      </c>
      <c r="BB245">
        <v>0</v>
      </c>
      <c r="BC245">
        <v>0</v>
      </c>
      <c r="BD245">
        <v>0</v>
      </c>
      <c r="BE245">
        <v>0</v>
      </c>
      <c r="BF245">
        <v>0</v>
      </c>
      <c r="BG245">
        <v>0</v>
      </c>
      <c r="BH245">
        <v>0</v>
      </c>
      <c r="BI245">
        <v>0</v>
      </c>
      <c r="BJ245">
        <v>0</v>
      </c>
      <c r="BK245">
        <v>0</v>
      </c>
      <c r="BL245">
        <v>0</v>
      </c>
      <c r="BM245">
        <v>0</v>
      </c>
      <c r="BN245">
        <v>0</v>
      </c>
    </row>
    <row r="246" spans="1:66">
      <c r="A246" s="3">
        <v>2014</v>
      </c>
      <c r="B246" t="s">
        <v>78</v>
      </c>
      <c r="C246" t="s">
        <v>69</v>
      </c>
      <c r="D246">
        <v>4</v>
      </c>
      <c r="E246">
        <v>3</v>
      </c>
      <c r="F246">
        <v>26</v>
      </c>
      <c r="G246">
        <v>5</v>
      </c>
      <c r="H246">
        <v>44.76</v>
      </c>
      <c r="I246">
        <v>0.36</v>
      </c>
      <c r="J246">
        <v>0.15589999999999998</v>
      </c>
      <c r="K246">
        <v>16.085999999999999</v>
      </c>
      <c r="L246">
        <f t="shared" ref="L246:L309" si="3">J246/K246</f>
        <v>9.6916573417878907E-3</v>
      </c>
      <c r="M246">
        <v>0</v>
      </c>
      <c r="N246">
        <v>0</v>
      </c>
      <c r="O246">
        <v>0</v>
      </c>
      <c r="P246" s="4">
        <v>0</v>
      </c>
      <c r="Q246">
        <v>0</v>
      </c>
      <c r="S246">
        <v>0</v>
      </c>
      <c r="T246">
        <v>0</v>
      </c>
      <c r="U246">
        <v>0</v>
      </c>
      <c r="V246">
        <v>0</v>
      </c>
      <c r="W246">
        <v>0</v>
      </c>
      <c r="X246">
        <v>0</v>
      </c>
      <c r="Y246">
        <v>0</v>
      </c>
      <c r="Z246">
        <v>0</v>
      </c>
      <c r="AA246">
        <v>0</v>
      </c>
      <c r="AB246">
        <v>0</v>
      </c>
      <c r="AC246">
        <v>0</v>
      </c>
      <c r="AE246">
        <v>7</v>
      </c>
      <c r="AF246">
        <v>0</v>
      </c>
      <c r="AG246">
        <v>0</v>
      </c>
      <c r="AH246">
        <v>6</v>
      </c>
      <c r="AL246">
        <v>0</v>
      </c>
      <c r="AM246">
        <v>0</v>
      </c>
      <c r="AO246">
        <v>12</v>
      </c>
      <c r="AP246">
        <v>0</v>
      </c>
      <c r="AQ246">
        <v>0</v>
      </c>
      <c r="AR246">
        <v>0</v>
      </c>
      <c r="AV246">
        <v>9</v>
      </c>
      <c r="AX246">
        <v>0</v>
      </c>
      <c r="AZ246">
        <v>0</v>
      </c>
      <c r="BA246">
        <v>0</v>
      </c>
      <c r="BB246">
        <v>0</v>
      </c>
      <c r="BC246">
        <v>0</v>
      </c>
      <c r="BD246">
        <v>0</v>
      </c>
      <c r="BE246">
        <v>0</v>
      </c>
      <c r="BF246">
        <v>0</v>
      </c>
      <c r="BG246">
        <v>0</v>
      </c>
      <c r="BH246">
        <v>0</v>
      </c>
      <c r="BI246">
        <v>0</v>
      </c>
      <c r="BJ246">
        <v>0</v>
      </c>
      <c r="BK246">
        <v>0</v>
      </c>
      <c r="BL246">
        <v>0</v>
      </c>
      <c r="BM246">
        <v>1</v>
      </c>
      <c r="BN246">
        <v>0</v>
      </c>
    </row>
    <row r="247" spans="1:66">
      <c r="A247" s="3">
        <v>2014</v>
      </c>
      <c r="B247" t="s">
        <v>78</v>
      </c>
      <c r="C247" t="s">
        <v>69</v>
      </c>
      <c r="D247">
        <v>5</v>
      </c>
      <c r="E247">
        <v>1</v>
      </c>
      <c r="F247">
        <v>49</v>
      </c>
      <c r="G247">
        <v>4</v>
      </c>
      <c r="H247">
        <v>37</v>
      </c>
      <c r="I247">
        <v>0.55000000000000004</v>
      </c>
      <c r="J247">
        <v>1.6199999999999992E-2</v>
      </c>
      <c r="K247">
        <v>47.037999999999997</v>
      </c>
      <c r="L247">
        <f t="shared" si="3"/>
        <v>3.4440239806114194E-4</v>
      </c>
      <c r="M247">
        <v>0</v>
      </c>
      <c r="N247">
        <v>0</v>
      </c>
      <c r="O247">
        <v>0</v>
      </c>
      <c r="P247" s="4">
        <v>0</v>
      </c>
      <c r="Q247">
        <v>0</v>
      </c>
      <c r="S247">
        <v>0</v>
      </c>
      <c r="T247">
        <v>0</v>
      </c>
      <c r="U247">
        <v>0</v>
      </c>
      <c r="V247">
        <v>0</v>
      </c>
      <c r="W247">
        <v>0</v>
      </c>
      <c r="X247">
        <v>0</v>
      </c>
      <c r="Y247">
        <v>1</v>
      </c>
      <c r="Z247">
        <v>0</v>
      </c>
      <c r="AA247">
        <v>0</v>
      </c>
      <c r="AB247">
        <v>0</v>
      </c>
      <c r="AC247">
        <v>0</v>
      </c>
      <c r="AE247">
        <v>11</v>
      </c>
      <c r="AF247">
        <v>0</v>
      </c>
      <c r="AG247">
        <v>0</v>
      </c>
      <c r="AH247">
        <v>0</v>
      </c>
      <c r="AL247">
        <v>0</v>
      </c>
      <c r="AM247">
        <v>0</v>
      </c>
      <c r="AO247">
        <v>4</v>
      </c>
      <c r="AP247">
        <v>0</v>
      </c>
      <c r="AQ247">
        <v>0</v>
      </c>
      <c r="AR247">
        <v>0</v>
      </c>
      <c r="AV247">
        <v>1</v>
      </c>
      <c r="AX247">
        <v>0</v>
      </c>
      <c r="AZ247">
        <v>0</v>
      </c>
      <c r="BA247">
        <v>0</v>
      </c>
      <c r="BB247">
        <v>0</v>
      </c>
      <c r="BC247">
        <v>0</v>
      </c>
      <c r="BD247">
        <v>0</v>
      </c>
      <c r="BE247">
        <v>0</v>
      </c>
      <c r="BF247">
        <v>0</v>
      </c>
      <c r="BG247">
        <v>0</v>
      </c>
      <c r="BH247">
        <v>0</v>
      </c>
      <c r="BI247">
        <v>0</v>
      </c>
      <c r="BJ247">
        <v>0</v>
      </c>
      <c r="BK247">
        <v>0</v>
      </c>
      <c r="BL247">
        <v>0</v>
      </c>
      <c r="BM247">
        <v>0</v>
      </c>
      <c r="BN247">
        <v>0</v>
      </c>
    </row>
    <row r="248" spans="1:66">
      <c r="A248" s="3">
        <v>2014</v>
      </c>
      <c r="B248" t="s">
        <v>78</v>
      </c>
      <c r="C248" t="s">
        <v>69</v>
      </c>
      <c r="D248">
        <v>5</v>
      </c>
      <c r="E248">
        <v>2</v>
      </c>
      <c r="F248">
        <v>49</v>
      </c>
      <c r="G248">
        <v>5</v>
      </c>
      <c r="H248">
        <v>49.49</v>
      </c>
      <c r="I248">
        <v>0.33</v>
      </c>
      <c r="J248">
        <v>5.1199999999999968E-2</v>
      </c>
      <c r="K248">
        <v>18.606000000000002</v>
      </c>
      <c r="L248">
        <f t="shared" si="3"/>
        <v>2.7518004944641493E-3</v>
      </c>
      <c r="M248">
        <v>0</v>
      </c>
      <c r="N248">
        <v>0</v>
      </c>
      <c r="O248">
        <v>0</v>
      </c>
      <c r="P248" s="4">
        <v>0</v>
      </c>
      <c r="Q248">
        <v>0</v>
      </c>
      <c r="S248">
        <v>0</v>
      </c>
      <c r="T248">
        <v>0</v>
      </c>
      <c r="U248">
        <v>0</v>
      </c>
      <c r="V248">
        <v>0</v>
      </c>
      <c r="W248">
        <v>0</v>
      </c>
      <c r="X248">
        <v>0</v>
      </c>
      <c r="Y248">
        <v>0</v>
      </c>
      <c r="Z248">
        <v>0</v>
      </c>
      <c r="AA248">
        <v>0</v>
      </c>
      <c r="AB248">
        <v>0</v>
      </c>
      <c r="AC248">
        <v>0</v>
      </c>
      <c r="AE248">
        <v>0</v>
      </c>
      <c r="AF248">
        <v>0</v>
      </c>
      <c r="AG248">
        <v>0</v>
      </c>
      <c r="AH248">
        <v>0</v>
      </c>
      <c r="AL248">
        <v>0</v>
      </c>
      <c r="AM248">
        <v>0</v>
      </c>
      <c r="AO248">
        <v>14</v>
      </c>
      <c r="AP248">
        <v>0</v>
      </c>
      <c r="AQ248">
        <v>0</v>
      </c>
      <c r="AR248">
        <v>0</v>
      </c>
      <c r="AV248">
        <v>2</v>
      </c>
      <c r="AX248">
        <v>0</v>
      </c>
      <c r="AZ248">
        <v>0</v>
      </c>
      <c r="BA248">
        <v>0</v>
      </c>
      <c r="BB248">
        <v>0</v>
      </c>
      <c r="BC248">
        <v>0</v>
      </c>
      <c r="BD248">
        <v>0</v>
      </c>
      <c r="BE248">
        <v>0</v>
      </c>
      <c r="BF248">
        <v>0</v>
      </c>
      <c r="BG248">
        <v>0</v>
      </c>
      <c r="BH248">
        <v>0</v>
      </c>
      <c r="BI248">
        <v>0</v>
      </c>
      <c r="BJ248">
        <v>0</v>
      </c>
      <c r="BK248">
        <v>0</v>
      </c>
      <c r="BL248">
        <v>0</v>
      </c>
      <c r="BM248">
        <v>0</v>
      </c>
      <c r="BN248">
        <v>0</v>
      </c>
    </row>
    <row r="249" spans="1:66">
      <c r="A249" s="3">
        <v>2014</v>
      </c>
      <c r="B249" t="s">
        <v>78</v>
      </c>
      <c r="C249" t="s">
        <v>69</v>
      </c>
      <c r="D249">
        <v>5</v>
      </c>
      <c r="E249">
        <v>3</v>
      </c>
      <c r="F249">
        <v>49</v>
      </c>
      <c r="G249">
        <v>8</v>
      </c>
      <c r="H249">
        <v>80.73</v>
      </c>
      <c r="I249">
        <v>0.26</v>
      </c>
      <c r="J249">
        <v>0.19609999999999994</v>
      </c>
      <c r="K249">
        <v>9.2420000000000009</v>
      </c>
      <c r="L249">
        <f t="shared" si="3"/>
        <v>2.1218351006275688E-2</v>
      </c>
      <c r="M249">
        <v>0</v>
      </c>
      <c r="N249">
        <v>0</v>
      </c>
      <c r="O249">
        <v>0</v>
      </c>
      <c r="P249" s="4">
        <v>0</v>
      </c>
      <c r="Q249">
        <v>0</v>
      </c>
      <c r="S249">
        <v>0</v>
      </c>
      <c r="T249">
        <v>0</v>
      </c>
      <c r="U249">
        <v>0</v>
      </c>
      <c r="V249">
        <v>0</v>
      </c>
      <c r="W249">
        <v>0</v>
      </c>
      <c r="X249">
        <v>0</v>
      </c>
      <c r="Y249">
        <v>0</v>
      </c>
      <c r="Z249">
        <v>0</v>
      </c>
      <c r="AA249">
        <v>0</v>
      </c>
      <c r="AB249">
        <v>0</v>
      </c>
      <c r="AC249">
        <v>0</v>
      </c>
      <c r="AE249">
        <v>2</v>
      </c>
      <c r="AF249">
        <v>0</v>
      </c>
      <c r="AG249">
        <v>0</v>
      </c>
      <c r="AH249">
        <v>0</v>
      </c>
      <c r="AL249">
        <v>0</v>
      </c>
      <c r="AM249">
        <v>0</v>
      </c>
      <c r="AO249">
        <v>12</v>
      </c>
      <c r="AP249">
        <v>1</v>
      </c>
      <c r="AQ249">
        <v>0</v>
      </c>
      <c r="AR249">
        <v>0</v>
      </c>
      <c r="AV249">
        <v>4</v>
      </c>
      <c r="AX249">
        <v>0</v>
      </c>
      <c r="AZ249">
        <v>0</v>
      </c>
      <c r="BA249">
        <v>0</v>
      </c>
      <c r="BB249">
        <v>0</v>
      </c>
      <c r="BC249">
        <v>0</v>
      </c>
      <c r="BD249">
        <v>0</v>
      </c>
      <c r="BE249">
        <v>0</v>
      </c>
      <c r="BF249">
        <v>0</v>
      </c>
      <c r="BG249">
        <v>0</v>
      </c>
      <c r="BH249">
        <v>0</v>
      </c>
      <c r="BI249">
        <v>0</v>
      </c>
      <c r="BJ249">
        <v>0</v>
      </c>
      <c r="BK249">
        <v>0</v>
      </c>
      <c r="BL249">
        <v>0</v>
      </c>
      <c r="BM249">
        <v>0</v>
      </c>
      <c r="BN249">
        <v>0</v>
      </c>
    </row>
    <row r="250" spans="1:66">
      <c r="A250" s="3">
        <v>2014</v>
      </c>
      <c r="B250" t="s">
        <v>78</v>
      </c>
      <c r="C250" t="s">
        <v>68</v>
      </c>
      <c r="D250">
        <v>1</v>
      </c>
      <c r="E250">
        <v>1</v>
      </c>
      <c r="F250">
        <v>27</v>
      </c>
      <c r="G250">
        <v>6</v>
      </c>
      <c r="H250">
        <v>42.57</v>
      </c>
      <c r="I250">
        <v>0.62</v>
      </c>
      <c r="J250">
        <v>4.5899999999999996E-2</v>
      </c>
      <c r="K250">
        <v>105.88200000000001</v>
      </c>
      <c r="L250">
        <f t="shared" si="3"/>
        <v>4.3350144500481661E-4</v>
      </c>
      <c r="M250">
        <v>0</v>
      </c>
      <c r="N250">
        <v>0</v>
      </c>
      <c r="O250">
        <v>0</v>
      </c>
      <c r="P250" s="4">
        <v>0</v>
      </c>
      <c r="Q250">
        <v>0</v>
      </c>
      <c r="S250">
        <v>0</v>
      </c>
      <c r="T250">
        <v>0</v>
      </c>
      <c r="U250">
        <v>0</v>
      </c>
      <c r="V250">
        <v>0</v>
      </c>
      <c r="W250">
        <v>0</v>
      </c>
      <c r="X250">
        <v>0</v>
      </c>
      <c r="Y250">
        <v>0</v>
      </c>
      <c r="Z250">
        <v>0</v>
      </c>
      <c r="AA250">
        <v>0</v>
      </c>
      <c r="AB250">
        <v>0</v>
      </c>
      <c r="AC250">
        <v>0</v>
      </c>
      <c r="AE250">
        <v>1</v>
      </c>
      <c r="AF250">
        <v>0</v>
      </c>
      <c r="AG250">
        <v>0</v>
      </c>
      <c r="AH250">
        <v>0</v>
      </c>
      <c r="AL250">
        <v>0</v>
      </c>
      <c r="AM250">
        <v>0</v>
      </c>
      <c r="AO250">
        <v>11</v>
      </c>
      <c r="AP250">
        <v>0</v>
      </c>
      <c r="AQ250">
        <v>0</v>
      </c>
      <c r="AR250">
        <v>0</v>
      </c>
      <c r="AV250">
        <v>2</v>
      </c>
      <c r="AX250">
        <v>0</v>
      </c>
      <c r="AZ250">
        <v>0</v>
      </c>
      <c r="BA250">
        <v>0</v>
      </c>
      <c r="BB250">
        <v>0</v>
      </c>
      <c r="BC250">
        <v>0</v>
      </c>
      <c r="BD250">
        <v>0</v>
      </c>
      <c r="BE250">
        <v>0</v>
      </c>
      <c r="BF250">
        <v>0</v>
      </c>
      <c r="BG250">
        <v>0</v>
      </c>
      <c r="BH250">
        <v>0</v>
      </c>
      <c r="BI250">
        <v>0</v>
      </c>
      <c r="BJ250">
        <v>0</v>
      </c>
      <c r="BK250">
        <v>0</v>
      </c>
      <c r="BL250">
        <v>0</v>
      </c>
      <c r="BM250">
        <v>0</v>
      </c>
      <c r="BN250">
        <v>0</v>
      </c>
    </row>
    <row r="251" spans="1:66">
      <c r="A251" s="3">
        <v>2014</v>
      </c>
      <c r="B251" t="s">
        <v>78</v>
      </c>
      <c r="C251" t="s">
        <v>68</v>
      </c>
      <c r="D251">
        <v>1</v>
      </c>
      <c r="E251">
        <v>2</v>
      </c>
      <c r="F251">
        <v>27</v>
      </c>
      <c r="G251">
        <v>5</v>
      </c>
      <c r="H251">
        <v>47.94</v>
      </c>
      <c r="I251">
        <v>0.61</v>
      </c>
      <c r="J251">
        <v>1.0599999999999998E-2</v>
      </c>
      <c r="K251">
        <v>97.055999999999997</v>
      </c>
      <c r="L251">
        <f t="shared" si="3"/>
        <v>1.0921529838443784E-4</v>
      </c>
      <c r="M251">
        <v>0</v>
      </c>
      <c r="N251">
        <v>0</v>
      </c>
      <c r="O251">
        <v>0</v>
      </c>
      <c r="P251" s="4">
        <v>0</v>
      </c>
      <c r="Q251">
        <v>0</v>
      </c>
      <c r="S251">
        <v>0</v>
      </c>
      <c r="T251">
        <v>0</v>
      </c>
      <c r="U251">
        <v>0</v>
      </c>
      <c r="V251">
        <v>0</v>
      </c>
      <c r="W251">
        <v>0</v>
      </c>
      <c r="X251">
        <v>0</v>
      </c>
      <c r="Y251">
        <v>2</v>
      </c>
      <c r="Z251">
        <v>0</v>
      </c>
      <c r="AA251">
        <v>0</v>
      </c>
      <c r="AB251">
        <v>0</v>
      </c>
      <c r="AC251">
        <v>0</v>
      </c>
      <c r="AE251">
        <v>0</v>
      </c>
      <c r="AF251">
        <v>0</v>
      </c>
      <c r="AG251">
        <v>0</v>
      </c>
      <c r="AH251">
        <v>0</v>
      </c>
      <c r="AL251">
        <v>0</v>
      </c>
      <c r="AM251">
        <v>0</v>
      </c>
      <c r="AO251">
        <v>5</v>
      </c>
      <c r="AP251">
        <v>0</v>
      </c>
      <c r="AQ251">
        <v>0</v>
      </c>
      <c r="AR251">
        <v>0</v>
      </c>
      <c r="AV251">
        <v>1</v>
      </c>
      <c r="AX251">
        <v>0</v>
      </c>
      <c r="AZ251">
        <v>0</v>
      </c>
      <c r="BA251">
        <v>0</v>
      </c>
      <c r="BB251">
        <v>0</v>
      </c>
      <c r="BC251">
        <v>0</v>
      </c>
      <c r="BD251">
        <v>0</v>
      </c>
      <c r="BE251">
        <v>0</v>
      </c>
      <c r="BF251">
        <v>0</v>
      </c>
      <c r="BG251">
        <v>0</v>
      </c>
      <c r="BH251">
        <v>0</v>
      </c>
      <c r="BI251">
        <v>0</v>
      </c>
      <c r="BJ251">
        <v>0</v>
      </c>
      <c r="BK251">
        <v>0</v>
      </c>
      <c r="BL251">
        <v>0</v>
      </c>
      <c r="BM251">
        <v>0</v>
      </c>
      <c r="BN251">
        <v>0</v>
      </c>
    </row>
    <row r="252" spans="1:66">
      <c r="A252" s="3">
        <v>2014</v>
      </c>
      <c r="B252" t="s">
        <v>78</v>
      </c>
      <c r="C252" t="s">
        <v>68</v>
      </c>
      <c r="D252">
        <v>1</v>
      </c>
      <c r="E252">
        <v>3</v>
      </c>
      <c r="F252">
        <v>27</v>
      </c>
      <c r="G252">
        <v>7</v>
      </c>
      <c r="H252">
        <v>51.22</v>
      </c>
      <c r="I252">
        <v>0.71</v>
      </c>
      <c r="J252">
        <v>3.6299999999999999E-2</v>
      </c>
      <c r="K252">
        <v>25.5</v>
      </c>
      <c r="L252">
        <f t="shared" si="3"/>
        <v>1.4235294117647059E-3</v>
      </c>
      <c r="M252">
        <v>2</v>
      </c>
      <c r="N252">
        <v>0</v>
      </c>
      <c r="O252">
        <v>1</v>
      </c>
      <c r="P252" s="4">
        <v>0</v>
      </c>
      <c r="Q252">
        <v>0</v>
      </c>
      <c r="S252">
        <v>0</v>
      </c>
      <c r="T252">
        <v>0</v>
      </c>
      <c r="U252">
        <v>0</v>
      </c>
      <c r="V252">
        <v>0</v>
      </c>
      <c r="W252">
        <v>0</v>
      </c>
      <c r="X252">
        <v>0</v>
      </c>
      <c r="Y252">
        <v>3</v>
      </c>
      <c r="Z252">
        <v>0</v>
      </c>
      <c r="AA252">
        <v>0</v>
      </c>
      <c r="AB252">
        <v>0</v>
      </c>
      <c r="AC252">
        <v>0</v>
      </c>
      <c r="AE252">
        <v>1</v>
      </c>
      <c r="AF252">
        <v>0</v>
      </c>
      <c r="AG252">
        <v>0</v>
      </c>
      <c r="AH252">
        <v>0</v>
      </c>
      <c r="AL252">
        <v>0</v>
      </c>
      <c r="AM252">
        <v>0</v>
      </c>
      <c r="AO252">
        <v>15</v>
      </c>
      <c r="AP252">
        <v>0</v>
      </c>
      <c r="AQ252">
        <v>0</v>
      </c>
      <c r="AR252">
        <v>0</v>
      </c>
      <c r="AV252">
        <v>2</v>
      </c>
      <c r="AX252">
        <v>0</v>
      </c>
      <c r="AZ252">
        <v>0</v>
      </c>
      <c r="BA252">
        <v>0</v>
      </c>
      <c r="BB252">
        <v>0</v>
      </c>
      <c r="BC252">
        <v>0</v>
      </c>
      <c r="BD252">
        <v>0</v>
      </c>
      <c r="BE252">
        <v>0</v>
      </c>
      <c r="BF252">
        <v>0</v>
      </c>
      <c r="BG252">
        <v>0</v>
      </c>
      <c r="BH252">
        <v>0</v>
      </c>
      <c r="BI252">
        <v>0</v>
      </c>
      <c r="BJ252">
        <v>0</v>
      </c>
      <c r="BK252">
        <v>0</v>
      </c>
      <c r="BL252">
        <v>0</v>
      </c>
      <c r="BM252">
        <v>0</v>
      </c>
      <c r="BN252">
        <v>0</v>
      </c>
    </row>
    <row r="253" spans="1:66">
      <c r="A253" s="3">
        <v>2014</v>
      </c>
      <c r="B253" t="s">
        <v>78</v>
      </c>
      <c r="C253" t="s">
        <v>68</v>
      </c>
      <c r="D253">
        <v>2</v>
      </c>
      <c r="E253">
        <v>1</v>
      </c>
      <c r="F253">
        <v>84</v>
      </c>
      <c r="G253">
        <v>6</v>
      </c>
      <c r="H253">
        <v>28.25</v>
      </c>
      <c r="I253">
        <v>0.52</v>
      </c>
      <c r="J253">
        <v>3.4100000000000019E-2</v>
      </c>
      <c r="K253">
        <v>38.328000000000003</v>
      </c>
      <c r="L253">
        <f t="shared" si="3"/>
        <v>8.8968900020872511E-4</v>
      </c>
      <c r="M253">
        <v>0</v>
      </c>
      <c r="N253">
        <v>0</v>
      </c>
      <c r="O253">
        <v>0</v>
      </c>
      <c r="P253" s="4">
        <v>0</v>
      </c>
      <c r="Q253">
        <v>0</v>
      </c>
      <c r="S253">
        <v>0</v>
      </c>
      <c r="T253">
        <v>0</v>
      </c>
      <c r="U253">
        <v>0</v>
      </c>
      <c r="V253">
        <v>0</v>
      </c>
      <c r="W253">
        <v>0</v>
      </c>
      <c r="X253">
        <v>0</v>
      </c>
      <c r="Y253">
        <v>0</v>
      </c>
      <c r="Z253">
        <v>0</v>
      </c>
      <c r="AA253">
        <v>0</v>
      </c>
      <c r="AB253">
        <v>0</v>
      </c>
      <c r="AC253">
        <v>0</v>
      </c>
      <c r="AE253">
        <v>0</v>
      </c>
      <c r="AF253">
        <v>0</v>
      </c>
      <c r="AG253">
        <v>0</v>
      </c>
      <c r="AH253">
        <v>0</v>
      </c>
      <c r="AL253">
        <v>0</v>
      </c>
      <c r="AM253">
        <v>0</v>
      </c>
      <c r="AO253">
        <v>4</v>
      </c>
      <c r="AP253">
        <v>0</v>
      </c>
      <c r="AQ253">
        <v>0</v>
      </c>
      <c r="AR253">
        <v>0</v>
      </c>
      <c r="AV253">
        <v>5</v>
      </c>
      <c r="AX253">
        <v>0</v>
      </c>
      <c r="AZ253">
        <v>0</v>
      </c>
      <c r="BA253">
        <v>0</v>
      </c>
      <c r="BB253">
        <v>0</v>
      </c>
      <c r="BC253">
        <v>0</v>
      </c>
      <c r="BD253">
        <v>0</v>
      </c>
      <c r="BE253">
        <v>0</v>
      </c>
      <c r="BF253">
        <v>0</v>
      </c>
      <c r="BG253">
        <v>0</v>
      </c>
      <c r="BH253">
        <v>0</v>
      </c>
      <c r="BI253">
        <v>0</v>
      </c>
      <c r="BJ253">
        <v>0</v>
      </c>
      <c r="BK253">
        <v>0</v>
      </c>
      <c r="BL253">
        <v>0</v>
      </c>
      <c r="BM253">
        <v>0</v>
      </c>
      <c r="BN253">
        <v>0</v>
      </c>
    </row>
    <row r="254" spans="1:66">
      <c r="A254" s="3">
        <v>2014</v>
      </c>
      <c r="B254" t="s">
        <v>78</v>
      </c>
      <c r="C254" t="s">
        <v>68</v>
      </c>
      <c r="D254">
        <v>2</v>
      </c>
      <c r="E254">
        <v>2</v>
      </c>
      <c r="F254">
        <v>84</v>
      </c>
      <c r="G254">
        <v>7</v>
      </c>
      <c r="H254">
        <v>28.3</v>
      </c>
      <c r="I254">
        <v>0.53</v>
      </c>
      <c r="J254">
        <v>6.2900000000000011E-2</v>
      </c>
      <c r="K254">
        <v>53.8</v>
      </c>
      <c r="L254">
        <f t="shared" si="3"/>
        <v>1.1691449814126397E-3</v>
      </c>
      <c r="M254">
        <v>0</v>
      </c>
      <c r="N254">
        <v>0</v>
      </c>
      <c r="O254">
        <v>0</v>
      </c>
      <c r="P254" s="4">
        <v>0</v>
      </c>
      <c r="Q254">
        <v>0</v>
      </c>
      <c r="S254">
        <v>0</v>
      </c>
      <c r="T254">
        <v>0</v>
      </c>
      <c r="U254">
        <v>0</v>
      </c>
      <c r="V254">
        <v>0</v>
      </c>
      <c r="W254">
        <v>0</v>
      </c>
      <c r="X254">
        <v>0</v>
      </c>
      <c r="Y254">
        <v>2</v>
      </c>
      <c r="Z254">
        <v>0</v>
      </c>
      <c r="AA254">
        <v>0</v>
      </c>
      <c r="AB254">
        <v>0</v>
      </c>
      <c r="AC254">
        <v>0</v>
      </c>
      <c r="AE254">
        <v>1</v>
      </c>
      <c r="AF254">
        <v>0</v>
      </c>
      <c r="AG254">
        <v>0</v>
      </c>
      <c r="AH254">
        <v>0</v>
      </c>
      <c r="AL254">
        <v>0</v>
      </c>
      <c r="AM254">
        <v>0</v>
      </c>
      <c r="AO254">
        <v>2</v>
      </c>
      <c r="AP254">
        <v>0</v>
      </c>
      <c r="AQ254">
        <v>0</v>
      </c>
      <c r="AR254">
        <v>0</v>
      </c>
      <c r="AV254">
        <v>0</v>
      </c>
      <c r="AX254">
        <v>0</v>
      </c>
      <c r="AZ254">
        <v>0</v>
      </c>
      <c r="BA254">
        <v>0</v>
      </c>
      <c r="BB254">
        <v>0</v>
      </c>
      <c r="BC254">
        <v>0</v>
      </c>
      <c r="BD254">
        <v>0</v>
      </c>
      <c r="BE254">
        <v>0</v>
      </c>
      <c r="BF254">
        <v>0</v>
      </c>
      <c r="BG254">
        <v>0</v>
      </c>
      <c r="BH254">
        <v>0</v>
      </c>
      <c r="BI254">
        <v>0</v>
      </c>
      <c r="BJ254">
        <v>0</v>
      </c>
      <c r="BK254">
        <v>0</v>
      </c>
      <c r="BL254">
        <v>0</v>
      </c>
      <c r="BM254">
        <v>0</v>
      </c>
      <c r="BN254">
        <v>0</v>
      </c>
    </row>
    <row r="255" spans="1:66">
      <c r="A255" s="3">
        <v>2014</v>
      </c>
      <c r="B255" t="s">
        <v>78</v>
      </c>
      <c r="C255" t="s">
        <v>68</v>
      </c>
      <c r="D255">
        <v>2</v>
      </c>
      <c r="E255">
        <v>3</v>
      </c>
      <c r="F255">
        <v>84</v>
      </c>
      <c r="G255">
        <v>4</v>
      </c>
      <c r="H255">
        <v>18.309999999999999</v>
      </c>
      <c r="I255">
        <v>0.31</v>
      </c>
      <c r="J255">
        <v>8.6699999999999999E-2</v>
      </c>
      <c r="K255">
        <v>28.3</v>
      </c>
      <c r="L255">
        <f t="shared" si="3"/>
        <v>3.0636042402826854E-3</v>
      </c>
      <c r="M255">
        <v>0</v>
      </c>
      <c r="N255">
        <v>0</v>
      </c>
      <c r="O255">
        <v>0</v>
      </c>
      <c r="P255" s="4">
        <v>0</v>
      </c>
      <c r="Q255">
        <v>0</v>
      </c>
      <c r="S255">
        <v>0</v>
      </c>
      <c r="T255">
        <v>0</v>
      </c>
      <c r="U255">
        <v>0</v>
      </c>
      <c r="V255">
        <v>0</v>
      </c>
      <c r="W255">
        <v>0</v>
      </c>
      <c r="X255">
        <v>0</v>
      </c>
      <c r="Y255">
        <v>0</v>
      </c>
      <c r="Z255">
        <v>0</v>
      </c>
      <c r="AA255">
        <v>0</v>
      </c>
      <c r="AB255">
        <v>0</v>
      </c>
      <c r="AC255">
        <v>0</v>
      </c>
      <c r="AE255">
        <v>0</v>
      </c>
      <c r="AF255">
        <v>0</v>
      </c>
      <c r="AG255">
        <v>0</v>
      </c>
      <c r="AH255">
        <v>1</v>
      </c>
      <c r="AL255">
        <v>0</v>
      </c>
      <c r="AM255">
        <v>0</v>
      </c>
      <c r="AO255">
        <v>5</v>
      </c>
      <c r="AP255">
        <v>0</v>
      </c>
      <c r="AQ255">
        <v>0</v>
      </c>
      <c r="AR255">
        <v>0</v>
      </c>
      <c r="AV255">
        <v>0</v>
      </c>
      <c r="AX255">
        <v>0</v>
      </c>
      <c r="AZ255">
        <v>0</v>
      </c>
      <c r="BA255">
        <v>0</v>
      </c>
      <c r="BB255">
        <v>0</v>
      </c>
      <c r="BC255">
        <v>0</v>
      </c>
      <c r="BD255">
        <v>0</v>
      </c>
      <c r="BE255">
        <v>0</v>
      </c>
      <c r="BF255">
        <v>0</v>
      </c>
      <c r="BG255">
        <v>0</v>
      </c>
      <c r="BH255">
        <v>0</v>
      </c>
      <c r="BI255">
        <v>0</v>
      </c>
      <c r="BJ255">
        <v>0</v>
      </c>
      <c r="BK255">
        <v>0</v>
      </c>
      <c r="BL255">
        <v>0</v>
      </c>
      <c r="BM255">
        <v>0</v>
      </c>
      <c r="BN255">
        <v>0</v>
      </c>
    </row>
    <row r="256" spans="1:66">
      <c r="A256" s="3">
        <v>2014</v>
      </c>
      <c r="B256" t="s">
        <v>78</v>
      </c>
      <c r="C256" t="s">
        <v>68</v>
      </c>
      <c r="D256">
        <v>3</v>
      </c>
      <c r="E256">
        <v>1</v>
      </c>
      <c r="F256">
        <v>38</v>
      </c>
      <c r="G256">
        <v>7</v>
      </c>
      <c r="H256">
        <v>59.47</v>
      </c>
      <c r="I256">
        <v>0.75</v>
      </c>
      <c r="J256">
        <v>0.10070000000000001</v>
      </c>
      <c r="K256">
        <v>171.71199999999999</v>
      </c>
      <c r="L256">
        <f t="shared" si="3"/>
        <v>5.8644707417070455E-4</v>
      </c>
      <c r="M256">
        <v>1</v>
      </c>
      <c r="N256">
        <v>0</v>
      </c>
      <c r="O256">
        <v>1</v>
      </c>
      <c r="P256" s="4">
        <v>0</v>
      </c>
      <c r="Q256">
        <v>0</v>
      </c>
      <c r="S256">
        <v>0</v>
      </c>
      <c r="T256">
        <v>0</v>
      </c>
      <c r="U256">
        <v>0</v>
      </c>
      <c r="V256">
        <v>0</v>
      </c>
      <c r="W256">
        <v>0</v>
      </c>
      <c r="X256">
        <v>1</v>
      </c>
      <c r="Y256">
        <v>3</v>
      </c>
      <c r="Z256">
        <v>0</v>
      </c>
      <c r="AA256">
        <v>0</v>
      </c>
      <c r="AB256">
        <v>0</v>
      </c>
      <c r="AC256">
        <v>0</v>
      </c>
      <c r="AE256">
        <v>0</v>
      </c>
      <c r="AF256">
        <v>0</v>
      </c>
      <c r="AG256">
        <v>0</v>
      </c>
      <c r="AH256">
        <v>3</v>
      </c>
      <c r="AL256">
        <v>0</v>
      </c>
      <c r="AM256">
        <v>0</v>
      </c>
      <c r="AO256">
        <v>15</v>
      </c>
      <c r="AP256">
        <v>0</v>
      </c>
      <c r="AQ256">
        <v>0</v>
      </c>
      <c r="AR256">
        <v>0</v>
      </c>
      <c r="AV256">
        <v>4</v>
      </c>
      <c r="AX256">
        <v>0</v>
      </c>
      <c r="AZ256">
        <v>0</v>
      </c>
      <c r="BA256">
        <v>0</v>
      </c>
      <c r="BB256">
        <v>0</v>
      </c>
      <c r="BC256">
        <v>0</v>
      </c>
      <c r="BD256">
        <v>0</v>
      </c>
      <c r="BE256">
        <v>0</v>
      </c>
      <c r="BF256">
        <v>0</v>
      </c>
      <c r="BG256">
        <v>0</v>
      </c>
      <c r="BH256">
        <v>0</v>
      </c>
      <c r="BI256">
        <v>0</v>
      </c>
      <c r="BJ256">
        <v>0</v>
      </c>
      <c r="BK256">
        <v>0</v>
      </c>
      <c r="BL256">
        <v>0</v>
      </c>
      <c r="BM256">
        <v>0</v>
      </c>
      <c r="BN256">
        <v>0</v>
      </c>
    </row>
    <row r="257" spans="1:66">
      <c r="A257" s="3">
        <v>2014</v>
      </c>
      <c r="B257" t="s">
        <v>78</v>
      </c>
      <c r="C257" t="s">
        <v>68</v>
      </c>
      <c r="D257">
        <v>3</v>
      </c>
      <c r="E257">
        <v>2</v>
      </c>
      <c r="F257">
        <v>38</v>
      </c>
      <c r="G257">
        <v>9</v>
      </c>
      <c r="H257">
        <v>43.99</v>
      </c>
      <c r="I257">
        <v>0.74</v>
      </c>
      <c r="J257">
        <v>4.2100000000000026E-2</v>
      </c>
      <c r="K257">
        <v>48.07</v>
      </c>
      <c r="L257">
        <f t="shared" si="3"/>
        <v>8.7580611608071614E-4</v>
      </c>
      <c r="M257">
        <v>0</v>
      </c>
      <c r="N257">
        <v>0</v>
      </c>
      <c r="O257">
        <v>4</v>
      </c>
      <c r="P257" s="4">
        <v>0</v>
      </c>
      <c r="Q257">
        <v>0</v>
      </c>
      <c r="S257">
        <v>0</v>
      </c>
      <c r="T257">
        <v>0</v>
      </c>
      <c r="U257">
        <v>0</v>
      </c>
      <c r="V257">
        <v>0</v>
      </c>
      <c r="W257">
        <v>0</v>
      </c>
      <c r="X257">
        <v>0</v>
      </c>
      <c r="Y257">
        <v>2</v>
      </c>
      <c r="Z257">
        <v>0</v>
      </c>
      <c r="AA257">
        <v>0</v>
      </c>
      <c r="AB257">
        <v>0</v>
      </c>
      <c r="AC257">
        <v>0</v>
      </c>
      <c r="AE257">
        <v>0</v>
      </c>
      <c r="AF257">
        <v>0</v>
      </c>
      <c r="AG257">
        <v>0</v>
      </c>
      <c r="AH257">
        <v>1</v>
      </c>
      <c r="AL257">
        <v>0</v>
      </c>
      <c r="AM257">
        <v>0</v>
      </c>
      <c r="AO257">
        <v>16</v>
      </c>
      <c r="AP257">
        <v>0</v>
      </c>
      <c r="AQ257">
        <v>0</v>
      </c>
      <c r="AR257">
        <v>0</v>
      </c>
      <c r="AV257">
        <v>7</v>
      </c>
      <c r="AX257">
        <v>0</v>
      </c>
      <c r="AZ257">
        <v>0</v>
      </c>
      <c r="BA257">
        <v>0</v>
      </c>
      <c r="BB257">
        <v>0</v>
      </c>
      <c r="BC257">
        <v>0</v>
      </c>
      <c r="BD257">
        <v>0</v>
      </c>
      <c r="BE257">
        <v>0</v>
      </c>
      <c r="BF257">
        <v>0</v>
      </c>
      <c r="BG257">
        <v>0</v>
      </c>
      <c r="BH257">
        <v>0</v>
      </c>
      <c r="BI257">
        <v>0</v>
      </c>
      <c r="BJ257">
        <v>0</v>
      </c>
      <c r="BK257">
        <v>0</v>
      </c>
      <c r="BL257">
        <v>0</v>
      </c>
      <c r="BM257">
        <v>0</v>
      </c>
      <c r="BN257">
        <v>0</v>
      </c>
    </row>
    <row r="258" spans="1:66">
      <c r="A258" s="3">
        <v>2014</v>
      </c>
      <c r="B258" t="s">
        <v>78</v>
      </c>
      <c r="C258" t="s">
        <v>68</v>
      </c>
      <c r="D258">
        <v>3</v>
      </c>
      <c r="E258">
        <v>3</v>
      </c>
      <c r="F258">
        <v>38</v>
      </c>
      <c r="G258">
        <v>7</v>
      </c>
      <c r="H258">
        <v>37.090000000000003</v>
      </c>
      <c r="I258">
        <v>0.56000000000000005</v>
      </c>
      <c r="J258">
        <v>3.2599999999999962E-2</v>
      </c>
      <c r="K258">
        <v>60.545999999999999</v>
      </c>
      <c r="L258">
        <f t="shared" si="3"/>
        <v>5.3843358768539563E-4</v>
      </c>
      <c r="M258">
        <v>0</v>
      </c>
      <c r="N258">
        <v>0</v>
      </c>
      <c r="O258">
        <v>8</v>
      </c>
      <c r="P258" s="4">
        <v>0</v>
      </c>
      <c r="Q258">
        <v>0</v>
      </c>
      <c r="S258">
        <v>0</v>
      </c>
      <c r="T258">
        <v>0</v>
      </c>
      <c r="U258">
        <v>0</v>
      </c>
      <c r="V258">
        <v>0</v>
      </c>
      <c r="W258">
        <v>0</v>
      </c>
      <c r="X258">
        <v>0</v>
      </c>
      <c r="Y258">
        <v>2</v>
      </c>
      <c r="Z258">
        <v>0</v>
      </c>
      <c r="AA258">
        <v>0</v>
      </c>
      <c r="AB258">
        <v>0</v>
      </c>
      <c r="AC258">
        <v>0</v>
      </c>
      <c r="AE258">
        <v>1</v>
      </c>
      <c r="AF258">
        <v>0</v>
      </c>
      <c r="AG258">
        <v>0</v>
      </c>
      <c r="AH258">
        <v>0</v>
      </c>
      <c r="AL258">
        <v>0</v>
      </c>
      <c r="AM258">
        <v>0</v>
      </c>
      <c r="AO258">
        <v>13</v>
      </c>
      <c r="AP258">
        <v>0</v>
      </c>
      <c r="AQ258">
        <v>0</v>
      </c>
      <c r="AR258">
        <v>0</v>
      </c>
      <c r="AV258">
        <v>1</v>
      </c>
      <c r="AX258">
        <v>0</v>
      </c>
      <c r="AZ258">
        <v>0</v>
      </c>
      <c r="BA258">
        <v>0</v>
      </c>
      <c r="BB258">
        <v>0</v>
      </c>
      <c r="BC258">
        <v>0</v>
      </c>
      <c r="BD258">
        <v>0</v>
      </c>
      <c r="BE258">
        <v>0</v>
      </c>
      <c r="BF258">
        <v>0</v>
      </c>
      <c r="BG258">
        <v>0</v>
      </c>
      <c r="BH258">
        <v>0</v>
      </c>
      <c r="BI258">
        <v>0</v>
      </c>
      <c r="BJ258">
        <v>0</v>
      </c>
      <c r="BK258">
        <v>0</v>
      </c>
      <c r="BL258">
        <v>0</v>
      </c>
      <c r="BM258">
        <v>0</v>
      </c>
      <c r="BN258">
        <v>0</v>
      </c>
    </row>
    <row r="259" spans="1:66">
      <c r="A259" s="3">
        <v>2014</v>
      </c>
      <c r="B259" t="s">
        <v>78</v>
      </c>
      <c r="C259" t="s">
        <v>68</v>
      </c>
      <c r="D259">
        <v>4</v>
      </c>
      <c r="E259">
        <v>1</v>
      </c>
      <c r="F259">
        <v>59</v>
      </c>
      <c r="G259">
        <v>6</v>
      </c>
      <c r="H259">
        <v>93.8</v>
      </c>
      <c r="I259">
        <v>0.62</v>
      </c>
      <c r="J259">
        <v>6.5400000000000014E-2</v>
      </c>
      <c r="K259">
        <v>103.194</v>
      </c>
      <c r="L259">
        <f t="shared" si="3"/>
        <v>6.337577766149196E-4</v>
      </c>
      <c r="M259">
        <v>3</v>
      </c>
      <c r="N259">
        <v>0</v>
      </c>
      <c r="O259">
        <v>0</v>
      </c>
      <c r="P259" s="4">
        <v>0</v>
      </c>
      <c r="Q259">
        <v>0</v>
      </c>
      <c r="S259">
        <v>0</v>
      </c>
      <c r="T259">
        <v>0</v>
      </c>
      <c r="U259">
        <v>0</v>
      </c>
      <c r="V259">
        <v>0</v>
      </c>
      <c r="W259">
        <v>0</v>
      </c>
      <c r="X259">
        <v>0</v>
      </c>
      <c r="Y259">
        <v>6</v>
      </c>
      <c r="Z259">
        <v>0</v>
      </c>
      <c r="AA259">
        <v>0</v>
      </c>
      <c r="AB259">
        <v>0</v>
      </c>
      <c r="AC259">
        <v>0</v>
      </c>
      <c r="AE259">
        <v>2</v>
      </c>
      <c r="AF259">
        <v>0</v>
      </c>
      <c r="AG259">
        <v>0</v>
      </c>
      <c r="AH259">
        <v>2</v>
      </c>
      <c r="AL259">
        <v>0</v>
      </c>
      <c r="AM259">
        <v>0</v>
      </c>
      <c r="AO259">
        <v>12</v>
      </c>
      <c r="AP259">
        <v>1</v>
      </c>
      <c r="AQ259">
        <v>0</v>
      </c>
      <c r="AR259">
        <v>0</v>
      </c>
      <c r="AV259">
        <v>4</v>
      </c>
      <c r="AX259">
        <v>0</v>
      </c>
      <c r="AZ259">
        <v>0</v>
      </c>
      <c r="BA259">
        <v>0</v>
      </c>
      <c r="BB259">
        <v>0</v>
      </c>
      <c r="BC259">
        <v>0</v>
      </c>
      <c r="BD259">
        <v>0</v>
      </c>
      <c r="BE259">
        <v>0</v>
      </c>
      <c r="BF259">
        <v>0</v>
      </c>
      <c r="BG259">
        <v>0</v>
      </c>
      <c r="BH259">
        <v>0</v>
      </c>
      <c r="BI259">
        <v>0</v>
      </c>
      <c r="BJ259">
        <v>0</v>
      </c>
      <c r="BK259">
        <v>0</v>
      </c>
      <c r="BL259">
        <v>0</v>
      </c>
      <c r="BM259">
        <v>0</v>
      </c>
      <c r="BN259">
        <v>0</v>
      </c>
    </row>
    <row r="260" spans="1:66">
      <c r="A260" s="3">
        <v>2014</v>
      </c>
      <c r="B260" t="s">
        <v>78</v>
      </c>
      <c r="C260" t="s">
        <v>68</v>
      </c>
      <c r="D260">
        <v>4</v>
      </c>
      <c r="E260">
        <v>2</v>
      </c>
      <c r="F260">
        <v>59</v>
      </c>
      <c r="G260">
        <v>3</v>
      </c>
      <c r="H260">
        <v>25.5</v>
      </c>
      <c r="I260">
        <v>0.47</v>
      </c>
      <c r="J260">
        <v>7.7000000000000401E-3</v>
      </c>
      <c r="K260">
        <v>37.75</v>
      </c>
      <c r="L260">
        <f t="shared" si="3"/>
        <v>2.039735099337759E-4</v>
      </c>
      <c r="M260">
        <v>0</v>
      </c>
      <c r="N260">
        <v>0</v>
      </c>
      <c r="O260">
        <v>0</v>
      </c>
      <c r="P260" s="4">
        <v>0</v>
      </c>
      <c r="Q260">
        <v>0</v>
      </c>
      <c r="S260">
        <v>0</v>
      </c>
      <c r="T260">
        <v>0</v>
      </c>
      <c r="U260">
        <v>0</v>
      </c>
      <c r="V260">
        <v>0</v>
      </c>
      <c r="W260">
        <v>0</v>
      </c>
      <c r="X260">
        <v>0</v>
      </c>
      <c r="Y260">
        <v>7</v>
      </c>
      <c r="Z260">
        <v>0</v>
      </c>
      <c r="AA260">
        <v>0</v>
      </c>
      <c r="AB260">
        <v>0</v>
      </c>
      <c r="AC260">
        <v>0</v>
      </c>
      <c r="AE260">
        <v>1</v>
      </c>
      <c r="AF260">
        <v>0</v>
      </c>
      <c r="AG260">
        <v>0</v>
      </c>
      <c r="AH260">
        <v>0</v>
      </c>
      <c r="AL260">
        <v>0</v>
      </c>
      <c r="AM260">
        <v>0</v>
      </c>
      <c r="AO260">
        <v>3</v>
      </c>
      <c r="AP260">
        <v>0</v>
      </c>
      <c r="AQ260">
        <v>0</v>
      </c>
      <c r="AR260">
        <v>0</v>
      </c>
      <c r="AV260">
        <v>3</v>
      </c>
      <c r="AX260">
        <v>0</v>
      </c>
      <c r="AZ260">
        <v>0</v>
      </c>
      <c r="BA260">
        <v>0</v>
      </c>
      <c r="BB260">
        <v>0</v>
      </c>
      <c r="BC260">
        <v>0</v>
      </c>
      <c r="BD260">
        <v>0</v>
      </c>
      <c r="BE260">
        <v>0</v>
      </c>
      <c r="BF260">
        <v>0</v>
      </c>
      <c r="BG260">
        <v>0</v>
      </c>
      <c r="BH260">
        <v>0</v>
      </c>
      <c r="BI260">
        <v>0</v>
      </c>
      <c r="BJ260">
        <v>0</v>
      </c>
      <c r="BK260">
        <v>0</v>
      </c>
      <c r="BL260">
        <v>0</v>
      </c>
      <c r="BM260">
        <v>0</v>
      </c>
      <c r="BN260">
        <v>0</v>
      </c>
    </row>
    <row r="261" spans="1:66">
      <c r="A261" s="3">
        <v>2014</v>
      </c>
      <c r="B261" t="s">
        <v>78</v>
      </c>
      <c r="C261" t="s">
        <v>68</v>
      </c>
      <c r="D261">
        <v>4</v>
      </c>
      <c r="E261">
        <v>3</v>
      </c>
      <c r="F261">
        <v>59</v>
      </c>
      <c r="G261">
        <v>4</v>
      </c>
      <c r="H261">
        <v>19</v>
      </c>
      <c r="I261">
        <v>0.41</v>
      </c>
      <c r="J261">
        <v>2.5500000000000023E-2</v>
      </c>
      <c r="K261">
        <v>33.646000000000001</v>
      </c>
      <c r="L261">
        <f t="shared" si="3"/>
        <v>7.5789098258336862E-4</v>
      </c>
      <c r="M261">
        <v>0</v>
      </c>
      <c r="N261">
        <v>0</v>
      </c>
      <c r="O261">
        <v>0</v>
      </c>
      <c r="P261" s="4">
        <v>0</v>
      </c>
      <c r="Q261">
        <v>0</v>
      </c>
      <c r="S261">
        <v>0</v>
      </c>
      <c r="T261">
        <v>0</v>
      </c>
      <c r="U261">
        <v>0</v>
      </c>
      <c r="V261">
        <v>0</v>
      </c>
      <c r="W261">
        <v>0</v>
      </c>
      <c r="X261">
        <v>0</v>
      </c>
      <c r="Y261">
        <v>0</v>
      </c>
      <c r="Z261">
        <v>0</v>
      </c>
      <c r="AA261">
        <v>0</v>
      </c>
      <c r="AB261">
        <v>0</v>
      </c>
      <c r="AC261">
        <v>0</v>
      </c>
      <c r="AE261">
        <v>1</v>
      </c>
      <c r="AF261">
        <v>0</v>
      </c>
      <c r="AG261">
        <v>0</v>
      </c>
      <c r="AH261">
        <v>1</v>
      </c>
      <c r="AL261">
        <v>0</v>
      </c>
      <c r="AM261">
        <v>0</v>
      </c>
      <c r="AO261">
        <v>5</v>
      </c>
      <c r="AP261">
        <v>0</v>
      </c>
      <c r="AQ261">
        <v>0</v>
      </c>
      <c r="AR261">
        <v>0</v>
      </c>
      <c r="AV261">
        <v>0</v>
      </c>
      <c r="AX261">
        <v>0</v>
      </c>
      <c r="AZ261">
        <v>0</v>
      </c>
      <c r="BA261">
        <v>0</v>
      </c>
      <c r="BB261">
        <v>0</v>
      </c>
      <c r="BC261">
        <v>0</v>
      </c>
      <c r="BD261">
        <v>0</v>
      </c>
      <c r="BE261">
        <v>0</v>
      </c>
      <c r="BF261">
        <v>0</v>
      </c>
      <c r="BG261">
        <v>0</v>
      </c>
      <c r="BH261">
        <v>0</v>
      </c>
      <c r="BI261">
        <v>0</v>
      </c>
      <c r="BJ261">
        <v>0</v>
      </c>
      <c r="BK261">
        <v>0</v>
      </c>
      <c r="BL261">
        <v>0</v>
      </c>
      <c r="BM261">
        <v>0</v>
      </c>
      <c r="BN261">
        <v>0</v>
      </c>
    </row>
    <row r="262" spans="1:66">
      <c r="A262" s="3">
        <v>2014</v>
      </c>
      <c r="B262" t="s">
        <v>78</v>
      </c>
      <c r="C262" t="s">
        <v>68</v>
      </c>
      <c r="D262">
        <v>5</v>
      </c>
      <c r="E262">
        <v>1</v>
      </c>
      <c r="F262">
        <v>49</v>
      </c>
      <c r="G262">
        <v>5</v>
      </c>
      <c r="H262">
        <v>32.56</v>
      </c>
      <c r="I262">
        <v>0.65</v>
      </c>
      <c r="J262">
        <v>7.6100000000000001E-2</v>
      </c>
      <c r="K262">
        <v>76.156000000000006</v>
      </c>
      <c r="L262">
        <f t="shared" si="3"/>
        <v>9.9926466726193595E-4</v>
      </c>
      <c r="M262">
        <v>0</v>
      </c>
      <c r="N262">
        <v>0</v>
      </c>
      <c r="O262">
        <v>0</v>
      </c>
      <c r="P262" s="4">
        <v>0</v>
      </c>
      <c r="Q262">
        <v>0</v>
      </c>
      <c r="S262">
        <v>0</v>
      </c>
      <c r="T262">
        <v>0</v>
      </c>
      <c r="U262">
        <v>0</v>
      </c>
      <c r="V262">
        <v>0</v>
      </c>
      <c r="W262">
        <v>0</v>
      </c>
      <c r="X262">
        <v>0</v>
      </c>
      <c r="Y262">
        <v>3</v>
      </c>
      <c r="Z262">
        <v>0</v>
      </c>
      <c r="AA262">
        <v>0</v>
      </c>
      <c r="AB262">
        <v>0</v>
      </c>
      <c r="AC262">
        <v>0</v>
      </c>
      <c r="AE262">
        <v>1</v>
      </c>
      <c r="AF262">
        <v>0</v>
      </c>
      <c r="AG262">
        <v>0</v>
      </c>
      <c r="AH262">
        <v>1</v>
      </c>
      <c r="AL262">
        <v>0</v>
      </c>
      <c r="AM262">
        <v>0</v>
      </c>
      <c r="AO262">
        <v>3</v>
      </c>
      <c r="AP262">
        <v>0</v>
      </c>
      <c r="AQ262">
        <v>0</v>
      </c>
      <c r="AR262">
        <v>0</v>
      </c>
      <c r="AV262">
        <v>4</v>
      </c>
      <c r="AX262">
        <v>0</v>
      </c>
      <c r="AZ262">
        <v>0</v>
      </c>
      <c r="BA262">
        <v>0</v>
      </c>
      <c r="BB262">
        <v>0</v>
      </c>
      <c r="BC262">
        <v>0</v>
      </c>
      <c r="BD262">
        <v>0</v>
      </c>
      <c r="BE262">
        <v>0</v>
      </c>
      <c r="BF262">
        <v>0</v>
      </c>
      <c r="BG262">
        <v>0</v>
      </c>
      <c r="BH262">
        <v>0</v>
      </c>
      <c r="BI262">
        <v>0</v>
      </c>
      <c r="BJ262">
        <v>0</v>
      </c>
      <c r="BK262">
        <v>0</v>
      </c>
      <c r="BL262">
        <v>0</v>
      </c>
      <c r="BM262">
        <v>0</v>
      </c>
      <c r="BN262">
        <v>0</v>
      </c>
    </row>
    <row r="263" spans="1:66">
      <c r="A263" s="3">
        <v>2014</v>
      </c>
      <c r="B263" t="s">
        <v>78</v>
      </c>
      <c r="C263" t="s">
        <v>68</v>
      </c>
      <c r="D263">
        <v>5</v>
      </c>
      <c r="E263">
        <v>2</v>
      </c>
      <c r="F263">
        <v>49</v>
      </c>
      <c r="G263">
        <v>8</v>
      </c>
      <c r="H263">
        <v>47.69</v>
      </c>
      <c r="I263">
        <v>0.64</v>
      </c>
      <c r="J263">
        <v>0.19590000000000002</v>
      </c>
      <c r="K263">
        <v>112.172</v>
      </c>
      <c r="L263">
        <f t="shared" si="3"/>
        <v>1.7464251328317229E-3</v>
      </c>
      <c r="M263">
        <v>0</v>
      </c>
      <c r="N263">
        <v>0</v>
      </c>
      <c r="O263">
        <v>4</v>
      </c>
      <c r="P263" s="4">
        <v>0</v>
      </c>
      <c r="Q263">
        <v>0</v>
      </c>
      <c r="S263">
        <v>0</v>
      </c>
      <c r="T263">
        <v>0</v>
      </c>
      <c r="U263">
        <v>0</v>
      </c>
      <c r="V263">
        <v>0</v>
      </c>
      <c r="W263">
        <v>0</v>
      </c>
      <c r="X263">
        <v>0</v>
      </c>
      <c r="Y263">
        <v>2</v>
      </c>
      <c r="Z263">
        <v>0</v>
      </c>
      <c r="AA263">
        <v>0</v>
      </c>
      <c r="AB263">
        <v>0</v>
      </c>
      <c r="AC263">
        <v>0</v>
      </c>
      <c r="AE263">
        <v>0</v>
      </c>
      <c r="AF263">
        <v>0</v>
      </c>
      <c r="AG263">
        <v>0</v>
      </c>
      <c r="AH263">
        <v>0</v>
      </c>
      <c r="AL263">
        <v>0</v>
      </c>
      <c r="AM263">
        <v>0</v>
      </c>
      <c r="AO263">
        <v>7</v>
      </c>
      <c r="AP263">
        <v>0</v>
      </c>
      <c r="AQ263">
        <v>0</v>
      </c>
      <c r="AR263">
        <v>0</v>
      </c>
      <c r="AV263">
        <v>6</v>
      </c>
      <c r="AX263">
        <v>0</v>
      </c>
      <c r="AZ263">
        <v>0</v>
      </c>
      <c r="BA263">
        <v>0</v>
      </c>
      <c r="BB263">
        <v>0</v>
      </c>
      <c r="BC263">
        <v>0</v>
      </c>
      <c r="BD263">
        <v>0</v>
      </c>
      <c r="BE263">
        <v>0</v>
      </c>
      <c r="BF263">
        <v>0</v>
      </c>
      <c r="BG263">
        <v>0</v>
      </c>
      <c r="BH263">
        <v>0</v>
      </c>
      <c r="BI263">
        <v>0</v>
      </c>
      <c r="BJ263">
        <v>0</v>
      </c>
      <c r="BK263">
        <v>0</v>
      </c>
      <c r="BL263">
        <v>0</v>
      </c>
      <c r="BM263">
        <v>0</v>
      </c>
      <c r="BN263">
        <v>0</v>
      </c>
    </row>
    <row r="264" spans="1:66">
      <c r="A264" s="3">
        <v>2014</v>
      </c>
      <c r="B264" t="s">
        <v>78</v>
      </c>
      <c r="C264" t="s">
        <v>68</v>
      </c>
      <c r="D264">
        <v>5</v>
      </c>
      <c r="E264">
        <v>3</v>
      </c>
      <c r="F264">
        <v>49</v>
      </c>
      <c r="G264">
        <v>4</v>
      </c>
      <c r="H264">
        <v>41.64</v>
      </c>
      <c r="I264">
        <v>0.65</v>
      </c>
      <c r="J264">
        <v>5.1300000000000012E-2</v>
      </c>
      <c r="K264">
        <v>73.028000000000006</v>
      </c>
      <c r="L264">
        <f t="shared" si="3"/>
        <v>7.0247028536999517E-4</v>
      </c>
      <c r="M264">
        <v>0</v>
      </c>
      <c r="N264">
        <v>0</v>
      </c>
      <c r="O264">
        <v>0</v>
      </c>
      <c r="P264" s="4">
        <v>0</v>
      </c>
      <c r="Q264">
        <v>0</v>
      </c>
      <c r="S264">
        <v>0</v>
      </c>
      <c r="T264">
        <v>0</v>
      </c>
      <c r="U264">
        <v>0</v>
      </c>
      <c r="V264">
        <v>0</v>
      </c>
      <c r="W264">
        <v>0</v>
      </c>
      <c r="X264">
        <v>0</v>
      </c>
      <c r="Y264">
        <v>5</v>
      </c>
      <c r="Z264">
        <v>0</v>
      </c>
      <c r="AA264">
        <v>1</v>
      </c>
      <c r="AB264">
        <v>0</v>
      </c>
      <c r="AC264">
        <v>0</v>
      </c>
      <c r="AE264">
        <v>1</v>
      </c>
      <c r="AF264">
        <v>0</v>
      </c>
      <c r="AG264">
        <v>0</v>
      </c>
      <c r="AH264">
        <v>1</v>
      </c>
      <c r="AL264">
        <v>0</v>
      </c>
      <c r="AM264">
        <v>0</v>
      </c>
      <c r="AO264">
        <v>12</v>
      </c>
      <c r="AP264">
        <v>0</v>
      </c>
      <c r="AQ264">
        <v>0</v>
      </c>
      <c r="AR264">
        <v>0</v>
      </c>
      <c r="AV264">
        <v>1</v>
      </c>
      <c r="AX264">
        <v>0</v>
      </c>
      <c r="AZ264">
        <v>0</v>
      </c>
      <c r="BA264">
        <v>0</v>
      </c>
      <c r="BB264">
        <v>0</v>
      </c>
      <c r="BC264">
        <v>0</v>
      </c>
      <c r="BD264">
        <v>0</v>
      </c>
      <c r="BE264">
        <v>0</v>
      </c>
      <c r="BF264">
        <v>0</v>
      </c>
      <c r="BG264">
        <v>0</v>
      </c>
      <c r="BH264">
        <v>0</v>
      </c>
      <c r="BI264">
        <v>0</v>
      </c>
      <c r="BJ264">
        <v>0</v>
      </c>
      <c r="BK264">
        <v>0</v>
      </c>
      <c r="BL264">
        <v>0</v>
      </c>
      <c r="BM264">
        <v>0</v>
      </c>
      <c r="BN264">
        <v>0</v>
      </c>
    </row>
    <row r="265" spans="1:66">
      <c r="A265" s="3">
        <v>2014</v>
      </c>
      <c r="B265" t="s">
        <v>79</v>
      </c>
      <c r="C265" t="s">
        <v>69</v>
      </c>
      <c r="D265">
        <v>1</v>
      </c>
      <c r="E265">
        <v>1</v>
      </c>
      <c r="F265">
        <v>11</v>
      </c>
      <c r="G265">
        <v>4</v>
      </c>
      <c r="H265">
        <v>29.11</v>
      </c>
      <c r="I265">
        <v>0.54</v>
      </c>
      <c r="J265">
        <v>6.9000000000000172E-3</v>
      </c>
      <c r="K265">
        <v>89.518000000000001</v>
      </c>
      <c r="L265">
        <f t="shared" si="3"/>
        <v>7.7079470050716244E-5</v>
      </c>
      <c r="M265">
        <v>0</v>
      </c>
      <c r="N265">
        <v>0</v>
      </c>
      <c r="O265">
        <v>0</v>
      </c>
      <c r="P265" s="4">
        <v>0</v>
      </c>
      <c r="Q265">
        <v>0</v>
      </c>
      <c r="S265">
        <v>0</v>
      </c>
      <c r="T265">
        <v>0</v>
      </c>
      <c r="U265">
        <v>0</v>
      </c>
      <c r="V265">
        <v>0</v>
      </c>
      <c r="W265">
        <v>0</v>
      </c>
      <c r="X265">
        <v>0</v>
      </c>
      <c r="Y265">
        <v>0</v>
      </c>
      <c r="Z265">
        <v>0</v>
      </c>
      <c r="AA265">
        <v>0</v>
      </c>
      <c r="AB265">
        <v>0</v>
      </c>
      <c r="AC265">
        <v>0</v>
      </c>
      <c r="AE265">
        <v>0</v>
      </c>
      <c r="AF265">
        <v>0</v>
      </c>
      <c r="AG265">
        <v>0</v>
      </c>
      <c r="AH265">
        <v>0</v>
      </c>
      <c r="AL265">
        <v>0</v>
      </c>
      <c r="AM265">
        <v>0</v>
      </c>
      <c r="AO265">
        <v>1</v>
      </c>
      <c r="AP265">
        <v>0</v>
      </c>
      <c r="AQ265">
        <v>0</v>
      </c>
      <c r="AR265">
        <v>0</v>
      </c>
      <c r="AT265">
        <v>0</v>
      </c>
      <c r="AU265">
        <v>0</v>
      </c>
      <c r="AV265">
        <v>0</v>
      </c>
      <c r="AX265">
        <v>0</v>
      </c>
      <c r="AZ265">
        <v>0</v>
      </c>
      <c r="BA265">
        <v>0</v>
      </c>
      <c r="BB265">
        <v>0</v>
      </c>
      <c r="BC265">
        <v>0</v>
      </c>
      <c r="BD265">
        <v>0</v>
      </c>
      <c r="BE265">
        <v>0</v>
      </c>
      <c r="BF265">
        <v>0</v>
      </c>
      <c r="BG265">
        <v>0</v>
      </c>
      <c r="BH265">
        <v>0</v>
      </c>
      <c r="BI265">
        <v>0</v>
      </c>
      <c r="BJ265">
        <v>0</v>
      </c>
      <c r="BK265">
        <v>0</v>
      </c>
      <c r="BL265">
        <v>0</v>
      </c>
      <c r="BM265">
        <v>0</v>
      </c>
      <c r="BN265">
        <v>0</v>
      </c>
    </row>
    <row r="266" spans="1:66">
      <c r="A266" s="3">
        <v>2014</v>
      </c>
      <c r="B266" t="s">
        <v>79</v>
      </c>
      <c r="C266" t="s">
        <v>69</v>
      </c>
      <c r="D266">
        <v>1</v>
      </c>
      <c r="E266">
        <v>2</v>
      </c>
      <c r="F266">
        <v>11</v>
      </c>
      <c r="G266">
        <v>6</v>
      </c>
      <c r="H266">
        <f>38+23.08</f>
        <v>61.08</v>
      </c>
      <c r="I266">
        <v>0.62</v>
      </c>
      <c r="J266">
        <v>3.4700000000000009E-2</v>
      </c>
      <c r="K266">
        <v>236.774</v>
      </c>
      <c r="L266">
        <f t="shared" si="3"/>
        <v>1.4655325331328612E-4</v>
      </c>
      <c r="M266">
        <v>1</v>
      </c>
      <c r="N266">
        <v>0</v>
      </c>
      <c r="O266">
        <v>0</v>
      </c>
      <c r="P266" s="4">
        <v>0</v>
      </c>
      <c r="Q266">
        <v>0</v>
      </c>
      <c r="S266">
        <v>0</v>
      </c>
      <c r="T266">
        <v>0</v>
      </c>
      <c r="U266">
        <v>0</v>
      </c>
      <c r="V266">
        <v>0</v>
      </c>
      <c r="W266">
        <v>0</v>
      </c>
      <c r="X266">
        <v>0</v>
      </c>
      <c r="Y266">
        <v>3</v>
      </c>
      <c r="Z266">
        <v>0</v>
      </c>
      <c r="AA266">
        <v>0</v>
      </c>
      <c r="AB266">
        <v>0</v>
      </c>
      <c r="AC266">
        <v>0</v>
      </c>
      <c r="AE266">
        <v>0</v>
      </c>
      <c r="AF266">
        <v>0</v>
      </c>
      <c r="AG266">
        <v>0</v>
      </c>
      <c r="AH266">
        <v>0</v>
      </c>
      <c r="AL266">
        <v>0</v>
      </c>
      <c r="AM266">
        <v>0</v>
      </c>
      <c r="AO266">
        <v>2</v>
      </c>
      <c r="AP266">
        <v>0</v>
      </c>
      <c r="AQ266">
        <v>0</v>
      </c>
      <c r="AR266">
        <v>0</v>
      </c>
      <c r="AT266">
        <v>0</v>
      </c>
      <c r="AU266">
        <v>0</v>
      </c>
      <c r="AV266">
        <v>0</v>
      </c>
      <c r="AX266">
        <v>0</v>
      </c>
      <c r="AZ266">
        <v>0</v>
      </c>
      <c r="BA266">
        <v>0</v>
      </c>
      <c r="BB266">
        <v>0</v>
      </c>
      <c r="BC266">
        <v>0</v>
      </c>
      <c r="BD266">
        <v>0</v>
      </c>
      <c r="BE266">
        <v>0</v>
      </c>
      <c r="BF266">
        <v>0</v>
      </c>
      <c r="BG266">
        <v>0</v>
      </c>
      <c r="BH266">
        <v>0</v>
      </c>
      <c r="BI266">
        <v>0</v>
      </c>
      <c r="BJ266">
        <v>0</v>
      </c>
      <c r="BK266">
        <v>0</v>
      </c>
      <c r="BL266">
        <v>0</v>
      </c>
      <c r="BM266">
        <v>0</v>
      </c>
      <c r="BN266">
        <v>0</v>
      </c>
    </row>
    <row r="267" spans="1:66">
      <c r="A267" s="3">
        <v>2014</v>
      </c>
      <c r="B267" t="s">
        <v>79</v>
      </c>
      <c r="C267" t="s">
        <v>69</v>
      </c>
      <c r="D267">
        <v>1</v>
      </c>
      <c r="E267">
        <v>3</v>
      </c>
      <c r="F267">
        <v>11</v>
      </c>
      <c r="J267">
        <v>0.58939999999999992</v>
      </c>
      <c r="K267">
        <v>59.06</v>
      </c>
      <c r="L267">
        <f t="shared" si="3"/>
        <v>9.9796816796478144E-3</v>
      </c>
      <c r="M267">
        <v>0</v>
      </c>
      <c r="N267">
        <v>0</v>
      </c>
      <c r="O267">
        <v>0</v>
      </c>
      <c r="P267" s="4">
        <v>0</v>
      </c>
      <c r="Q267">
        <v>0</v>
      </c>
      <c r="S267">
        <v>0</v>
      </c>
      <c r="T267">
        <v>0</v>
      </c>
      <c r="U267">
        <v>0</v>
      </c>
      <c r="V267">
        <v>0</v>
      </c>
      <c r="W267">
        <v>0</v>
      </c>
      <c r="X267">
        <v>0</v>
      </c>
      <c r="Y267">
        <v>0</v>
      </c>
      <c r="Z267">
        <v>0</v>
      </c>
      <c r="AA267">
        <v>0</v>
      </c>
      <c r="AB267">
        <v>0</v>
      </c>
      <c r="AC267">
        <v>18</v>
      </c>
      <c r="AE267">
        <v>0</v>
      </c>
      <c r="AF267">
        <v>0</v>
      </c>
      <c r="AG267">
        <v>0</v>
      </c>
      <c r="AH267">
        <v>0</v>
      </c>
      <c r="AL267">
        <v>0</v>
      </c>
      <c r="AM267">
        <v>0</v>
      </c>
      <c r="AO267">
        <v>1</v>
      </c>
      <c r="AP267">
        <v>0</v>
      </c>
      <c r="AQ267">
        <v>0</v>
      </c>
      <c r="AR267">
        <v>0</v>
      </c>
      <c r="AT267">
        <v>0</v>
      </c>
      <c r="AU267">
        <v>5</v>
      </c>
      <c r="AV267">
        <v>0</v>
      </c>
      <c r="AX267">
        <v>0</v>
      </c>
      <c r="AZ267">
        <v>0</v>
      </c>
      <c r="BA267">
        <v>0</v>
      </c>
      <c r="BB267">
        <v>0</v>
      </c>
      <c r="BC267">
        <v>0</v>
      </c>
      <c r="BD267">
        <v>0</v>
      </c>
      <c r="BE267">
        <v>0</v>
      </c>
      <c r="BF267">
        <v>0</v>
      </c>
      <c r="BG267">
        <v>0</v>
      </c>
      <c r="BH267">
        <v>0</v>
      </c>
      <c r="BI267">
        <v>0</v>
      </c>
      <c r="BJ267">
        <v>0</v>
      </c>
      <c r="BK267">
        <v>0</v>
      </c>
      <c r="BL267">
        <v>0</v>
      </c>
      <c r="BM267">
        <v>0</v>
      </c>
      <c r="BN267">
        <v>0</v>
      </c>
    </row>
    <row r="268" spans="1:66">
      <c r="A268" s="3">
        <v>2014</v>
      </c>
      <c r="B268" t="s">
        <v>79</v>
      </c>
      <c r="C268" t="s">
        <v>69</v>
      </c>
      <c r="D268">
        <v>2</v>
      </c>
      <c r="E268">
        <v>1</v>
      </c>
      <c r="F268">
        <v>33</v>
      </c>
      <c r="G268">
        <v>6</v>
      </c>
      <c r="H268">
        <v>59.53</v>
      </c>
      <c r="I268">
        <v>0.65</v>
      </c>
      <c r="J268">
        <v>0.11830000000000002</v>
      </c>
      <c r="K268">
        <v>308.51799999999997</v>
      </c>
      <c r="L268">
        <f t="shared" si="3"/>
        <v>3.8344602259835739E-4</v>
      </c>
      <c r="M268">
        <v>0</v>
      </c>
      <c r="N268">
        <v>0</v>
      </c>
      <c r="O268">
        <v>0</v>
      </c>
      <c r="P268" s="4">
        <v>0</v>
      </c>
      <c r="Q268">
        <v>0</v>
      </c>
      <c r="S268">
        <v>0</v>
      </c>
      <c r="T268">
        <v>0</v>
      </c>
      <c r="U268">
        <v>0</v>
      </c>
      <c r="V268">
        <v>0</v>
      </c>
      <c r="W268">
        <v>0</v>
      </c>
      <c r="X268">
        <v>0</v>
      </c>
      <c r="Y268">
        <v>0</v>
      </c>
      <c r="Z268">
        <v>0</v>
      </c>
      <c r="AA268">
        <v>0</v>
      </c>
      <c r="AB268">
        <v>0</v>
      </c>
      <c r="AC268">
        <v>0</v>
      </c>
      <c r="AE268">
        <v>4</v>
      </c>
      <c r="AF268">
        <v>0</v>
      </c>
      <c r="AG268">
        <v>0</v>
      </c>
      <c r="AH268">
        <v>0</v>
      </c>
      <c r="AL268">
        <v>0</v>
      </c>
      <c r="AM268">
        <v>0</v>
      </c>
      <c r="AO268">
        <v>6</v>
      </c>
      <c r="AP268">
        <v>0</v>
      </c>
      <c r="AQ268">
        <v>1</v>
      </c>
      <c r="AR268">
        <v>0</v>
      </c>
      <c r="AT268">
        <v>1</v>
      </c>
      <c r="AU268">
        <v>4</v>
      </c>
      <c r="AV268">
        <v>0</v>
      </c>
      <c r="AX268">
        <v>0</v>
      </c>
      <c r="AZ268">
        <v>0</v>
      </c>
      <c r="BA268">
        <v>0</v>
      </c>
      <c r="BB268">
        <v>0</v>
      </c>
      <c r="BC268">
        <v>0</v>
      </c>
      <c r="BD268">
        <v>0</v>
      </c>
      <c r="BE268">
        <v>0</v>
      </c>
      <c r="BF268">
        <v>0</v>
      </c>
      <c r="BG268">
        <v>0</v>
      </c>
      <c r="BH268">
        <v>0</v>
      </c>
      <c r="BI268">
        <v>0</v>
      </c>
      <c r="BJ268">
        <v>0</v>
      </c>
      <c r="BK268">
        <v>0</v>
      </c>
      <c r="BL268">
        <v>0</v>
      </c>
      <c r="BM268">
        <v>0</v>
      </c>
      <c r="BN268">
        <v>0</v>
      </c>
    </row>
    <row r="269" spans="1:66">
      <c r="A269" s="3">
        <v>2014</v>
      </c>
      <c r="B269" t="s">
        <v>79</v>
      </c>
      <c r="C269" t="s">
        <v>69</v>
      </c>
      <c r="D269">
        <v>2</v>
      </c>
      <c r="E269">
        <v>2</v>
      </c>
      <c r="F269">
        <v>33</v>
      </c>
      <c r="G269">
        <v>2</v>
      </c>
      <c r="H269">
        <v>44.38</v>
      </c>
      <c r="I269">
        <v>0.37</v>
      </c>
      <c r="J269">
        <v>2.3799999999999988E-2</v>
      </c>
      <c r="K269">
        <v>45.712000000000003</v>
      </c>
      <c r="L269">
        <f t="shared" si="3"/>
        <v>5.2065103255162731E-4</v>
      </c>
      <c r="M269">
        <v>0</v>
      </c>
      <c r="N269">
        <v>0</v>
      </c>
      <c r="O269">
        <v>0</v>
      </c>
      <c r="P269" s="4">
        <v>0</v>
      </c>
      <c r="Q269">
        <v>0</v>
      </c>
      <c r="S269">
        <v>0</v>
      </c>
      <c r="T269">
        <v>0</v>
      </c>
      <c r="U269">
        <v>0</v>
      </c>
      <c r="V269">
        <v>0</v>
      </c>
      <c r="W269">
        <v>0</v>
      </c>
      <c r="X269">
        <v>0</v>
      </c>
      <c r="Y269">
        <v>0</v>
      </c>
      <c r="Z269">
        <v>0</v>
      </c>
      <c r="AA269">
        <v>0</v>
      </c>
      <c r="AB269">
        <v>0</v>
      </c>
      <c r="AC269">
        <v>1</v>
      </c>
      <c r="AE269">
        <v>1</v>
      </c>
      <c r="AF269">
        <v>0</v>
      </c>
      <c r="AG269">
        <v>0</v>
      </c>
      <c r="AH269">
        <v>0</v>
      </c>
      <c r="AL269">
        <v>0</v>
      </c>
      <c r="AM269">
        <v>0</v>
      </c>
      <c r="AO269">
        <v>1</v>
      </c>
      <c r="AP269">
        <v>0</v>
      </c>
      <c r="AQ269">
        <v>0</v>
      </c>
      <c r="AR269">
        <v>0</v>
      </c>
      <c r="AT269">
        <v>0</v>
      </c>
      <c r="AU269">
        <v>0</v>
      </c>
      <c r="AV269">
        <v>1</v>
      </c>
      <c r="AX269">
        <v>0</v>
      </c>
      <c r="AZ269">
        <v>0</v>
      </c>
      <c r="BA269">
        <v>0</v>
      </c>
      <c r="BB269">
        <v>0</v>
      </c>
      <c r="BC269">
        <v>0</v>
      </c>
      <c r="BD269">
        <v>0</v>
      </c>
      <c r="BE269">
        <v>0</v>
      </c>
      <c r="BF269">
        <v>0</v>
      </c>
      <c r="BG269">
        <v>0</v>
      </c>
      <c r="BH269">
        <v>0</v>
      </c>
      <c r="BI269">
        <v>0</v>
      </c>
      <c r="BJ269">
        <v>0</v>
      </c>
      <c r="BK269">
        <v>0</v>
      </c>
      <c r="BL269">
        <v>0</v>
      </c>
      <c r="BM269">
        <v>0</v>
      </c>
      <c r="BN269">
        <v>0</v>
      </c>
    </row>
    <row r="270" spans="1:66">
      <c r="A270" s="3">
        <v>2014</v>
      </c>
      <c r="B270" t="s">
        <v>79</v>
      </c>
      <c r="C270" t="s">
        <v>69</v>
      </c>
      <c r="D270">
        <v>2</v>
      </c>
      <c r="E270">
        <v>3</v>
      </c>
      <c r="F270">
        <v>33</v>
      </c>
      <c r="G270">
        <v>4</v>
      </c>
      <c r="H270">
        <v>28.14</v>
      </c>
      <c r="I270">
        <v>0.3</v>
      </c>
      <c r="J270">
        <v>1.6600000000000004E-2</v>
      </c>
      <c r="K270">
        <v>47.392000000000003</v>
      </c>
      <c r="L270">
        <f t="shared" si="3"/>
        <v>3.5027008777852806E-4</v>
      </c>
      <c r="M270">
        <v>0</v>
      </c>
      <c r="N270">
        <v>0</v>
      </c>
      <c r="O270">
        <v>0</v>
      </c>
      <c r="P270" s="4">
        <v>0</v>
      </c>
      <c r="Q270">
        <v>0</v>
      </c>
      <c r="S270">
        <v>0</v>
      </c>
      <c r="T270">
        <v>0</v>
      </c>
      <c r="U270">
        <v>0</v>
      </c>
      <c r="V270">
        <v>0</v>
      </c>
      <c r="W270">
        <v>0</v>
      </c>
      <c r="X270">
        <v>0</v>
      </c>
      <c r="Y270">
        <v>0</v>
      </c>
      <c r="Z270">
        <v>0</v>
      </c>
      <c r="AA270">
        <v>0</v>
      </c>
      <c r="AB270">
        <v>0</v>
      </c>
      <c r="AC270">
        <v>2</v>
      </c>
      <c r="AE270">
        <v>19</v>
      </c>
      <c r="AF270">
        <v>0</v>
      </c>
      <c r="AG270">
        <v>0</v>
      </c>
      <c r="AH270">
        <v>0</v>
      </c>
      <c r="AL270">
        <v>0</v>
      </c>
      <c r="AM270">
        <v>0</v>
      </c>
      <c r="AO270">
        <v>1</v>
      </c>
      <c r="AP270">
        <v>0</v>
      </c>
      <c r="AQ270">
        <v>0</v>
      </c>
      <c r="AR270">
        <v>0</v>
      </c>
      <c r="AT270">
        <v>0</v>
      </c>
      <c r="AU270">
        <v>1</v>
      </c>
      <c r="AV270">
        <v>0</v>
      </c>
      <c r="AX270">
        <v>0</v>
      </c>
      <c r="AZ270">
        <v>0</v>
      </c>
      <c r="BA270">
        <v>0</v>
      </c>
      <c r="BB270">
        <v>0</v>
      </c>
      <c r="BC270">
        <v>0</v>
      </c>
      <c r="BD270">
        <v>0</v>
      </c>
      <c r="BE270">
        <v>0</v>
      </c>
      <c r="BF270">
        <v>0</v>
      </c>
      <c r="BG270">
        <v>0</v>
      </c>
      <c r="BH270">
        <v>0</v>
      </c>
      <c r="BI270">
        <v>0</v>
      </c>
      <c r="BJ270">
        <v>0</v>
      </c>
      <c r="BK270">
        <v>0</v>
      </c>
      <c r="BL270">
        <v>0</v>
      </c>
      <c r="BM270">
        <v>0</v>
      </c>
      <c r="BN270">
        <v>0</v>
      </c>
    </row>
    <row r="271" spans="1:66">
      <c r="A271" s="3">
        <v>2014</v>
      </c>
      <c r="B271" t="s">
        <v>79</v>
      </c>
      <c r="C271" t="s">
        <v>69</v>
      </c>
      <c r="D271">
        <v>3</v>
      </c>
      <c r="E271">
        <v>1</v>
      </c>
      <c r="F271">
        <v>93</v>
      </c>
      <c r="G271">
        <v>6</v>
      </c>
      <c r="H271">
        <v>77.75</v>
      </c>
      <c r="I271">
        <v>0.6</v>
      </c>
      <c r="J271">
        <v>1.4500000000000013E-2</v>
      </c>
      <c r="K271">
        <v>279.14</v>
      </c>
      <c r="L271">
        <f t="shared" si="3"/>
        <v>5.1945260442788611E-5</v>
      </c>
      <c r="M271">
        <v>0</v>
      </c>
      <c r="N271">
        <v>0</v>
      </c>
      <c r="O271">
        <v>0</v>
      </c>
      <c r="P271" s="4">
        <v>0</v>
      </c>
      <c r="Q271">
        <v>0</v>
      </c>
      <c r="S271">
        <v>0</v>
      </c>
      <c r="T271">
        <v>0</v>
      </c>
      <c r="U271">
        <v>0</v>
      </c>
      <c r="V271">
        <v>0</v>
      </c>
      <c r="W271">
        <v>0</v>
      </c>
      <c r="X271">
        <v>0</v>
      </c>
      <c r="Y271">
        <v>0</v>
      </c>
      <c r="Z271">
        <v>0</v>
      </c>
      <c r="AA271">
        <v>0</v>
      </c>
      <c r="AB271">
        <v>0</v>
      </c>
      <c r="AC271">
        <v>0</v>
      </c>
      <c r="AE271">
        <v>4</v>
      </c>
      <c r="AF271">
        <v>0</v>
      </c>
      <c r="AG271">
        <v>0</v>
      </c>
      <c r="AH271">
        <v>0</v>
      </c>
      <c r="AL271">
        <v>0</v>
      </c>
      <c r="AM271">
        <v>0</v>
      </c>
      <c r="AO271">
        <v>1</v>
      </c>
      <c r="AP271">
        <v>0</v>
      </c>
      <c r="AQ271">
        <v>0</v>
      </c>
      <c r="AR271">
        <v>0</v>
      </c>
      <c r="AT271">
        <v>0</v>
      </c>
      <c r="AU271">
        <v>0</v>
      </c>
      <c r="AV271">
        <v>0</v>
      </c>
      <c r="AX271">
        <v>0</v>
      </c>
      <c r="AZ271">
        <v>0</v>
      </c>
      <c r="BA271">
        <v>0</v>
      </c>
      <c r="BB271">
        <v>0</v>
      </c>
      <c r="BC271">
        <v>0</v>
      </c>
      <c r="BD271">
        <v>0</v>
      </c>
      <c r="BE271">
        <v>0</v>
      </c>
      <c r="BF271">
        <v>0</v>
      </c>
      <c r="BG271">
        <v>0</v>
      </c>
      <c r="BH271">
        <v>0</v>
      </c>
      <c r="BI271">
        <v>0</v>
      </c>
      <c r="BJ271">
        <v>0</v>
      </c>
      <c r="BK271">
        <v>0</v>
      </c>
      <c r="BL271">
        <v>0</v>
      </c>
      <c r="BM271">
        <v>0</v>
      </c>
      <c r="BN271">
        <v>0</v>
      </c>
    </row>
    <row r="272" spans="1:66">
      <c r="A272" s="3">
        <v>2014</v>
      </c>
      <c r="B272" t="s">
        <v>79</v>
      </c>
      <c r="C272" t="s">
        <v>69</v>
      </c>
      <c r="D272">
        <v>3</v>
      </c>
      <c r="E272">
        <v>2</v>
      </c>
      <c r="F272">
        <v>93</v>
      </c>
      <c r="G272">
        <v>4</v>
      </c>
      <c r="H272">
        <v>77.73</v>
      </c>
      <c r="I272">
        <v>0.51</v>
      </c>
      <c r="J272">
        <v>3.3099999999999963E-2</v>
      </c>
      <c r="K272">
        <v>177.06800000000001</v>
      </c>
      <c r="L272">
        <f t="shared" si="3"/>
        <v>1.8693383332956808E-4</v>
      </c>
      <c r="M272">
        <v>1</v>
      </c>
      <c r="N272">
        <v>0</v>
      </c>
      <c r="O272">
        <v>0</v>
      </c>
      <c r="P272" s="4">
        <v>0</v>
      </c>
      <c r="Q272">
        <v>0</v>
      </c>
      <c r="S272">
        <v>0</v>
      </c>
      <c r="T272">
        <v>0</v>
      </c>
      <c r="U272">
        <v>0</v>
      </c>
      <c r="V272">
        <v>0</v>
      </c>
      <c r="W272">
        <v>0</v>
      </c>
      <c r="X272">
        <v>0</v>
      </c>
      <c r="Y272">
        <v>0</v>
      </c>
      <c r="Z272">
        <v>0</v>
      </c>
      <c r="AA272">
        <v>0</v>
      </c>
      <c r="AB272">
        <v>0</v>
      </c>
      <c r="AC272">
        <v>0</v>
      </c>
      <c r="AE272">
        <v>7</v>
      </c>
      <c r="AF272">
        <v>0</v>
      </c>
      <c r="AG272">
        <v>0</v>
      </c>
      <c r="AH272">
        <v>0</v>
      </c>
      <c r="AL272">
        <v>0</v>
      </c>
      <c r="AM272">
        <v>0</v>
      </c>
      <c r="AO272">
        <v>7</v>
      </c>
      <c r="AP272">
        <v>0</v>
      </c>
      <c r="AQ272">
        <v>0</v>
      </c>
      <c r="AR272">
        <v>0</v>
      </c>
      <c r="AT272">
        <v>0</v>
      </c>
      <c r="AU272">
        <v>2</v>
      </c>
      <c r="AV272">
        <v>0</v>
      </c>
      <c r="AX272">
        <v>0</v>
      </c>
      <c r="AZ272">
        <v>0</v>
      </c>
      <c r="BA272">
        <v>0</v>
      </c>
      <c r="BB272">
        <v>0</v>
      </c>
      <c r="BC272">
        <v>0</v>
      </c>
      <c r="BD272">
        <v>0</v>
      </c>
      <c r="BE272">
        <v>0</v>
      </c>
      <c r="BF272">
        <v>0</v>
      </c>
      <c r="BG272">
        <v>0</v>
      </c>
      <c r="BH272">
        <v>0</v>
      </c>
      <c r="BI272">
        <v>0</v>
      </c>
      <c r="BJ272">
        <v>0</v>
      </c>
      <c r="BK272">
        <v>0</v>
      </c>
      <c r="BL272">
        <v>0</v>
      </c>
      <c r="BM272">
        <v>0</v>
      </c>
      <c r="BN272">
        <v>0</v>
      </c>
    </row>
    <row r="273" spans="1:66">
      <c r="A273" s="3">
        <v>2014</v>
      </c>
      <c r="B273" t="s">
        <v>79</v>
      </c>
      <c r="C273" t="s">
        <v>69</v>
      </c>
      <c r="D273">
        <v>3</v>
      </c>
      <c r="E273">
        <v>3</v>
      </c>
      <c r="F273">
        <v>93</v>
      </c>
      <c r="G273">
        <v>5</v>
      </c>
      <c r="H273">
        <v>58</v>
      </c>
      <c r="I273">
        <v>0.51</v>
      </c>
      <c r="J273">
        <v>1.8100000000000005E-2</v>
      </c>
      <c r="K273">
        <v>196.15199999999999</v>
      </c>
      <c r="L273">
        <f t="shared" si="3"/>
        <v>9.2275378278070102E-5</v>
      </c>
      <c r="M273">
        <v>0</v>
      </c>
      <c r="N273">
        <v>0</v>
      </c>
      <c r="O273">
        <v>0</v>
      </c>
      <c r="P273" s="4">
        <v>0</v>
      </c>
      <c r="Q273">
        <v>0</v>
      </c>
      <c r="S273">
        <v>0</v>
      </c>
      <c r="T273">
        <v>0</v>
      </c>
      <c r="U273">
        <v>0</v>
      </c>
      <c r="V273">
        <v>0</v>
      </c>
      <c r="W273">
        <v>0</v>
      </c>
      <c r="X273">
        <v>0</v>
      </c>
      <c r="Y273">
        <v>1</v>
      </c>
      <c r="Z273">
        <v>0</v>
      </c>
      <c r="AA273">
        <v>0</v>
      </c>
      <c r="AB273">
        <v>0</v>
      </c>
      <c r="AC273">
        <v>0</v>
      </c>
      <c r="AE273">
        <v>9</v>
      </c>
      <c r="AF273">
        <v>0</v>
      </c>
      <c r="AG273">
        <v>0</v>
      </c>
      <c r="AH273">
        <v>0</v>
      </c>
      <c r="AL273">
        <v>0</v>
      </c>
      <c r="AM273">
        <v>0</v>
      </c>
      <c r="AO273">
        <v>5</v>
      </c>
      <c r="AP273">
        <v>0</v>
      </c>
      <c r="AQ273">
        <v>0</v>
      </c>
      <c r="AR273">
        <v>0</v>
      </c>
      <c r="AT273">
        <v>0</v>
      </c>
      <c r="AU273">
        <v>4</v>
      </c>
      <c r="AV273">
        <v>0</v>
      </c>
      <c r="AX273">
        <v>0</v>
      </c>
      <c r="AZ273">
        <v>0</v>
      </c>
      <c r="BA273">
        <v>0</v>
      </c>
      <c r="BB273">
        <v>0</v>
      </c>
      <c r="BC273">
        <v>0</v>
      </c>
      <c r="BD273">
        <v>0</v>
      </c>
      <c r="BE273">
        <v>0</v>
      </c>
      <c r="BF273">
        <v>0</v>
      </c>
      <c r="BG273">
        <v>0</v>
      </c>
      <c r="BH273">
        <v>0</v>
      </c>
      <c r="BI273">
        <v>0</v>
      </c>
      <c r="BJ273">
        <v>0</v>
      </c>
      <c r="BK273">
        <v>0</v>
      </c>
      <c r="BL273">
        <v>0</v>
      </c>
      <c r="BM273">
        <v>0</v>
      </c>
      <c r="BN273">
        <v>0</v>
      </c>
    </row>
    <row r="274" spans="1:66">
      <c r="A274" s="3">
        <v>2014</v>
      </c>
      <c r="B274" t="s">
        <v>79</v>
      </c>
      <c r="C274" t="s">
        <v>69</v>
      </c>
      <c r="D274">
        <v>4</v>
      </c>
      <c r="E274">
        <v>1</v>
      </c>
      <c r="F274">
        <v>30</v>
      </c>
      <c r="G274">
        <v>9</v>
      </c>
      <c r="H274">
        <v>45.5</v>
      </c>
      <c r="I274">
        <v>0.64</v>
      </c>
      <c r="J274">
        <v>7.4199999999999988E-2</v>
      </c>
      <c r="K274">
        <v>242.374</v>
      </c>
      <c r="L274">
        <f t="shared" si="3"/>
        <v>3.0613844719318072E-4</v>
      </c>
      <c r="M274">
        <v>9</v>
      </c>
      <c r="N274">
        <v>0</v>
      </c>
      <c r="O274">
        <v>0</v>
      </c>
      <c r="P274" s="4">
        <v>0</v>
      </c>
      <c r="Q274">
        <v>0</v>
      </c>
      <c r="S274">
        <v>0</v>
      </c>
      <c r="T274">
        <v>0</v>
      </c>
      <c r="U274">
        <v>0</v>
      </c>
      <c r="V274">
        <v>0</v>
      </c>
      <c r="W274">
        <v>0</v>
      </c>
      <c r="X274">
        <v>0</v>
      </c>
      <c r="Y274">
        <v>1</v>
      </c>
      <c r="Z274">
        <v>0</v>
      </c>
      <c r="AA274">
        <v>0</v>
      </c>
      <c r="AB274">
        <v>0</v>
      </c>
      <c r="AC274">
        <v>1</v>
      </c>
      <c r="AE274">
        <v>0</v>
      </c>
      <c r="AF274">
        <v>0</v>
      </c>
      <c r="AG274">
        <v>0</v>
      </c>
      <c r="AH274">
        <v>1</v>
      </c>
      <c r="AL274">
        <v>0</v>
      </c>
      <c r="AM274">
        <v>0</v>
      </c>
      <c r="AO274">
        <v>8</v>
      </c>
      <c r="AP274">
        <v>0</v>
      </c>
      <c r="AQ274">
        <v>0</v>
      </c>
      <c r="AR274">
        <v>0</v>
      </c>
      <c r="AT274">
        <v>0</v>
      </c>
      <c r="AU274">
        <v>3</v>
      </c>
      <c r="AV274">
        <v>0</v>
      </c>
      <c r="AX274">
        <v>0</v>
      </c>
      <c r="AZ274">
        <v>0</v>
      </c>
      <c r="BA274">
        <v>0</v>
      </c>
      <c r="BB274">
        <v>0</v>
      </c>
      <c r="BC274">
        <v>0</v>
      </c>
      <c r="BD274">
        <v>0</v>
      </c>
      <c r="BE274">
        <v>0</v>
      </c>
      <c r="BF274">
        <v>0</v>
      </c>
      <c r="BG274">
        <v>0</v>
      </c>
      <c r="BH274">
        <v>0</v>
      </c>
      <c r="BI274">
        <v>0</v>
      </c>
      <c r="BJ274">
        <v>0</v>
      </c>
      <c r="BK274">
        <v>0</v>
      </c>
      <c r="BL274">
        <v>0</v>
      </c>
      <c r="BM274">
        <v>0</v>
      </c>
      <c r="BN274">
        <v>0</v>
      </c>
    </row>
    <row r="275" spans="1:66">
      <c r="A275" s="3">
        <v>2014</v>
      </c>
      <c r="B275" t="s">
        <v>79</v>
      </c>
      <c r="C275" t="s">
        <v>69</v>
      </c>
      <c r="D275">
        <v>4</v>
      </c>
      <c r="E275">
        <v>2</v>
      </c>
      <c r="F275">
        <v>30</v>
      </c>
      <c r="G275">
        <v>7</v>
      </c>
      <c r="H275">
        <v>48.79</v>
      </c>
      <c r="I275">
        <v>0.66</v>
      </c>
      <c r="J275">
        <v>1.2561</v>
      </c>
      <c r="K275">
        <v>245.57</v>
      </c>
      <c r="L275">
        <f t="shared" si="3"/>
        <v>5.1150384818992546E-3</v>
      </c>
      <c r="M275">
        <v>0</v>
      </c>
      <c r="N275">
        <v>0</v>
      </c>
      <c r="O275">
        <v>0</v>
      </c>
      <c r="P275" s="4">
        <v>0</v>
      </c>
      <c r="Q275">
        <v>0</v>
      </c>
      <c r="S275">
        <v>0</v>
      </c>
      <c r="T275">
        <v>0</v>
      </c>
      <c r="U275">
        <v>0</v>
      </c>
      <c r="V275">
        <v>0</v>
      </c>
      <c r="W275">
        <v>0</v>
      </c>
      <c r="X275">
        <v>0</v>
      </c>
      <c r="Y275">
        <v>0</v>
      </c>
      <c r="Z275">
        <v>0</v>
      </c>
      <c r="AA275">
        <v>0</v>
      </c>
      <c r="AB275">
        <v>0</v>
      </c>
      <c r="AC275">
        <v>0</v>
      </c>
      <c r="AE275">
        <v>1</v>
      </c>
      <c r="AF275">
        <v>0</v>
      </c>
      <c r="AG275">
        <v>0</v>
      </c>
      <c r="AH275">
        <v>0</v>
      </c>
      <c r="AL275">
        <v>0</v>
      </c>
      <c r="AM275">
        <v>1</v>
      </c>
      <c r="AO275">
        <v>9</v>
      </c>
      <c r="AP275">
        <v>0</v>
      </c>
      <c r="AQ275">
        <v>0</v>
      </c>
      <c r="AR275">
        <v>0</v>
      </c>
      <c r="AT275">
        <v>0</v>
      </c>
      <c r="AU275">
        <v>3</v>
      </c>
      <c r="AV275">
        <v>0</v>
      </c>
      <c r="AX275">
        <v>0</v>
      </c>
      <c r="AZ275">
        <v>0</v>
      </c>
      <c r="BA275">
        <v>0</v>
      </c>
      <c r="BB275">
        <v>0</v>
      </c>
      <c r="BC275">
        <v>0</v>
      </c>
      <c r="BD275">
        <v>0</v>
      </c>
      <c r="BE275">
        <v>0</v>
      </c>
      <c r="BF275">
        <v>0</v>
      </c>
      <c r="BG275">
        <v>0</v>
      </c>
      <c r="BH275">
        <v>0</v>
      </c>
      <c r="BI275">
        <v>0</v>
      </c>
      <c r="BJ275">
        <v>0</v>
      </c>
      <c r="BK275">
        <v>0</v>
      </c>
      <c r="BL275">
        <v>0</v>
      </c>
      <c r="BM275">
        <v>0</v>
      </c>
      <c r="BN275">
        <v>0</v>
      </c>
    </row>
    <row r="276" spans="1:66">
      <c r="A276" s="3">
        <v>2014</v>
      </c>
      <c r="B276" t="s">
        <v>79</v>
      </c>
      <c r="C276" t="s">
        <v>69</v>
      </c>
      <c r="D276">
        <v>4</v>
      </c>
      <c r="E276">
        <v>3</v>
      </c>
      <c r="F276">
        <v>30</v>
      </c>
      <c r="G276">
        <v>3</v>
      </c>
      <c r="H276">
        <v>20.81</v>
      </c>
      <c r="I276">
        <v>0.315</v>
      </c>
      <c r="J276">
        <v>6.9999999999997842E-4</v>
      </c>
      <c r="K276">
        <v>26.172000000000001</v>
      </c>
      <c r="L276">
        <f t="shared" si="3"/>
        <v>2.674614091395302E-5</v>
      </c>
      <c r="M276">
        <v>0</v>
      </c>
      <c r="N276">
        <v>0</v>
      </c>
      <c r="O276">
        <v>0</v>
      </c>
      <c r="P276" s="4">
        <v>0</v>
      </c>
      <c r="Q276">
        <v>0</v>
      </c>
      <c r="S276">
        <v>0</v>
      </c>
      <c r="T276">
        <v>0</v>
      </c>
      <c r="U276">
        <v>0</v>
      </c>
      <c r="V276">
        <v>0</v>
      </c>
      <c r="W276">
        <v>0</v>
      </c>
      <c r="X276">
        <v>0</v>
      </c>
      <c r="Y276">
        <v>0</v>
      </c>
      <c r="Z276">
        <v>0</v>
      </c>
      <c r="AA276">
        <v>0</v>
      </c>
      <c r="AB276">
        <v>0</v>
      </c>
      <c r="AC276">
        <v>0</v>
      </c>
      <c r="AE276">
        <v>0</v>
      </c>
      <c r="AF276">
        <v>0</v>
      </c>
      <c r="AG276">
        <v>0</v>
      </c>
      <c r="AH276">
        <v>0</v>
      </c>
      <c r="AL276">
        <v>0</v>
      </c>
      <c r="AM276">
        <v>0</v>
      </c>
      <c r="AO276">
        <v>0</v>
      </c>
      <c r="AP276">
        <v>0</v>
      </c>
      <c r="AQ276">
        <v>0</v>
      </c>
      <c r="AR276">
        <v>0</v>
      </c>
      <c r="AT276">
        <v>0</v>
      </c>
      <c r="AU276">
        <v>0</v>
      </c>
      <c r="AV276">
        <v>0</v>
      </c>
      <c r="AX276">
        <v>0</v>
      </c>
      <c r="AZ276">
        <v>0</v>
      </c>
      <c r="BA276">
        <v>0</v>
      </c>
      <c r="BB276">
        <v>0</v>
      </c>
      <c r="BC276">
        <v>0</v>
      </c>
      <c r="BD276">
        <v>0</v>
      </c>
      <c r="BE276">
        <v>0</v>
      </c>
      <c r="BF276">
        <v>0</v>
      </c>
      <c r="BG276">
        <v>0</v>
      </c>
      <c r="BH276">
        <v>0</v>
      </c>
      <c r="BI276">
        <v>0</v>
      </c>
      <c r="BJ276">
        <v>0</v>
      </c>
      <c r="BK276">
        <v>0</v>
      </c>
      <c r="BL276">
        <v>0</v>
      </c>
      <c r="BM276">
        <v>0</v>
      </c>
      <c r="BN276">
        <v>0</v>
      </c>
    </row>
    <row r="277" spans="1:66">
      <c r="A277" s="3">
        <v>2014</v>
      </c>
      <c r="B277" t="s">
        <v>79</v>
      </c>
      <c r="C277" t="s">
        <v>69</v>
      </c>
      <c r="D277">
        <v>5</v>
      </c>
      <c r="E277">
        <v>1</v>
      </c>
      <c r="F277">
        <v>23</v>
      </c>
      <c r="G277">
        <v>9</v>
      </c>
      <c r="H277">
        <v>65.739999999999995</v>
      </c>
      <c r="I277">
        <v>0.73</v>
      </c>
      <c r="J277">
        <v>0.1124</v>
      </c>
      <c r="K277">
        <v>417.964</v>
      </c>
      <c r="L277">
        <f t="shared" si="3"/>
        <v>2.6892268233627776E-4</v>
      </c>
      <c r="M277">
        <v>1</v>
      </c>
      <c r="N277">
        <v>0</v>
      </c>
      <c r="O277">
        <v>0</v>
      </c>
      <c r="P277" s="4">
        <v>0</v>
      </c>
      <c r="Q277">
        <v>0</v>
      </c>
      <c r="S277">
        <v>0</v>
      </c>
      <c r="T277">
        <v>0</v>
      </c>
      <c r="U277">
        <v>0</v>
      </c>
      <c r="V277">
        <v>0</v>
      </c>
      <c r="W277">
        <v>0</v>
      </c>
      <c r="X277">
        <v>0</v>
      </c>
      <c r="Y277">
        <v>1</v>
      </c>
      <c r="Z277">
        <v>0</v>
      </c>
      <c r="AA277">
        <v>0</v>
      </c>
      <c r="AB277">
        <v>0</v>
      </c>
      <c r="AC277">
        <v>0</v>
      </c>
      <c r="AE277">
        <v>16</v>
      </c>
      <c r="AF277">
        <v>0</v>
      </c>
      <c r="AG277">
        <v>0</v>
      </c>
      <c r="AH277">
        <v>0</v>
      </c>
      <c r="AL277">
        <v>0</v>
      </c>
      <c r="AM277">
        <v>0</v>
      </c>
      <c r="AO277">
        <v>10</v>
      </c>
      <c r="AP277">
        <v>0</v>
      </c>
      <c r="AQ277">
        <v>0</v>
      </c>
      <c r="AR277">
        <v>0</v>
      </c>
      <c r="AT277">
        <v>0</v>
      </c>
      <c r="AU277">
        <v>9</v>
      </c>
      <c r="AV277">
        <v>0</v>
      </c>
      <c r="AX277">
        <v>0</v>
      </c>
      <c r="AZ277">
        <v>0</v>
      </c>
      <c r="BA277">
        <v>0</v>
      </c>
      <c r="BB277">
        <v>0</v>
      </c>
      <c r="BC277">
        <v>0</v>
      </c>
      <c r="BD277">
        <v>0</v>
      </c>
      <c r="BE277">
        <v>0</v>
      </c>
      <c r="BF277">
        <v>0</v>
      </c>
      <c r="BG277">
        <v>0</v>
      </c>
      <c r="BH277">
        <v>0</v>
      </c>
      <c r="BI277">
        <v>0</v>
      </c>
      <c r="BJ277">
        <v>0</v>
      </c>
      <c r="BK277">
        <v>0</v>
      </c>
      <c r="BL277">
        <v>0</v>
      </c>
      <c r="BM277">
        <v>0</v>
      </c>
      <c r="BN277">
        <v>0</v>
      </c>
    </row>
    <row r="278" spans="1:66">
      <c r="A278" s="3">
        <v>2014</v>
      </c>
      <c r="B278" t="s">
        <v>79</v>
      </c>
      <c r="C278" t="s">
        <v>69</v>
      </c>
      <c r="D278">
        <v>5</v>
      </c>
      <c r="E278">
        <v>2</v>
      </c>
      <c r="F278">
        <v>23</v>
      </c>
      <c r="G278">
        <v>6</v>
      </c>
      <c r="H278">
        <v>63.77</v>
      </c>
      <c r="I278">
        <v>0.8</v>
      </c>
      <c r="J278">
        <v>0.1381</v>
      </c>
      <c r="K278">
        <v>369.22399999999999</v>
      </c>
      <c r="L278">
        <f t="shared" si="3"/>
        <v>3.7402769050765933E-4</v>
      </c>
      <c r="M278">
        <v>0</v>
      </c>
      <c r="N278">
        <v>0</v>
      </c>
      <c r="O278">
        <v>0</v>
      </c>
      <c r="P278" s="4">
        <v>0</v>
      </c>
      <c r="Q278">
        <v>0</v>
      </c>
      <c r="S278">
        <v>0</v>
      </c>
      <c r="T278">
        <v>0</v>
      </c>
      <c r="U278">
        <v>0</v>
      </c>
      <c r="V278">
        <v>0</v>
      </c>
      <c r="W278">
        <v>0</v>
      </c>
      <c r="X278">
        <v>0</v>
      </c>
      <c r="Y278">
        <v>0</v>
      </c>
      <c r="Z278">
        <v>0</v>
      </c>
      <c r="AA278">
        <v>0</v>
      </c>
      <c r="AB278">
        <v>0</v>
      </c>
      <c r="AC278">
        <v>1</v>
      </c>
      <c r="AE278">
        <v>5</v>
      </c>
      <c r="AF278">
        <v>0</v>
      </c>
      <c r="AG278">
        <v>0</v>
      </c>
      <c r="AH278">
        <v>0</v>
      </c>
      <c r="AL278">
        <v>0</v>
      </c>
      <c r="AM278">
        <v>0</v>
      </c>
      <c r="AO278">
        <v>0</v>
      </c>
      <c r="AP278">
        <v>0</v>
      </c>
      <c r="AQ278">
        <v>0</v>
      </c>
      <c r="AR278">
        <v>0</v>
      </c>
      <c r="AT278">
        <v>0</v>
      </c>
      <c r="AU278">
        <v>2</v>
      </c>
      <c r="AV278">
        <v>0</v>
      </c>
      <c r="AX278">
        <v>0</v>
      </c>
      <c r="AZ278">
        <v>0</v>
      </c>
      <c r="BA278">
        <v>0</v>
      </c>
      <c r="BB278">
        <v>0</v>
      </c>
      <c r="BC278">
        <v>0</v>
      </c>
      <c r="BD278">
        <v>0</v>
      </c>
      <c r="BE278">
        <v>0</v>
      </c>
      <c r="BF278">
        <v>0</v>
      </c>
      <c r="BG278">
        <v>0</v>
      </c>
      <c r="BH278">
        <v>0</v>
      </c>
      <c r="BI278">
        <v>0</v>
      </c>
      <c r="BJ278">
        <v>0</v>
      </c>
      <c r="BK278">
        <v>0</v>
      </c>
      <c r="BL278">
        <v>0</v>
      </c>
      <c r="BM278">
        <v>0</v>
      </c>
      <c r="BN278">
        <v>0</v>
      </c>
    </row>
    <row r="279" spans="1:66">
      <c r="A279" s="3">
        <v>2014</v>
      </c>
      <c r="B279" t="s">
        <v>79</v>
      </c>
      <c r="C279" t="s">
        <v>69</v>
      </c>
      <c r="D279">
        <v>5</v>
      </c>
      <c r="E279">
        <v>3</v>
      </c>
      <c r="F279">
        <v>23</v>
      </c>
      <c r="G279">
        <v>5</v>
      </c>
      <c r="H279">
        <v>61.134999999999998</v>
      </c>
      <c r="I279">
        <v>0.63</v>
      </c>
      <c r="J279">
        <v>0.44700000000000001</v>
      </c>
      <c r="K279">
        <v>194.32</v>
      </c>
      <c r="L279">
        <f t="shared" si="3"/>
        <v>2.300329353643475E-3</v>
      </c>
      <c r="M279">
        <v>0</v>
      </c>
      <c r="N279">
        <v>0</v>
      </c>
      <c r="O279">
        <v>0</v>
      </c>
      <c r="P279" s="4">
        <v>0</v>
      </c>
      <c r="Q279">
        <v>0</v>
      </c>
      <c r="S279">
        <v>0</v>
      </c>
      <c r="T279">
        <v>0</v>
      </c>
      <c r="U279">
        <v>0</v>
      </c>
      <c r="V279">
        <v>0</v>
      </c>
      <c r="W279">
        <v>0</v>
      </c>
      <c r="X279">
        <v>0</v>
      </c>
      <c r="Y279">
        <v>1</v>
      </c>
      <c r="Z279">
        <v>0</v>
      </c>
      <c r="AA279">
        <v>0</v>
      </c>
      <c r="AB279">
        <v>0</v>
      </c>
      <c r="AC279">
        <v>0</v>
      </c>
      <c r="AE279">
        <v>2</v>
      </c>
      <c r="AF279">
        <v>0</v>
      </c>
      <c r="AG279">
        <v>0</v>
      </c>
      <c r="AH279">
        <v>0</v>
      </c>
      <c r="AL279">
        <v>0</v>
      </c>
      <c r="AM279">
        <v>0</v>
      </c>
      <c r="AO279">
        <v>16</v>
      </c>
      <c r="AP279">
        <v>0</v>
      </c>
      <c r="AQ279">
        <v>0</v>
      </c>
      <c r="AR279">
        <v>0</v>
      </c>
      <c r="AT279">
        <v>0</v>
      </c>
      <c r="AU279">
        <v>4</v>
      </c>
      <c r="AV279">
        <v>0</v>
      </c>
      <c r="AX279">
        <v>0</v>
      </c>
      <c r="AZ279">
        <v>0</v>
      </c>
      <c r="BA279">
        <v>0</v>
      </c>
      <c r="BB279">
        <v>0</v>
      </c>
      <c r="BC279">
        <v>0</v>
      </c>
      <c r="BD279">
        <v>0</v>
      </c>
      <c r="BE279">
        <v>0</v>
      </c>
      <c r="BF279">
        <v>0</v>
      </c>
      <c r="BG279">
        <v>0</v>
      </c>
      <c r="BH279">
        <v>0</v>
      </c>
      <c r="BI279">
        <v>0</v>
      </c>
      <c r="BJ279">
        <v>0</v>
      </c>
      <c r="BK279">
        <v>0</v>
      </c>
      <c r="BL279">
        <v>0</v>
      </c>
      <c r="BM279">
        <v>0</v>
      </c>
      <c r="BN279">
        <v>0</v>
      </c>
    </row>
    <row r="280" spans="1:66">
      <c r="A280" s="3">
        <v>2014</v>
      </c>
      <c r="B280" t="s">
        <v>79</v>
      </c>
      <c r="C280" t="s">
        <v>68</v>
      </c>
      <c r="D280">
        <v>1</v>
      </c>
      <c r="E280">
        <v>1</v>
      </c>
      <c r="F280">
        <v>34</v>
      </c>
      <c r="G280">
        <v>4</v>
      </c>
      <c r="H280">
        <v>18.5</v>
      </c>
      <c r="I280">
        <v>0.32500000000000001</v>
      </c>
      <c r="J280">
        <v>1.0000000000000009E-2</v>
      </c>
      <c r="K280">
        <v>28.33</v>
      </c>
      <c r="L280">
        <f t="shared" si="3"/>
        <v>3.529827038475118E-4</v>
      </c>
      <c r="M280">
        <v>2</v>
      </c>
      <c r="N280">
        <v>0</v>
      </c>
      <c r="O280">
        <v>0</v>
      </c>
      <c r="P280" s="4">
        <v>0</v>
      </c>
      <c r="Q280">
        <v>0</v>
      </c>
      <c r="S280">
        <v>0</v>
      </c>
      <c r="T280">
        <v>0</v>
      </c>
      <c r="U280">
        <v>0</v>
      </c>
      <c r="V280">
        <v>0</v>
      </c>
      <c r="W280">
        <v>0</v>
      </c>
      <c r="X280">
        <v>0</v>
      </c>
      <c r="Y280">
        <v>0</v>
      </c>
      <c r="Z280">
        <v>0</v>
      </c>
      <c r="AA280">
        <v>0</v>
      </c>
      <c r="AB280">
        <v>0</v>
      </c>
      <c r="AC280">
        <v>0</v>
      </c>
      <c r="AE280">
        <v>0</v>
      </c>
      <c r="AF280">
        <v>0</v>
      </c>
      <c r="AG280">
        <v>0</v>
      </c>
      <c r="AH280">
        <v>0</v>
      </c>
      <c r="AL280">
        <v>0</v>
      </c>
      <c r="AM280">
        <v>0</v>
      </c>
      <c r="AO280">
        <v>0</v>
      </c>
      <c r="AP280">
        <v>0</v>
      </c>
      <c r="AQ280">
        <v>0</v>
      </c>
      <c r="AR280">
        <v>0</v>
      </c>
      <c r="AT280">
        <v>0</v>
      </c>
      <c r="AU280">
        <v>0</v>
      </c>
      <c r="AV280">
        <v>0</v>
      </c>
      <c r="AX280">
        <v>0</v>
      </c>
      <c r="AZ280">
        <v>0</v>
      </c>
      <c r="BA280">
        <v>0</v>
      </c>
      <c r="BB280">
        <v>0</v>
      </c>
      <c r="BC280">
        <v>0</v>
      </c>
      <c r="BD280">
        <v>0</v>
      </c>
      <c r="BE280">
        <v>0</v>
      </c>
      <c r="BF280">
        <v>0</v>
      </c>
      <c r="BG280">
        <v>0</v>
      </c>
      <c r="BH280">
        <v>0</v>
      </c>
      <c r="BI280">
        <v>0</v>
      </c>
      <c r="BJ280">
        <v>0</v>
      </c>
      <c r="BK280">
        <v>0</v>
      </c>
      <c r="BL280">
        <v>0</v>
      </c>
      <c r="BM280">
        <v>0</v>
      </c>
      <c r="BN280">
        <v>0</v>
      </c>
    </row>
    <row r="281" spans="1:66">
      <c r="A281" s="3">
        <v>2014</v>
      </c>
      <c r="B281" t="s">
        <v>79</v>
      </c>
      <c r="C281" t="s">
        <v>68</v>
      </c>
      <c r="D281">
        <v>1</v>
      </c>
      <c r="E281">
        <v>2</v>
      </c>
      <c r="F281">
        <v>34</v>
      </c>
      <c r="G281">
        <v>3</v>
      </c>
      <c r="H281">
        <v>24.98</v>
      </c>
      <c r="I281">
        <v>0.40500000000000003</v>
      </c>
      <c r="J281">
        <v>2.6400000000000035E-2</v>
      </c>
      <c r="K281">
        <v>38.003999999999998</v>
      </c>
      <c r="L281">
        <f t="shared" si="3"/>
        <v>6.9466371960846319E-4</v>
      </c>
      <c r="M281">
        <v>0</v>
      </c>
      <c r="N281">
        <v>0</v>
      </c>
      <c r="O281">
        <v>0</v>
      </c>
      <c r="P281" s="4">
        <v>0</v>
      </c>
      <c r="Q281">
        <v>0</v>
      </c>
      <c r="S281">
        <v>0</v>
      </c>
      <c r="T281">
        <v>0</v>
      </c>
      <c r="U281">
        <v>0</v>
      </c>
      <c r="V281">
        <v>0</v>
      </c>
      <c r="W281">
        <v>0</v>
      </c>
      <c r="X281">
        <v>0</v>
      </c>
      <c r="Y281">
        <v>0</v>
      </c>
      <c r="Z281">
        <v>0</v>
      </c>
      <c r="AA281">
        <v>0</v>
      </c>
      <c r="AB281">
        <v>0</v>
      </c>
      <c r="AC281">
        <v>0</v>
      </c>
      <c r="AE281">
        <v>0</v>
      </c>
      <c r="AF281">
        <v>0</v>
      </c>
      <c r="AG281">
        <v>0</v>
      </c>
      <c r="AH281">
        <v>2</v>
      </c>
      <c r="AL281">
        <v>0</v>
      </c>
      <c r="AM281">
        <v>0</v>
      </c>
      <c r="AO281">
        <v>0</v>
      </c>
      <c r="AP281">
        <v>0</v>
      </c>
      <c r="AQ281">
        <v>0</v>
      </c>
      <c r="AR281">
        <v>0</v>
      </c>
      <c r="AT281">
        <v>0</v>
      </c>
      <c r="AU281">
        <v>0</v>
      </c>
      <c r="AV281">
        <v>0</v>
      </c>
      <c r="AX281">
        <v>0</v>
      </c>
      <c r="AZ281">
        <v>0</v>
      </c>
      <c r="BA281">
        <v>0</v>
      </c>
      <c r="BB281">
        <v>0</v>
      </c>
      <c r="BC281">
        <v>0</v>
      </c>
      <c r="BD281">
        <v>0</v>
      </c>
      <c r="BE281">
        <v>0</v>
      </c>
      <c r="BF281">
        <v>0</v>
      </c>
      <c r="BG281">
        <v>0</v>
      </c>
      <c r="BH281">
        <v>0</v>
      </c>
      <c r="BI281">
        <v>0</v>
      </c>
      <c r="BJ281">
        <v>0</v>
      </c>
      <c r="BK281">
        <v>0</v>
      </c>
      <c r="BL281">
        <v>0</v>
      </c>
      <c r="BM281">
        <v>0</v>
      </c>
      <c r="BN281">
        <v>0</v>
      </c>
    </row>
    <row r="282" spans="1:66">
      <c r="A282" s="3">
        <v>2014</v>
      </c>
      <c r="B282" t="s">
        <v>79</v>
      </c>
      <c r="C282" t="s">
        <v>68</v>
      </c>
      <c r="D282">
        <v>1</v>
      </c>
      <c r="E282">
        <v>3</v>
      </c>
      <c r="F282">
        <v>34</v>
      </c>
      <c r="G282">
        <v>4</v>
      </c>
      <c r="H282">
        <v>25.274999999999999</v>
      </c>
      <c r="I282">
        <v>0.35</v>
      </c>
      <c r="J282">
        <v>1.2699999999999989E-2</v>
      </c>
      <c r="K282">
        <v>34.244</v>
      </c>
      <c r="L282">
        <f t="shared" si="3"/>
        <v>3.7086788926527241E-4</v>
      </c>
      <c r="M282">
        <v>2</v>
      </c>
      <c r="N282">
        <v>0</v>
      </c>
      <c r="O282">
        <v>0</v>
      </c>
      <c r="P282" s="4">
        <v>0</v>
      </c>
      <c r="Q282">
        <v>0</v>
      </c>
      <c r="S282">
        <v>0</v>
      </c>
      <c r="T282">
        <v>0</v>
      </c>
      <c r="U282">
        <v>0</v>
      </c>
      <c r="V282">
        <v>0</v>
      </c>
      <c r="W282">
        <v>0</v>
      </c>
      <c r="X282">
        <v>0</v>
      </c>
      <c r="Y282">
        <v>3</v>
      </c>
      <c r="Z282">
        <v>0</v>
      </c>
      <c r="AA282">
        <v>0</v>
      </c>
      <c r="AB282">
        <v>0</v>
      </c>
      <c r="AC282">
        <v>0</v>
      </c>
      <c r="AE282">
        <v>0</v>
      </c>
      <c r="AF282">
        <v>0</v>
      </c>
      <c r="AG282">
        <v>0</v>
      </c>
      <c r="AH282">
        <v>0</v>
      </c>
      <c r="AL282">
        <v>0</v>
      </c>
      <c r="AM282">
        <v>0</v>
      </c>
      <c r="AO282">
        <v>0</v>
      </c>
      <c r="AP282">
        <v>0</v>
      </c>
      <c r="AQ282">
        <v>0</v>
      </c>
      <c r="AR282">
        <v>0</v>
      </c>
      <c r="AT282">
        <v>0</v>
      </c>
      <c r="AU282">
        <v>0</v>
      </c>
      <c r="AV282">
        <v>0</v>
      </c>
      <c r="AX282">
        <v>0</v>
      </c>
      <c r="AZ282">
        <v>0</v>
      </c>
      <c r="BA282">
        <v>0</v>
      </c>
      <c r="BB282">
        <v>0</v>
      </c>
      <c r="BC282">
        <v>0</v>
      </c>
      <c r="BD282">
        <v>0</v>
      </c>
      <c r="BE282">
        <v>0</v>
      </c>
      <c r="BF282">
        <v>0</v>
      </c>
      <c r="BG282">
        <v>0</v>
      </c>
      <c r="BH282">
        <v>0</v>
      </c>
      <c r="BI282">
        <v>0</v>
      </c>
      <c r="BJ282">
        <v>0</v>
      </c>
      <c r="BK282">
        <v>0</v>
      </c>
      <c r="BL282">
        <v>0</v>
      </c>
      <c r="BM282">
        <v>0</v>
      </c>
      <c r="BN282">
        <v>0</v>
      </c>
    </row>
    <row r="283" spans="1:66">
      <c r="A283" s="3">
        <v>2014</v>
      </c>
      <c r="B283" t="s">
        <v>79</v>
      </c>
      <c r="C283" t="s">
        <v>68</v>
      </c>
      <c r="D283">
        <v>2</v>
      </c>
      <c r="E283">
        <v>1</v>
      </c>
      <c r="F283">
        <v>44</v>
      </c>
      <c r="G283">
        <v>7</v>
      </c>
      <c r="H283">
        <v>22.52</v>
      </c>
      <c r="I283">
        <v>0.435</v>
      </c>
      <c r="J283">
        <v>4.6700000000000019E-2</v>
      </c>
      <c r="K283">
        <v>74.528000000000006</v>
      </c>
      <c r="L283">
        <f t="shared" si="3"/>
        <v>6.2661013310433679E-4</v>
      </c>
      <c r="M283">
        <v>1</v>
      </c>
      <c r="N283">
        <v>0</v>
      </c>
      <c r="O283">
        <v>0</v>
      </c>
      <c r="P283" s="4">
        <v>0</v>
      </c>
      <c r="Q283">
        <v>0</v>
      </c>
      <c r="S283">
        <v>0</v>
      </c>
      <c r="T283">
        <v>0</v>
      </c>
      <c r="U283">
        <v>0</v>
      </c>
      <c r="V283">
        <v>0</v>
      </c>
      <c r="W283">
        <v>0</v>
      </c>
      <c r="X283">
        <v>0</v>
      </c>
      <c r="Y283">
        <v>0</v>
      </c>
      <c r="Z283">
        <v>0</v>
      </c>
      <c r="AA283">
        <v>0</v>
      </c>
      <c r="AB283">
        <v>0</v>
      </c>
      <c r="AC283">
        <v>0</v>
      </c>
      <c r="AE283">
        <v>0</v>
      </c>
      <c r="AF283">
        <v>0</v>
      </c>
      <c r="AG283">
        <v>0</v>
      </c>
      <c r="AH283">
        <v>2</v>
      </c>
      <c r="AL283">
        <v>0</v>
      </c>
      <c r="AM283">
        <v>0</v>
      </c>
      <c r="AO283">
        <v>2</v>
      </c>
      <c r="AP283">
        <v>0</v>
      </c>
      <c r="AQ283">
        <v>0</v>
      </c>
      <c r="AR283">
        <v>0</v>
      </c>
      <c r="AT283">
        <v>0</v>
      </c>
      <c r="AU283">
        <v>0</v>
      </c>
      <c r="AV283">
        <v>0</v>
      </c>
      <c r="AX283">
        <v>0</v>
      </c>
      <c r="AZ283">
        <v>0</v>
      </c>
      <c r="BA283">
        <v>0</v>
      </c>
      <c r="BB283">
        <v>0</v>
      </c>
      <c r="BC283">
        <v>0</v>
      </c>
      <c r="BD283">
        <v>0</v>
      </c>
      <c r="BE283">
        <v>0</v>
      </c>
      <c r="BF283">
        <v>0</v>
      </c>
      <c r="BG283">
        <v>0</v>
      </c>
      <c r="BH283">
        <v>0</v>
      </c>
      <c r="BI283">
        <v>0</v>
      </c>
      <c r="BJ283">
        <v>0</v>
      </c>
      <c r="BK283">
        <v>0</v>
      </c>
      <c r="BL283">
        <v>0</v>
      </c>
      <c r="BM283">
        <v>0</v>
      </c>
      <c r="BN283">
        <v>0</v>
      </c>
    </row>
    <row r="284" spans="1:66">
      <c r="A284" s="3">
        <v>2014</v>
      </c>
      <c r="B284" t="s">
        <v>79</v>
      </c>
      <c r="C284" t="s">
        <v>68</v>
      </c>
      <c r="D284">
        <v>2</v>
      </c>
      <c r="E284">
        <v>2</v>
      </c>
      <c r="F284">
        <v>44</v>
      </c>
      <c r="G284">
        <v>3</v>
      </c>
      <c r="H284">
        <v>6.5949999999999998</v>
      </c>
      <c r="I284">
        <v>0.45</v>
      </c>
      <c r="J284">
        <v>2.1999999999999797E-3</v>
      </c>
      <c r="K284">
        <v>11.917999999999999</v>
      </c>
      <c r="L284">
        <f t="shared" si="3"/>
        <v>1.8459473065950493E-4</v>
      </c>
      <c r="M284">
        <v>0</v>
      </c>
      <c r="N284">
        <v>0</v>
      </c>
      <c r="O284">
        <v>0</v>
      </c>
      <c r="P284" s="4">
        <v>0</v>
      </c>
      <c r="Q284">
        <v>0</v>
      </c>
      <c r="S284">
        <v>0</v>
      </c>
      <c r="T284">
        <v>0</v>
      </c>
      <c r="U284">
        <v>0</v>
      </c>
      <c r="V284">
        <v>0</v>
      </c>
      <c r="W284">
        <v>0</v>
      </c>
      <c r="X284">
        <v>0</v>
      </c>
      <c r="Y284">
        <v>0</v>
      </c>
      <c r="Z284">
        <v>0</v>
      </c>
      <c r="AA284">
        <v>0</v>
      </c>
      <c r="AB284">
        <v>0</v>
      </c>
      <c r="AC284">
        <v>0</v>
      </c>
      <c r="AE284">
        <v>0</v>
      </c>
      <c r="AF284">
        <v>0</v>
      </c>
      <c r="AG284">
        <v>0</v>
      </c>
      <c r="AH284">
        <v>0</v>
      </c>
      <c r="AL284">
        <v>0</v>
      </c>
      <c r="AM284">
        <v>0</v>
      </c>
      <c r="AO284">
        <v>0</v>
      </c>
      <c r="AP284">
        <v>0</v>
      </c>
      <c r="AQ284">
        <v>0</v>
      </c>
      <c r="AR284">
        <v>0</v>
      </c>
      <c r="AT284">
        <v>0</v>
      </c>
      <c r="AU284">
        <v>0</v>
      </c>
      <c r="AV284">
        <v>2</v>
      </c>
      <c r="AX284">
        <v>0</v>
      </c>
      <c r="AZ284">
        <v>0</v>
      </c>
      <c r="BA284">
        <v>0</v>
      </c>
      <c r="BB284">
        <v>0</v>
      </c>
      <c r="BC284">
        <v>0</v>
      </c>
      <c r="BD284">
        <v>0</v>
      </c>
      <c r="BE284">
        <v>0</v>
      </c>
      <c r="BF284">
        <v>0</v>
      </c>
      <c r="BG284">
        <v>0</v>
      </c>
      <c r="BH284">
        <v>0</v>
      </c>
      <c r="BI284">
        <v>0</v>
      </c>
      <c r="BJ284">
        <v>0</v>
      </c>
      <c r="BK284">
        <v>0</v>
      </c>
      <c r="BL284">
        <v>0</v>
      </c>
      <c r="BM284">
        <v>0</v>
      </c>
      <c r="BN284">
        <v>0</v>
      </c>
    </row>
    <row r="285" spans="1:66">
      <c r="A285" s="3">
        <v>2014</v>
      </c>
      <c r="B285" t="s">
        <v>79</v>
      </c>
      <c r="C285" t="s">
        <v>68</v>
      </c>
      <c r="D285">
        <v>2</v>
      </c>
      <c r="E285">
        <v>3</v>
      </c>
      <c r="F285">
        <v>44</v>
      </c>
      <c r="G285">
        <v>4</v>
      </c>
      <c r="H285">
        <v>25.565000000000001</v>
      </c>
      <c r="I285">
        <v>0.495</v>
      </c>
      <c r="J285">
        <v>1.0099999999999998E-2</v>
      </c>
      <c r="K285">
        <v>43.776000000000003</v>
      </c>
      <c r="L285">
        <f t="shared" si="3"/>
        <v>2.30720029239766E-4</v>
      </c>
      <c r="M285">
        <v>0</v>
      </c>
      <c r="N285">
        <v>0</v>
      </c>
      <c r="O285">
        <v>0</v>
      </c>
      <c r="P285" s="4">
        <v>0</v>
      </c>
      <c r="Q285">
        <v>0</v>
      </c>
      <c r="S285">
        <v>0</v>
      </c>
      <c r="T285">
        <v>0</v>
      </c>
      <c r="U285">
        <v>0</v>
      </c>
      <c r="V285">
        <v>0</v>
      </c>
      <c r="W285">
        <v>0</v>
      </c>
      <c r="X285">
        <v>0</v>
      </c>
      <c r="Y285">
        <v>2</v>
      </c>
      <c r="Z285">
        <v>0</v>
      </c>
      <c r="AA285">
        <v>0</v>
      </c>
      <c r="AB285">
        <v>0</v>
      </c>
      <c r="AC285">
        <v>0</v>
      </c>
      <c r="AE285">
        <v>0</v>
      </c>
      <c r="AF285">
        <v>0</v>
      </c>
      <c r="AG285">
        <v>0</v>
      </c>
      <c r="AH285">
        <v>0</v>
      </c>
      <c r="AL285">
        <v>0</v>
      </c>
      <c r="AM285">
        <v>0</v>
      </c>
      <c r="AO285">
        <v>0</v>
      </c>
      <c r="AP285">
        <v>0</v>
      </c>
      <c r="AQ285">
        <v>0</v>
      </c>
      <c r="AR285">
        <v>0</v>
      </c>
      <c r="AT285">
        <v>0</v>
      </c>
      <c r="AU285">
        <v>0</v>
      </c>
      <c r="AV285">
        <v>0</v>
      </c>
      <c r="AX285">
        <v>0</v>
      </c>
      <c r="AZ285">
        <v>0</v>
      </c>
      <c r="BA285">
        <v>0</v>
      </c>
      <c r="BB285">
        <v>0</v>
      </c>
      <c r="BC285">
        <v>0</v>
      </c>
      <c r="BD285">
        <v>0</v>
      </c>
      <c r="BE285">
        <v>0</v>
      </c>
      <c r="BF285">
        <v>0</v>
      </c>
      <c r="BG285">
        <v>0</v>
      </c>
      <c r="BH285">
        <v>0</v>
      </c>
      <c r="BI285">
        <v>0</v>
      </c>
      <c r="BJ285">
        <v>0</v>
      </c>
      <c r="BK285">
        <v>0</v>
      </c>
      <c r="BL285">
        <v>0</v>
      </c>
      <c r="BM285">
        <v>0</v>
      </c>
      <c r="BN285">
        <v>0</v>
      </c>
    </row>
    <row r="286" spans="1:66">
      <c r="A286" s="3">
        <v>2014</v>
      </c>
      <c r="B286" t="s">
        <v>79</v>
      </c>
      <c r="C286" t="s">
        <v>68</v>
      </c>
      <c r="D286">
        <v>3</v>
      </c>
      <c r="E286">
        <v>1</v>
      </c>
      <c r="F286">
        <v>51</v>
      </c>
      <c r="G286">
        <v>3</v>
      </c>
      <c r="H286">
        <v>22.535</v>
      </c>
      <c r="I286">
        <v>0.30499999999999999</v>
      </c>
      <c r="J286">
        <v>0.14450000000000002</v>
      </c>
      <c r="K286">
        <v>34.844000000000001</v>
      </c>
      <c r="L286">
        <f t="shared" si="3"/>
        <v>4.147055447135806E-3</v>
      </c>
      <c r="M286">
        <v>3</v>
      </c>
      <c r="N286">
        <v>0</v>
      </c>
      <c r="O286">
        <v>0</v>
      </c>
      <c r="P286" s="4">
        <v>0</v>
      </c>
      <c r="Q286">
        <v>0</v>
      </c>
      <c r="S286">
        <v>0</v>
      </c>
      <c r="T286">
        <v>0</v>
      </c>
      <c r="U286">
        <v>0</v>
      </c>
      <c r="V286">
        <v>0</v>
      </c>
      <c r="W286">
        <v>0</v>
      </c>
      <c r="X286">
        <v>0</v>
      </c>
      <c r="Y286">
        <v>1</v>
      </c>
      <c r="Z286">
        <v>0</v>
      </c>
      <c r="AA286">
        <v>0</v>
      </c>
      <c r="AB286">
        <v>0</v>
      </c>
      <c r="AC286">
        <v>1</v>
      </c>
      <c r="AE286">
        <v>0</v>
      </c>
      <c r="AF286">
        <v>0</v>
      </c>
      <c r="AG286">
        <v>0</v>
      </c>
      <c r="AH286">
        <v>1</v>
      </c>
      <c r="AL286">
        <v>0</v>
      </c>
      <c r="AM286">
        <v>0</v>
      </c>
      <c r="AO286">
        <v>3</v>
      </c>
      <c r="AP286">
        <v>0</v>
      </c>
      <c r="AQ286">
        <v>0</v>
      </c>
      <c r="AR286">
        <v>0</v>
      </c>
      <c r="AT286">
        <v>0</v>
      </c>
      <c r="AU286">
        <v>1</v>
      </c>
      <c r="AV286">
        <v>0</v>
      </c>
      <c r="AX286">
        <v>0</v>
      </c>
      <c r="AZ286">
        <v>0</v>
      </c>
      <c r="BA286">
        <v>0</v>
      </c>
      <c r="BB286">
        <v>0</v>
      </c>
      <c r="BC286">
        <v>0</v>
      </c>
      <c r="BD286">
        <v>0</v>
      </c>
      <c r="BE286">
        <v>0</v>
      </c>
      <c r="BF286">
        <v>0</v>
      </c>
      <c r="BG286">
        <v>0</v>
      </c>
      <c r="BH286">
        <v>0</v>
      </c>
      <c r="BI286">
        <v>0</v>
      </c>
      <c r="BJ286">
        <v>0</v>
      </c>
      <c r="BK286">
        <v>0</v>
      </c>
      <c r="BL286">
        <v>0</v>
      </c>
      <c r="BM286">
        <v>0</v>
      </c>
      <c r="BN286">
        <v>0</v>
      </c>
    </row>
    <row r="287" spans="1:66">
      <c r="A287" s="3">
        <v>2014</v>
      </c>
      <c r="B287" t="s">
        <v>79</v>
      </c>
      <c r="C287" t="s">
        <v>68</v>
      </c>
      <c r="D287">
        <v>3</v>
      </c>
      <c r="E287">
        <v>2</v>
      </c>
      <c r="F287">
        <v>51</v>
      </c>
      <c r="G287">
        <v>4</v>
      </c>
      <c r="H287">
        <v>19.274999999999999</v>
      </c>
      <c r="I287">
        <v>0.33</v>
      </c>
      <c r="J287">
        <v>1.4000000000000123E-3</v>
      </c>
      <c r="K287">
        <v>26.25</v>
      </c>
      <c r="L287">
        <f t="shared" si="3"/>
        <v>5.3333333333333801E-5</v>
      </c>
      <c r="M287">
        <v>0</v>
      </c>
      <c r="N287">
        <v>0</v>
      </c>
      <c r="O287">
        <v>0</v>
      </c>
      <c r="P287" s="4">
        <v>0</v>
      </c>
      <c r="Q287">
        <v>0</v>
      </c>
      <c r="S287">
        <v>0</v>
      </c>
      <c r="T287">
        <v>0</v>
      </c>
      <c r="U287">
        <v>0</v>
      </c>
      <c r="V287">
        <v>0</v>
      </c>
      <c r="W287">
        <v>0</v>
      </c>
      <c r="X287">
        <v>0</v>
      </c>
      <c r="Y287">
        <v>0</v>
      </c>
      <c r="Z287">
        <v>0</v>
      </c>
      <c r="AA287">
        <v>0</v>
      </c>
      <c r="AB287">
        <v>0</v>
      </c>
      <c r="AC287">
        <v>0</v>
      </c>
      <c r="AE287">
        <v>0</v>
      </c>
      <c r="AF287">
        <v>0</v>
      </c>
      <c r="AG287">
        <v>0</v>
      </c>
      <c r="AH287">
        <v>0</v>
      </c>
      <c r="AL287">
        <v>0</v>
      </c>
      <c r="AM287">
        <v>0</v>
      </c>
      <c r="AO287">
        <v>0</v>
      </c>
      <c r="AP287">
        <v>0</v>
      </c>
      <c r="AQ287">
        <v>0</v>
      </c>
      <c r="AR287">
        <v>0</v>
      </c>
      <c r="AT287">
        <v>0</v>
      </c>
      <c r="AU287">
        <v>0</v>
      </c>
      <c r="AV287">
        <v>0</v>
      </c>
      <c r="AX287">
        <v>0</v>
      </c>
      <c r="AZ287">
        <v>0</v>
      </c>
      <c r="BA287">
        <v>0</v>
      </c>
      <c r="BB287">
        <v>0</v>
      </c>
      <c r="BC287">
        <v>0</v>
      </c>
      <c r="BD287">
        <v>0</v>
      </c>
      <c r="BE287">
        <v>0</v>
      </c>
      <c r="BF287">
        <v>0</v>
      </c>
      <c r="BG287">
        <v>0</v>
      </c>
      <c r="BH287">
        <v>0</v>
      </c>
      <c r="BI287">
        <v>0</v>
      </c>
      <c r="BJ287">
        <v>0</v>
      </c>
      <c r="BK287">
        <v>0</v>
      </c>
      <c r="BL287">
        <v>0</v>
      </c>
      <c r="BM287">
        <v>0</v>
      </c>
      <c r="BN287">
        <v>0</v>
      </c>
    </row>
    <row r="288" spans="1:66">
      <c r="A288" s="3">
        <v>2014</v>
      </c>
      <c r="B288" t="s">
        <v>79</v>
      </c>
      <c r="C288" t="s">
        <v>68</v>
      </c>
      <c r="D288">
        <v>3</v>
      </c>
      <c r="E288">
        <v>3</v>
      </c>
      <c r="F288">
        <v>51</v>
      </c>
      <c r="G288">
        <v>4</v>
      </c>
      <c r="H288">
        <v>17.86</v>
      </c>
      <c r="I288">
        <v>0.27</v>
      </c>
      <c r="J288">
        <v>1.0900000000000021E-2</v>
      </c>
      <c r="K288">
        <v>20.681999999999999</v>
      </c>
      <c r="L288">
        <f t="shared" si="3"/>
        <v>5.2702833381684658E-4</v>
      </c>
      <c r="M288">
        <v>0</v>
      </c>
      <c r="N288">
        <v>0</v>
      </c>
      <c r="O288">
        <v>0</v>
      </c>
      <c r="P288" s="4">
        <v>0</v>
      </c>
      <c r="Q288">
        <v>0</v>
      </c>
      <c r="S288">
        <v>0</v>
      </c>
      <c r="T288">
        <v>0</v>
      </c>
      <c r="U288">
        <v>0</v>
      </c>
      <c r="V288">
        <v>0</v>
      </c>
      <c r="W288">
        <v>0</v>
      </c>
      <c r="X288">
        <v>0</v>
      </c>
      <c r="Y288">
        <v>0</v>
      </c>
      <c r="Z288">
        <v>0</v>
      </c>
      <c r="AA288">
        <v>0</v>
      </c>
      <c r="AB288">
        <v>0</v>
      </c>
      <c r="AC288">
        <v>0</v>
      </c>
      <c r="AE288">
        <v>0</v>
      </c>
      <c r="AF288">
        <v>0</v>
      </c>
      <c r="AG288">
        <v>0</v>
      </c>
      <c r="AH288">
        <v>0</v>
      </c>
      <c r="AL288">
        <v>0</v>
      </c>
      <c r="AM288">
        <v>0</v>
      </c>
      <c r="AO288">
        <v>0</v>
      </c>
      <c r="AP288">
        <v>0</v>
      </c>
      <c r="AQ288">
        <v>0</v>
      </c>
      <c r="AR288">
        <v>0</v>
      </c>
      <c r="AT288">
        <v>0</v>
      </c>
      <c r="AU288">
        <v>0</v>
      </c>
      <c r="AV288">
        <v>0</v>
      </c>
      <c r="AX288">
        <v>0</v>
      </c>
      <c r="AZ288">
        <v>0</v>
      </c>
      <c r="BA288">
        <v>0</v>
      </c>
      <c r="BB288">
        <v>0</v>
      </c>
      <c r="BC288">
        <v>0</v>
      </c>
      <c r="BD288">
        <v>0</v>
      </c>
      <c r="BE288">
        <v>0</v>
      </c>
      <c r="BF288">
        <v>0</v>
      </c>
      <c r="BG288">
        <v>0</v>
      </c>
      <c r="BH288">
        <v>0</v>
      </c>
      <c r="BI288">
        <v>0</v>
      </c>
      <c r="BJ288">
        <v>0</v>
      </c>
      <c r="BK288">
        <v>0</v>
      </c>
      <c r="BL288">
        <v>0</v>
      </c>
      <c r="BM288">
        <v>0</v>
      </c>
      <c r="BN288">
        <v>0</v>
      </c>
    </row>
    <row r="289" spans="1:66">
      <c r="A289" s="3">
        <v>2014</v>
      </c>
      <c r="B289" t="s">
        <v>79</v>
      </c>
      <c r="C289" t="s">
        <v>68</v>
      </c>
      <c r="D289">
        <v>4</v>
      </c>
      <c r="E289">
        <v>1</v>
      </c>
      <c r="F289">
        <v>49</v>
      </c>
      <c r="G289">
        <v>4</v>
      </c>
      <c r="H289">
        <v>28.96</v>
      </c>
      <c r="I289">
        <v>0.315</v>
      </c>
      <c r="J289">
        <v>6.7000000000000393E-3</v>
      </c>
      <c r="K289">
        <v>35.572000000000003</v>
      </c>
      <c r="L289">
        <f t="shared" si="3"/>
        <v>1.8835038794557627E-4</v>
      </c>
      <c r="M289">
        <v>0</v>
      </c>
      <c r="N289">
        <v>0</v>
      </c>
      <c r="O289">
        <v>0</v>
      </c>
      <c r="P289" s="4">
        <v>0</v>
      </c>
      <c r="Q289">
        <v>0</v>
      </c>
      <c r="S289">
        <v>0</v>
      </c>
      <c r="T289">
        <v>0</v>
      </c>
      <c r="U289">
        <v>0</v>
      </c>
      <c r="V289">
        <v>0</v>
      </c>
      <c r="W289">
        <v>0</v>
      </c>
      <c r="X289">
        <v>0</v>
      </c>
      <c r="Y289">
        <v>1</v>
      </c>
      <c r="Z289">
        <v>0</v>
      </c>
      <c r="AA289">
        <v>0</v>
      </c>
      <c r="AB289">
        <v>0</v>
      </c>
      <c r="AC289">
        <v>0</v>
      </c>
      <c r="AE289">
        <v>0</v>
      </c>
      <c r="AF289">
        <v>0</v>
      </c>
      <c r="AG289">
        <v>0</v>
      </c>
      <c r="AH289">
        <v>0</v>
      </c>
      <c r="AL289">
        <v>0</v>
      </c>
      <c r="AM289">
        <v>0</v>
      </c>
      <c r="AO289">
        <v>0</v>
      </c>
      <c r="AP289">
        <v>0</v>
      </c>
      <c r="AQ289">
        <v>0</v>
      </c>
      <c r="AR289">
        <v>0</v>
      </c>
      <c r="AT289">
        <v>0</v>
      </c>
      <c r="AU289">
        <v>0</v>
      </c>
      <c r="AV289">
        <v>0</v>
      </c>
      <c r="AX289">
        <v>0</v>
      </c>
      <c r="AZ289">
        <v>0</v>
      </c>
      <c r="BA289">
        <v>0</v>
      </c>
      <c r="BB289">
        <v>0</v>
      </c>
      <c r="BC289">
        <v>0</v>
      </c>
      <c r="BD289">
        <v>0</v>
      </c>
      <c r="BE289">
        <v>0</v>
      </c>
      <c r="BF289">
        <v>0</v>
      </c>
      <c r="BG289">
        <v>0</v>
      </c>
      <c r="BH289">
        <v>0</v>
      </c>
      <c r="BI289">
        <v>0</v>
      </c>
      <c r="BJ289">
        <v>0</v>
      </c>
      <c r="BK289">
        <v>0</v>
      </c>
      <c r="BL289">
        <v>1</v>
      </c>
      <c r="BM289">
        <v>0</v>
      </c>
      <c r="BN289">
        <v>0</v>
      </c>
    </row>
    <row r="290" spans="1:66">
      <c r="A290" s="3">
        <v>2014</v>
      </c>
      <c r="B290" t="s">
        <v>79</v>
      </c>
      <c r="C290" t="s">
        <v>68</v>
      </c>
      <c r="D290">
        <v>4</v>
      </c>
      <c r="E290">
        <v>2</v>
      </c>
      <c r="F290">
        <v>49</v>
      </c>
      <c r="G290">
        <v>3</v>
      </c>
      <c r="H290">
        <v>9.31</v>
      </c>
      <c r="I290">
        <v>0.26</v>
      </c>
      <c r="J290">
        <v>4.1899999999999993E-2</v>
      </c>
      <c r="K290">
        <v>14.746</v>
      </c>
      <c r="L290">
        <f t="shared" si="3"/>
        <v>2.8414485284144848E-3</v>
      </c>
      <c r="M290">
        <v>0</v>
      </c>
      <c r="N290">
        <v>0</v>
      </c>
      <c r="O290">
        <v>0</v>
      </c>
      <c r="P290" s="4">
        <v>0</v>
      </c>
      <c r="Q290">
        <v>0</v>
      </c>
      <c r="S290">
        <v>0</v>
      </c>
      <c r="T290">
        <v>0</v>
      </c>
      <c r="U290">
        <v>0</v>
      </c>
      <c r="V290">
        <v>0</v>
      </c>
      <c r="W290">
        <v>0</v>
      </c>
      <c r="X290">
        <v>0</v>
      </c>
      <c r="Y290">
        <v>0</v>
      </c>
      <c r="Z290">
        <v>0</v>
      </c>
      <c r="AA290">
        <v>0</v>
      </c>
      <c r="AB290">
        <v>0</v>
      </c>
      <c r="AC290">
        <v>0</v>
      </c>
      <c r="AE290">
        <v>0</v>
      </c>
      <c r="AF290">
        <v>0</v>
      </c>
      <c r="AG290">
        <v>0</v>
      </c>
      <c r="AH290">
        <v>0</v>
      </c>
      <c r="AL290">
        <v>0</v>
      </c>
      <c r="AM290">
        <v>0</v>
      </c>
      <c r="AO290">
        <v>1</v>
      </c>
      <c r="AP290">
        <v>0</v>
      </c>
      <c r="AQ290">
        <v>0</v>
      </c>
      <c r="AR290">
        <v>0</v>
      </c>
      <c r="AT290">
        <v>0</v>
      </c>
      <c r="AU290">
        <v>0</v>
      </c>
      <c r="AV290">
        <v>0</v>
      </c>
      <c r="AX290">
        <v>0</v>
      </c>
      <c r="AZ290">
        <v>0</v>
      </c>
      <c r="BA290">
        <v>0</v>
      </c>
      <c r="BB290">
        <v>0</v>
      </c>
      <c r="BC290">
        <v>0</v>
      </c>
      <c r="BD290">
        <v>0</v>
      </c>
      <c r="BE290">
        <v>0</v>
      </c>
      <c r="BF290">
        <v>0</v>
      </c>
      <c r="BG290">
        <v>0</v>
      </c>
      <c r="BH290">
        <v>0</v>
      </c>
      <c r="BI290">
        <v>0</v>
      </c>
      <c r="BJ290">
        <v>0</v>
      </c>
      <c r="BK290">
        <v>0</v>
      </c>
      <c r="BL290">
        <v>0</v>
      </c>
      <c r="BM290">
        <v>0</v>
      </c>
      <c r="BN290">
        <v>0</v>
      </c>
    </row>
    <row r="291" spans="1:66">
      <c r="A291" s="3">
        <v>2014</v>
      </c>
      <c r="B291" t="s">
        <v>79</v>
      </c>
      <c r="C291" t="s">
        <v>68</v>
      </c>
      <c r="D291">
        <v>4</v>
      </c>
      <c r="E291">
        <v>3</v>
      </c>
      <c r="F291">
        <v>49</v>
      </c>
      <c r="G291">
        <v>5</v>
      </c>
      <c r="H291">
        <v>29.68</v>
      </c>
      <c r="I291">
        <v>0.44500000000000001</v>
      </c>
      <c r="J291">
        <v>2.1999999999999797E-3</v>
      </c>
      <c r="K291">
        <v>77.150000000000006</v>
      </c>
      <c r="L291">
        <f t="shared" si="3"/>
        <v>2.8515878159429418E-5</v>
      </c>
      <c r="M291">
        <v>0</v>
      </c>
      <c r="N291">
        <v>0</v>
      </c>
      <c r="O291">
        <v>0</v>
      </c>
      <c r="P291" s="4">
        <v>0</v>
      </c>
      <c r="Q291">
        <v>0</v>
      </c>
      <c r="S291">
        <v>0</v>
      </c>
      <c r="T291">
        <v>0</v>
      </c>
      <c r="U291">
        <v>0</v>
      </c>
      <c r="V291">
        <v>0</v>
      </c>
      <c r="W291">
        <v>0</v>
      </c>
      <c r="X291">
        <v>0</v>
      </c>
      <c r="Y291">
        <v>0</v>
      </c>
      <c r="Z291">
        <v>0</v>
      </c>
      <c r="AA291">
        <v>0</v>
      </c>
      <c r="AB291">
        <v>0</v>
      </c>
      <c r="AC291">
        <v>0</v>
      </c>
      <c r="AE291">
        <v>0</v>
      </c>
      <c r="AF291">
        <v>0</v>
      </c>
      <c r="AG291">
        <v>0</v>
      </c>
      <c r="AH291">
        <v>0</v>
      </c>
      <c r="AL291">
        <v>0</v>
      </c>
      <c r="AM291">
        <v>0</v>
      </c>
      <c r="AO291">
        <v>0</v>
      </c>
      <c r="AP291">
        <v>0</v>
      </c>
      <c r="AQ291">
        <v>0</v>
      </c>
      <c r="AR291">
        <v>0</v>
      </c>
      <c r="AT291">
        <v>0</v>
      </c>
      <c r="AU291">
        <v>0</v>
      </c>
      <c r="AV291">
        <v>0</v>
      </c>
      <c r="AX291">
        <v>0</v>
      </c>
      <c r="AZ291">
        <v>0</v>
      </c>
      <c r="BA291">
        <v>0</v>
      </c>
      <c r="BB291">
        <v>0</v>
      </c>
      <c r="BC291">
        <v>0</v>
      </c>
      <c r="BD291">
        <v>0</v>
      </c>
      <c r="BE291">
        <v>0</v>
      </c>
      <c r="BF291">
        <v>0</v>
      </c>
      <c r="BG291">
        <v>0</v>
      </c>
      <c r="BH291">
        <v>0</v>
      </c>
      <c r="BI291">
        <v>0</v>
      </c>
      <c r="BJ291">
        <v>0</v>
      </c>
      <c r="BK291">
        <v>0</v>
      </c>
      <c r="BL291">
        <v>0</v>
      </c>
      <c r="BM291">
        <v>0</v>
      </c>
      <c r="BN291">
        <v>0</v>
      </c>
    </row>
    <row r="292" spans="1:66">
      <c r="A292" s="3">
        <v>2014</v>
      </c>
      <c r="B292" t="s">
        <v>79</v>
      </c>
      <c r="C292" t="s">
        <v>68</v>
      </c>
      <c r="D292">
        <v>5</v>
      </c>
      <c r="E292">
        <v>1</v>
      </c>
      <c r="F292">
        <v>110</v>
      </c>
      <c r="G292">
        <v>4</v>
      </c>
      <c r="H292">
        <v>26.27</v>
      </c>
      <c r="I292">
        <v>0.45500000000000002</v>
      </c>
      <c r="J292">
        <v>1.1199999999999988E-2</v>
      </c>
      <c r="K292">
        <v>78.611999999999995</v>
      </c>
      <c r="L292">
        <f t="shared" si="3"/>
        <v>1.4247188724367767E-4</v>
      </c>
      <c r="M292">
        <v>0</v>
      </c>
      <c r="N292">
        <v>0</v>
      </c>
      <c r="O292">
        <v>0</v>
      </c>
      <c r="P292" s="4">
        <v>0</v>
      </c>
      <c r="Q292">
        <v>0</v>
      </c>
      <c r="S292">
        <v>0</v>
      </c>
      <c r="T292">
        <v>0</v>
      </c>
      <c r="U292">
        <v>0</v>
      </c>
      <c r="V292">
        <v>0</v>
      </c>
      <c r="W292">
        <v>0</v>
      </c>
      <c r="X292">
        <v>0</v>
      </c>
      <c r="Y292">
        <v>0</v>
      </c>
      <c r="Z292">
        <v>0</v>
      </c>
      <c r="AA292">
        <v>0</v>
      </c>
      <c r="AB292">
        <v>0</v>
      </c>
      <c r="AC292">
        <v>0</v>
      </c>
      <c r="AE292">
        <v>0</v>
      </c>
      <c r="AF292">
        <v>0</v>
      </c>
      <c r="AG292">
        <v>0</v>
      </c>
      <c r="AH292">
        <v>0</v>
      </c>
      <c r="AL292">
        <v>0</v>
      </c>
      <c r="AM292">
        <v>0</v>
      </c>
      <c r="AO292">
        <v>0</v>
      </c>
      <c r="AP292">
        <v>0</v>
      </c>
      <c r="AQ292">
        <v>0</v>
      </c>
      <c r="AR292">
        <v>0</v>
      </c>
      <c r="AT292">
        <v>0</v>
      </c>
      <c r="AU292">
        <v>1</v>
      </c>
      <c r="AV292">
        <v>0</v>
      </c>
      <c r="AX292">
        <v>0</v>
      </c>
      <c r="AZ292">
        <v>0</v>
      </c>
      <c r="BA292">
        <v>0</v>
      </c>
      <c r="BB292">
        <v>0</v>
      </c>
      <c r="BC292">
        <v>0</v>
      </c>
      <c r="BD292">
        <v>0</v>
      </c>
      <c r="BE292">
        <v>0</v>
      </c>
      <c r="BF292">
        <v>0</v>
      </c>
      <c r="BG292">
        <v>0</v>
      </c>
      <c r="BH292">
        <v>0</v>
      </c>
      <c r="BI292">
        <v>0</v>
      </c>
      <c r="BJ292">
        <v>0</v>
      </c>
      <c r="BK292">
        <v>0</v>
      </c>
      <c r="BL292">
        <v>0</v>
      </c>
      <c r="BM292">
        <v>0</v>
      </c>
      <c r="BN292">
        <v>0</v>
      </c>
    </row>
    <row r="293" spans="1:66">
      <c r="A293" s="3">
        <v>2014</v>
      </c>
      <c r="B293" t="s">
        <v>79</v>
      </c>
      <c r="C293" t="s">
        <v>68</v>
      </c>
      <c r="D293">
        <v>5</v>
      </c>
      <c r="E293">
        <v>2</v>
      </c>
      <c r="F293">
        <v>110</v>
      </c>
      <c r="G293">
        <v>4</v>
      </c>
      <c r="H293">
        <v>22.28</v>
      </c>
      <c r="I293">
        <v>0.33500000000000002</v>
      </c>
      <c r="J293">
        <v>1.5399999999999969E-2</v>
      </c>
      <c r="K293">
        <v>32.731999999999999</v>
      </c>
      <c r="L293">
        <f t="shared" si="3"/>
        <v>4.7048759623609832E-4</v>
      </c>
      <c r="M293">
        <v>0</v>
      </c>
      <c r="N293">
        <v>0</v>
      </c>
      <c r="O293">
        <v>0</v>
      </c>
      <c r="P293" s="4">
        <v>0</v>
      </c>
      <c r="Q293">
        <v>0</v>
      </c>
      <c r="S293">
        <v>0</v>
      </c>
      <c r="T293">
        <v>0</v>
      </c>
      <c r="U293">
        <v>0</v>
      </c>
      <c r="V293">
        <v>0</v>
      </c>
      <c r="W293">
        <v>0</v>
      </c>
      <c r="X293">
        <v>0</v>
      </c>
      <c r="Y293">
        <v>0</v>
      </c>
      <c r="Z293">
        <v>0</v>
      </c>
      <c r="AA293">
        <v>0</v>
      </c>
      <c r="AB293">
        <v>0</v>
      </c>
      <c r="AC293">
        <v>0</v>
      </c>
      <c r="AE293">
        <v>0</v>
      </c>
      <c r="AF293">
        <v>0</v>
      </c>
      <c r="AG293">
        <v>0</v>
      </c>
      <c r="AH293">
        <v>0</v>
      </c>
      <c r="AL293">
        <v>0</v>
      </c>
      <c r="AM293">
        <v>0</v>
      </c>
      <c r="AO293">
        <v>1</v>
      </c>
      <c r="AP293">
        <v>0</v>
      </c>
      <c r="AQ293">
        <v>0</v>
      </c>
      <c r="AR293">
        <v>0</v>
      </c>
      <c r="AT293">
        <v>0</v>
      </c>
      <c r="AU293">
        <v>1</v>
      </c>
      <c r="AV293">
        <v>0</v>
      </c>
      <c r="AX293">
        <v>0</v>
      </c>
      <c r="AZ293">
        <v>0</v>
      </c>
      <c r="BA293">
        <v>0</v>
      </c>
      <c r="BB293">
        <v>0</v>
      </c>
      <c r="BC293">
        <v>0</v>
      </c>
      <c r="BD293">
        <v>0</v>
      </c>
      <c r="BE293">
        <v>0</v>
      </c>
      <c r="BF293">
        <v>0</v>
      </c>
      <c r="BG293">
        <v>0</v>
      </c>
      <c r="BH293">
        <v>0</v>
      </c>
      <c r="BI293">
        <v>0</v>
      </c>
      <c r="BJ293">
        <v>0</v>
      </c>
      <c r="BK293">
        <v>0</v>
      </c>
      <c r="BL293">
        <v>1</v>
      </c>
      <c r="BM293">
        <v>0</v>
      </c>
      <c r="BN293">
        <v>0</v>
      </c>
    </row>
    <row r="294" spans="1:66">
      <c r="A294" s="3">
        <v>2014</v>
      </c>
      <c r="B294" t="s">
        <v>79</v>
      </c>
      <c r="C294" t="s">
        <v>68</v>
      </c>
      <c r="D294">
        <v>5</v>
      </c>
      <c r="E294">
        <v>3</v>
      </c>
      <c r="F294">
        <v>110</v>
      </c>
      <c r="G294">
        <v>3</v>
      </c>
      <c r="H294">
        <v>18.114999999999998</v>
      </c>
      <c r="I294">
        <v>0.315</v>
      </c>
      <c r="J294">
        <v>3.8000000000000256E-3</v>
      </c>
      <c r="K294">
        <v>24.628</v>
      </c>
      <c r="L294">
        <f t="shared" si="3"/>
        <v>1.5429592333928964E-4</v>
      </c>
      <c r="M294">
        <v>0</v>
      </c>
      <c r="N294">
        <v>0</v>
      </c>
      <c r="O294">
        <v>0</v>
      </c>
      <c r="P294" s="4">
        <v>0</v>
      </c>
      <c r="Q294">
        <v>0</v>
      </c>
      <c r="S294">
        <v>0</v>
      </c>
      <c r="T294">
        <v>0</v>
      </c>
      <c r="U294">
        <v>0</v>
      </c>
      <c r="V294">
        <v>0</v>
      </c>
      <c r="W294">
        <v>0</v>
      </c>
      <c r="X294">
        <v>0</v>
      </c>
      <c r="Y294">
        <v>0</v>
      </c>
      <c r="Z294">
        <v>0</v>
      </c>
      <c r="AA294">
        <v>0</v>
      </c>
      <c r="AB294">
        <v>0</v>
      </c>
      <c r="AC294">
        <v>0</v>
      </c>
      <c r="AE294">
        <v>0</v>
      </c>
      <c r="AF294">
        <v>0</v>
      </c>
      <c r="AG294">
        <v>0</v>
      </c>
      <c r="AH294">
        <v>0</v>
      </c>
      <c r="AL294">
        <v>0</v>
      </c>
      <c r="AM294">
        <v>0</v>
      </c>
      <c r="AO294">
        <v>0</v>
      </c>
      <c r="AP294">
        <v>0</v>
      </c>
      <c r="AQ294">
        <v>0</v>
      </c>
      <c r="AR294">
        <v>0</v>
      </c>
      <c r="AT294">
        <v>0</v>
      </c>
      <c r="AU294">
        <v>0</v>
      </c>
      <c r="AV294">
        <v>0</v>
      </c>
      <c r="AX294">
        <v>0</v>
      </c>
      <c r="AZ294">
        <v>0</v>
      </c>
      <c r="BA294">
        <v>0</v>
      </c>
      <c r="BB294">
        <v>0</v>
      </c>
      <c r="BC294">
        <v>0</v>
      </c>
      <c r="BD294">
        <v>0</v>
      </c>
      <c r="BE294">
        <v>0</v>
      </c>
      <c r="BF294">
        <v>0</v>
      </c>
      <c r="BG294">
        <v>0</v>
      </c>
      <c r="BH294">
        <v>0</v>
      </c>
      <c r="BI294">
        <v>0</v>
      </c>
      <c r="BJ294">
        <v>0</v>
      </c>
      <c r="BK294">
        <v>0</v>
      </c>
      <c r="BL294">
        <v>1</v>
      </c>
      <c r="BM294">
        <v>0</v>
      </c>
      <c r="BN294">
        <v>0</v>
      </c>
    </row>
    <row r="295" spans="1:66">
      <c r="A295" s="3">
        <v>2014</v>
      </c>
      <c r="B295" t="s">
        <v>80</v>
      </c>
      <c r="C295" t="s">
        <v>68</v>
      </c>
      <c r="D295">
        <v>1</v>
      </c>
      <c r="E295">
        <v>1</v>
      </c>
      <c r="F295">
        <v>135</v>
      </c>
      <c r="G295">
        <v>5</v>
      </c>
      <c r="H295">
        <v>48.5</v>
      </c>
      <c r="I295">
        <v>0.67</v>
      </c>
      <c r="J295">
        <v>2.0000000000000018E-2</v>
      </c>
      <c r="K295">
        <v>180.184</v>
      </c>
      <c r="L295">
        <f t="shared" si="3"/>
        <v>1.1099764684988688E-4</v>
      </c>
      <c r="M295">
        <v>0</v>
      </c>
      <c r="N295">
        <v>0</v>
      </c>
      <c r="O295">
        <v>0</v>
      </c>
      <c r="P295" s="4">
        <v>0</v>
      </c>
      <c r="Q295">
        <v>0</v>
      </c>
      <c r="S295">
        <v>0</v>
      </c>
      <c r="T295">
        <v>0</v>
      </c>
      <c r="U295">
        <v>0</v>
      </c>
      <c r="V295">
        <v>1</v>
      </c>
      <c r="W295">
        <v>0</v>
      </c>
      <c r="X295">
        <v>0</v>
      </c>
      <c r="Y295">
        <v>0</v>
      </c>
      <c r="Z295">
        <v>0</v>
      </c>
      <c r="AA295">
        <v>0</v>
      </c>
      <c r="AB295">
        <v>0</v>
      </c>
      <c r="AC295">
        <v>0</v>
      </c>
      <c r="AD295">
        <v>0</v>
      </c>
      <c r="AE295">
        <v>0</v>
      </c>
      <c r="AF295">
        <v>0</v>
      </c>
      <c r="AG295">
        <v>1</v>
      </c>
      <c r="AH295">
        <v>0</v>
      </c>
      <c r="AI295">
        <v>0</v>
      </c>
      <c r="AJ295">
        <v>0</v>
      </c>
      <c r="AK295">
        <v>0</v>
      </c>
      <c r="AM295">
        <v>0</v>
      </c>
      <c r="AN295">
        <v>0</v>
      </c>
      <c r="AO295">
        <v>3</v>
      </c>
      <c r="AP295">
        <v>1</v>
      </c>
      <c r="AQ295">
        <v>0</v>
      </c>
      <c r="AR295">
        <v>0</v>
      </c>
      <c r="AS295">
        <v>0</v>
      </c>
      <c r="AT295">
        <v>0</v>
      </c>
      <c r="AU295">
        <v>0</v>
      </c>
      <c r="AV295">
        <v>0</v>
      </c>
      <c r="AX295">
        <v>0</v>
      </c>
      <c r="AZ295">
        <v>0</v>
      </c>
      <c r="BA295">
        <v>0</v>
      </c>
      <c r="BB295">
        <v>0</v>
      </c>
      <c r="BC295">
        <v>0</v>
      </c>
      <c r="BD295">
        <v>0</v>
      </c>
      <c r="BE295">
        <v>0</v>
      </c>
      <c r="BF295">
        <v>0</v>
      </c>
      <c r="BG295">
        <v>0</v>
      </c>
      <c r="BH295">
        <v>0</v>
      </c>
      <c r="BI295">
        <v>0</v>
      </c>
      <c r="BJ295">
        <v>0</v>
      </c>
      <c r="BK295">
        <v>0</v>
      </c>
      <c r="BL295">
        <v>0</v>
      </c>
      <c r="BM295">
        <v>0</v>
      </c>
      <c r="BN295">
        <v>0</v>
      </c>
    </row>
    <row r="296" spans="1:66">
      <c r="A296" s="3">
        <v>2014</v>
      </c>
      <c r="B296" t="s">
        <v>80</v>
      </c>
      <c r="C296" t="s">
        <v>68</v>
      </c>
      <c r="D296">
        <v>1</v>
      </c>
      <c r="E296">
        <v>2</v>
      </c>
      <c r="F296">
        <v>135</v>
      </c>
      <c r="G296">
        <v>4</v>
      </c>
      <c r="H296">
        <v>52.3</v>
      </c>
      <c r="I296">
        <v>0.54500000000000004</v>
      </c>
      <c r="J296">
        <v>2.360000000000001E-2</v>
      </c>
      <c r="K296">
        <v>151.126</v>
      </c>
      <c r="L296">
        <f t="shared" si="3"/>
        <v>1.5616108412847563E-4</v>
      </c>
      <c r="M296">
        <v>0</v>
      </c>
      <c r="N296">
        <v>0</v>
      </c>
      <c r="O296">
        <v>0</v>
      </c>
      <c r="P296" s="4">
        <v>0</v>
      </c>
      <c r="Q296">
        <v>0</v>
      </c>
      <c r="S296">
        <v>0</v>
      </c>
      <c r="T296">
        <v>0</v>
      </c>
      <c r="U296">
        <v>0</v>
      </c>
      <c r="V296">
        <v>0</v>
      </c>
      <c r="W296">
        <v>0</v>
      </c>
      <c r="X296">
        <v>0</v>
      </c>
      <c r="Y296">
        <v>0</v>
      </c>
      <c r="Z296">
        <v>0</v>
      </c>
      <c r="AA296">
        <v>0</v>
      </c>
      <c r="AB296">
        <v>0</v>
      </c>
      <c r="AC296">
        <v>0</v>
      </c>
      <c r="AD296">
        <v>0</v>
      </c>
      <c r="AE296">
        <v>0</v>
      </c>
      <c r="AF296">
        <v>0</v>
      </c>
      <c r="AG296">
        <v>0</v>
      </c>
      <c r="AH296">
        <v>1</v>
      </c>
      <c r="AI296">
        <v>0</v>
      </c>
      <c r="AJ296">
        <v>0</v>
      </c>
      <c r="AK296">
        <v>0</v>
      </c>
      <c r="AM296">
        <v>0</v>
      </c>
      <c r="AN296">
        <v>0</v>
      </c>
      <c r="AO296">
        <v>5</v>
      </c>
      <c r="AP296">
        <v>1</v>
      </c>
      <c r="AQ296">
        <v>0</v>
      </c>
      <c r="AR296">
        <v>0</v>
      </c>
      <c r="AS296">
        <v>0</v>
      </c>
      <c r="AT296">
        <v>1</v>
      </c>
      <c r="AU296">
        <v>0</v>
      </c>
      <c r="AV296">
        <v>0</v>
      </c>
      <c r="AX296">
        <v>0</v>
      </c>
      <c r="AZ296">
        <v>0</v>
      </c>
      <c r="BA296">
        <v>0</v>
      </c>
      <c r="BB296">
        <v>0</v>
      </c>
      <c r="BC296">
        <v>0</v>
      </c>
      <c r="BD296">
        <v>0</v>
      </c>
      <c r="BE296">
        <v>0</v>
      </c>
      <c r="BF296">
        <v>0</v>
      </c>
      <c r="BG296">
        <v>0</v>
      </c>
      <c r="BH296">
        <v>0</v>
      </c>
      <c r="BI296">
        <v>0</v>
      </c>
      <c r="BJ296">
        <v>0</v>
      </c>
      <c r="BK296">
        <v>0</v>
      </c>
      <c r="BL296">
        <v>0</v>
      </c>
      <c r="BM296">
        <v>0</v>
      </c>
      <c r="BN296">
        <v>0</v>
      </c>
    </row>
    <row r="297" spans="1:66">
      <c r="A297" s="3">
        <v>2014</v>
      </c>
      <c r="B297" t="s">
        <v>80</v>
      </c>
      <c r="C297" t="s">
        <v>68</v>
      </c>
      <c r="D297">
        <v>1</v>
      </c>
      <c r="E297">
        <v>3</v>
      </c>
      <c r="F297">
        <v>135</v>
      </c>
      <c r="G297">
        <v>4</v>
      </c>
      <c r="H297">
        <v>54.2</v>
      </c>
      <c r="I297">
        <v>0.495</v>
      </c>
      <c r="J297">
        <v>5.3999999999999604E-3</v>
      </c>
      <c r="K297">
        <v>152.43199999999999</v>
      </c>
      <c r="L297">
        <f t="shared" si="3"/>
        <v>3.5425632413141339E-5</v>
      </c>
      <c r="M297">
        <v>0</v>
      </c>
      <c r="N297">
        <v>0</v>
      </c>
      <c r="O297">
        <v>0</v>
      </c>
      <c r="P297" s="4">
        <v>0</v>
      </c>
      <c r="Q297">
        <v>0</v>
      </c>
      <c r="S297">
        <v>0</v>
      </c>
      <c r="T297">
        <v>0</v>
      </c>
      <c r="U297">
        <v>0</v>
      </c>
      <c r="V297">
        <v>0</v>
      </c>
      <c r="W297">
        <v>0</v>
      </c>
      <c r="X297">
        <v>0</v>
      </c>
      <c r="Y297">
        <v>0</v>
      </c>
      <c r="Z297">
        <v>0</v>
      </c>
      <c r="AA297">
        <v>0</v>
      </c>
      <c r="AB297">
        <v>0</v>
      </c>
      <c r="AC297">
        <v>1</v>
      </c>
      <c r="AD297">
        <v>0</v>
      </c>
      <c r="AE297">
        <v>0</v>
      </c>
      <c r="AF297">
        <v>0</v>
      </c>
      <c r="AG297">
        <v>0</v>
      </c>
      <c r="AH297">
        <v>0</v>
      </c>
      <c r="AI297">
        <v>0</v>
      </c>
      <c r="AJ297">
        <v>0</v>
      </c>
      <c r="AK297">
        <v>0</v>
      </c>
      <c r="AM297">
        <v>0</v>
      </c>
      <c r="AN297">
        <v>0</v>
      </c>
      <c r="AO297">
        <v>2</v>
      </c>
      <c r="AP297">
        <v>1</v>
      </c>
      <c r="AQ297">
        <v>0</v>
      </c>
      <c r="AR297">
        <v>0</v>
      </c>
      <c r="AS297">
        <v>0</v>
      </c>
      <c r="AT297">
        <v>0</v>
      </c>
      <c r="AU297">
        <v>0</v>
      </c>
      <c r="AV297">
        <v>0</v>
      </c>
      <c r="AX297">
        <v>0</v>
      </c>
      <c r="AZ297">
        <v>0</v>
      </c>
      <c r="BA297">
        <v>0</v>
      </c>
      <c r="BB297">
        <v>0</v>
      </c>
      <c r="BC297">
        <v>0</v>
      </c>
      <c r="BD297">
        <v>0</v>
      </c>
      <c r="BE297">
        <v>0</v>
      </c>
      <c r="BF297">
        <v>0</v>
      </c>
      <c r="BG297">
        <v>0</v>
      </c>
      <c r="BH297">
        <v>0</v>
      </c>
      <c r="BI297">
        <v>0</v>
      </c>
      <c r="BJ297">
        <v>0</v>
      </c>
      <c r="BK297">
        <v>0</v>
      </c>
      <c r="BL297">
        <v>0</v>
      </c>
      <c r="BM297">
        <v>0</v>
      </c>
      <c r="BN297">
        <v>0</v>
      </c>
    </row>
    <row r="298" spans="1:66">
      <c r="A298" s="3">
        <v>2014</v>
      </c>
      <c r="B298" t="s">
        <v>80</v>
      </c>
      <c r="C298" t="s">
        <v>68</v>
      </c>
      <c r="D298">
        <v>2</v>
      </c>
      <c r="E298">
        <v>1</v>
      </c>
      <c r="F298">
        <v>62</v>
      </c>
      <c r="G298">
        <v>3</v>
      </c>
      <c r="H298">
        <v>11.6</v>
      </c>
      <c r="I298">
        <v>0.26500000000000001</v>
      </c>
      <c r="J298">
        <v>-2.9000000000000137E-3</v>
      </c>
      <c r="K298">
        <v>14.25</v>
      </c>
      <c r="L298">
        <f t="shared" si="3"/>
        <v>-2.0350877192982551E-4</v>
      </c>
      <c r="M298">
        <v>0</v>
      </c>
      <c r="N298">
        <v>0</v>
      </c>
      <c r="O298">
        <v>0</v>
      </c>
      <c r="P298" s="4">
        <v>0</v>
      </c>
      <c r="Q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M298">
        <v>0</v>
      </c>
      <c r="AN298">
        <v>0</v>
      </c>
      <c r="AO298">
        <v>1</v>
      </c>
      <c r="AP298">
        <v>0</v>
      </c>
      <c r="AQ298">
        <v>0</v>
      </c>
      <c r="AR298">
        <v>0</v>
      </c>
      <c r="AS298">
        <v>0</v>
      </c>
      <c r="AT298">
        <v>2</v>
      </c>
      <c r="AU298">
        <v>0</v>
      </c>
      <c r="AV298">
        <v>0</v>
      </c>
      <c r="AX298">
        <v>0</v>
      </c>
      <c r="AZ298">
        <v>0</v>
      </c>
      <c r="BA298">
        <v>0</v>
      </c>
      <c r="BB298">
        <v>0</v>
      </c>
      <c r="BC298">
        <v>0</v>
      </c>
      <c r="BD298">
        <v>0</v>
      </c>
      <c r="BE298">
        <v>0</v>
      </c>
      <c r="BF298">
        <v>0</v>
      </c>
      <c r="BG298">
        <v>0</v>
      </c>
      <c r="BH298">
        <v>0</v>
      </c>
      <c r="BI298">
        <v>0</v>
      </c>
      <c r="BJ298">
        <v>0</v>
      </c>
      <c r="BK298">
        <v>0</v>
      </c>
      <c r="BL298">
        <v>0</v>
      </c>
      <c r="BM298">
        <v>0</v>
      </c>
      <c r="BN298">
        <v>0</v>
      </c>
    </row>
    <row r="299" spans="1:66">
      <c r="A299" s="3">
        <v>2014</v>
      </c>
      <c r="B299" t="s">
        <v>80</v>
      </c>
      <c r="C299" t="s">
        <v>68</v>
      </c>
      <c r="D299">
        <v>2</v>
      </c>
      <c r="E299">
        <v>2</v>
      </c>
      <c r="F299">
        <v>62</v>
      </c>
      <c r="G299">
        <v>4</v>
      </c>
      <c r="H299">
        <v>24.4</v>
      </c>
      <c r="I299">
        <v>0.46500000000000002</v>
      </c>
      <c r="J299">
        <v>2.3499999999999965E-2</v>
      </c>
      <c r="K299">
        <v>55.426000000000002</v>
      </c>
      <c r="L299">
        <f t="shared" si="3"/>
        <v>4.2398874174575047E-4</v>
      </c>
      <c r="M299">
        <v>0</v>
      </c>
      <c r="N299">
        <v>0</v>
      </c>
      <c r="O299">
        <v>0</v>
      </c>
      <c r="P299" s="4">
        <v>0</v>
      </c>
      <c r="Q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M299">
        <v>0</v>
      </c>
      <c r="AN299">
        <v>0</v>
      </c>
      <c r="AO299">
        <v>1</v>
      </c>
      <c r="AP299">
        <v>0</v>
      </c>
      <c r="AQ299">
        <v>0</v>
      </c>
      <c r="AR299">
        <v>0</v>
      </c>
      <c r="AS299">
        <v>0</v>
      </c>
      <c r="AT299">
        <v>1</v>
      </c>
      <c r="AU299">
        <v>0</v>
      </c>
      <c r="AV299">
        <v>0</v>
      </c>
      <c r="AX299">
        <v>0</v>
      </c>
      <c r="AZ299">
        <v>0</v>
      </c>
      <c r="BA299">
        <v>0</v>
      </c>
      <c r="BB299">
        <v>0</v>
      </c>
      <c r="BC299">
        <v>0</v>
      </c>
      <c r="BD299">
        <v>0</v>
      </c>
      <c r="BE299">
        <v>0</v>
      </c>
      <c r="BF299">
        <v>0</v>
      </c>
      <c r="BG299">
        <v>0</v>
      </c>
      <c r="BH299">
        <v>0</v>
      </c>
      <c r="BI299">
        <v>0</v>
      </c>
      <c r="BJ299">
        <v>0</v>
      </c>
      <c r="BK299">
        <v>0</v>
      </c>
      <c r="BL299">
        <v>0</v>
      </c>
      <c r="BM299">
        <v>0</v>
      </c>
      <c r="BN299">
        <v>0</v>
      </c>
    </row>
    <row r="300" spans="1:66">
      <c r="A300" s="3">
        <v>2014</v>
      </c>
      <c r="B300" t="s">
        <v>80</v>
      </c>
      <c r="C300" t="s">
        <v>68</v>
      </c>
      <c r="D300">
        <v>2</v>
      </c>
      <c r="E300">
        <v>3</v>
      </c>
      <c r="F300">
        <v>62</v>
      </c>
      <c r="G300">
        <v>5</v>
      </c>
      <c r="H300">
        <v>17.399999999999999</v>
      </c>
      <c r="I300">
        <v>0.61</v>
      </c>
      <c r="J300">
        <v>7.5399999999999912E-2</v>
      </c>
      <c r="K300">
        <v>227.77799999999999</v>
      </c>
      <c r="L300">
        <f t="shared" si="3"/>
        <v>3.3102406729359249E-4</v>
      </c>
      <c r="M300">
        <v>0</v>
      </c>
      <c r="N300">
        <v>0</v>
      </c>
      <c r="O300">
        <v>0</v>
      </c>
      <c r="P300" s="4">
        <v>0</v>
      </c>
      <c r="Q300">
        <v>0</v>
      </c>
      <c r="S300">
        <v>0</v>
      </c>
      <c r="T300">
        <v>0</v>
      </c>
      <c r="U300">
        <v>0</v>
      </c>
      <c r="V300">
        <v>0</v>
      </c>
      <c r="W300">
        <v>0</v>
      </c>
      <c r="X300">
        <v>0</v>
      </c>
      <c r="Y300">
        <v>0</v>
      </c>
      <c r="Z300">
        <v>0</v>
      </c>
      <c r="AA300">
        <v>0</v>
      </c>
      <c r="AB300">
        <v>0</v>
      </c>
      <c r="AC300">
        <v>0</v>
      </c>
      <c r="AD300">
        <v>0</v>
      </c>
      <c r="AE300">
        <v>3</v>
      </c>
      <c r="AF300">
        <v>0</v>
      </c>
      <c r="AG300">
        <v>1</v>
      </c>
      <c r="AH300">
        <v>0</v>
      </c>
      <c r="AI300">
        <v>0</v>
      </c>
      <c r="AJ300">
        <v>0</v>
      </c>
      <c r="AK300">
        <v>0</v>
      </c>
      <c r="AM300">
        <v>0</v>
      </c>
      <c r="AN300">
        <v>0</v>
      </c>
      <c r="AO300">
        <v>8</v>
      </c>
      <c r="AP300">
        <v>0</v>
      </c>
      <c r="AQ300">
        <v>0</v>
      </c>
      <c r="AR300">
        <v>0</v>
      </c>
      <c r="AS300">
        <v>0</v>
      </c>
      <c r="AT300">
        <v>2</v>
      </c>
      <c r="AU300">
        <v>1</v>
      </c>
      <c r="AV300">
        <v>0</v>
      </c>
      <c r="AX300">
        <v>0</v>
      </c>
      <c r="AZ300">
        <v>0</v>
      </c>
      <c r="BA300">
        <v>0</v>
      </c>
      <c r="BB300">
        <v>0</v>
      </c>
      <c r="BC300">
        <v>0</v>
      </c>
      <c r="BD300">
        <v>0</v>
      </c>
      <c r="BE300">
        <v>0</v>
      </c>
      <c r="BF300">
        <v>0</v>
      </c>
      <c r="BG300">
        <v>0</v>
      </c>
      <c r="BH300">
        <v>0</v>
      </c>
      <c r="BI300">
        <v>0</v>
      </c>
      <c r="BJ300">
        <v>0</v>
      </c>
      <c r="BK300">
        <v>0</v>
      </c>
      <c r="BL300">
        <v>0</v>
      </c>
      <c r="BM300">
        <v>0</v>
      </c>
      <c r="BN300">
        <v>0</v>
      </c>
    </row>
    <row r="301" spans="1:66">
      <c r="A301" s="3">
        <v>2014</v>
      </c>
      <c r="B301" t="s">
        <v>80</v>
      </c>
      <c r="C301" t="s">
        <v>68</v>
      </c>
      <c r="D301">
        <v>3</v>
      </c>
      <c r="E301">
        <v>1</v>
      </c>
      <c r="F301">
        <v>10</v>
      </c>
      <c r="G301">
        <v>5</v>
      </c>
      <c r="H301">
        <v>26.7</v>
      </c>
      <c r="I301">
        <v>0.53</v>
      </c>
      <c r="J301">
        <v>1.0099999999999998E-2</v>
      </c>
      <c r="K301">
        <v>0</v>
      </c>
      <c r="L301" t="e">
        <f t="shared" si="3"/>
        <v>#DIV/0!</v>
      </c>
      <c r="M301">
        <v>0</v>
      </c>
      <c r="N301">
        <v>0</v>
      </c>
      <c r="O301">
        <v>0</v>
      </c>
      <c r="P301" s="4">
        <v>0</v>
      </c>
      <c r="Q301">
        <v>0</v>
      </c>
      <c r="S301">
        <v>0</v>
      </c>
      <c r="T301">
        <v>0</v>
      </c>
      <c r="U301">
        <v>0</v>
      </c>
      <c r="V301">
        <v>0</v>
      </c>
      <c r="W301">
        <v>0</v>
      </c>
      <c r="X301">
        <v>0</v>
      </c>
      <c r="Y301">
        <v>1</v>
      </c>
      <c r="Z301">
        <v>0</v>
      </c>
      <c r="AA301">
        <v>0</v>
      </c>
      <c r="AB301">
        <v>0</v>
      </c>
      <c r="AC301">
        <v>0</v>
      </c>
      <c r="AD301">
        <v>0</v>
      </c>
      <c r="AE301">
        <v>0</v>
      </c>
      <c r="AF301">
        <v>0</v>
      </c>
      <c r="AG301">
        <v>0</v>
      </c>
      <c r="AH301">
        <v>1</v>
      </c>
      <c r="AI301">
        <v>0</v>
      </c>
      <c r="AJ301">
        <v>0</v>
      </c>
      <c r="AK301">
        <v>0</v>
      </c>
      <c r="AM301">
        <v>0</v>
      </c>
      <c r="AN301">
        <v>0</v>
      </c>
      <c r="AO301">
        <v>0</v>
      </c>
      <c r="AP301">
        <v>0</v>
      </c>
      <c r="AQ301">
        <v>0</v>
      </c>
      <c r="AR301">
        <v>0</v>
      </c>
      <c r="AS301">
        <v>0</v>
      </c>
      <c r="AT301">
        <v>1</v>
      </c>
      <c r="AU301">
        <v>0</v>
      </c>
      <c r="AV301">
        <v>0</v>
      </c>
      <c r="AX301">
        <v>0</v>
      </c>
      <c r="AZ301">
        <v>0</v>
      </c>
      <c r="BA301">
        <v>0</v>
      </c>
      <c r="BB301">
        <v>0</v>
      </c>
      <c r="BC301">
        <v>0</v>
      </c>
      <c r="BD301">
        <v>0</v>
      </c>
      <c r="BE301">
        <v>0</v>
      </c>
      <c r="BF301">
        <v>0</v>
      </c>
      <c r="BG301">
        <v>0</v>
      </c>
      <c r="BH301">
        <v>0</v>
      </c>
      <c r="BI301">
        <v>0</v>
      </c>
      <c r="BJ301">
        <v>0</v>
      </c>
      <c r="BK301">
        <v>0</v>
      </c>
      <c r="BL301">
        <v>0</v>
      </c>
      <c r="BM301">
        <v>0</v>
      </c>
      <c r="BN301">
        <v>0</v>
      </c>
    </row>
    <row r="302" spans="1:66">
      <c r="A302" s="3">
        <v>2014</v>
      </c>
      <c r="B302" t="s">
        <v>80</v>
      </c>
      <c r="C302" t="s">
        <v>68</v>
      </c>
      <c r="D302">
        <v>3</v>
      </c>
      <c r="E302">
        <v>2</v>
      </c>
      <c r="F302">
        <v>10</v>
      </c>
      <c r="G302">
        <v>5</v>
      </c>
      <c r="H302">
        <v>45.3</v>
      </c>
      <c r="I302">
        <v>0.70499999999999996</v>
      </c>
      <c r="J302">
        <v>0.13099999999999989</v>
      </c>
      <c r="K302">
        <v>224.55</v>
      </c>
      <c r="L302">
        <f t="shared" si="3"/>
        <v>5.8338900022266707E-4</v>
      </c>
      <c r="M302">
        <v>0</v>
      </c>
      <c r="N302">
        <v>0</v>
      </c>
      <c r="O302">
        <v>0</v>
      </c>
      <c r="P302" s="4">
        <v>0</v>
      </c>
      <c r="Q302">
        <v>0</v>
      </c>
      <c r="S302">
        <v>0</v>
      </c>
      <c r="T302">
        <v>0</v>
      </c>
      <c r="U302">
        <v>0</v>
      </c>
      <c r="V302">
        <v>5</v>
      </c>
      <c r="W302">
        <v>0</v>
      </c>
      <c r="X302">
        <v>0</v>
      </c>
      <c r="Y302">
        <v>2</v>
      </c>
      <c r="Z302">
        <v>0</v>
      </c>
      <c r="AA302">
        <v>0</v>
      </c>
      <c r="AB302">
        <v>0</v>
      </c>
      <c r="AC302">
        <v>0</v>
      </c>
      <c r="AD302">
        <v>0</v>
      </c>
      <c r="AE302">
        <v>1</v>
      </c>
      <c r="AF302">
        <v>0</v>
      </c>
      <c r="AG302">
        <v>2</v>
      </c>
      <c r="AH302">
        <v>1</v>
      </c>
      <c r="AI302">
        <v>0</v>
      </c>
      <c r="AJ302">
        <v>0</v>
      </c>
      <c r="AK302">
        <v>0</v>
      </c>
      <c r="AM302">
        <v>0</v>
      </c>
      <c r="AN302">
        <v>0</v>
      </c>
      <c r="AO302">
        <v>4</v>
      </c>
      <c r="AP302">
        <v>0</v>
      </c>
      <c r="AQ302">
        <v>0</v>
      </c>
      <c r="AR302">
        <v>0</v>
      </c>
      <c r="AS302">
        <v>0</v>
      </c>
      <c r="AT302">
        <v>1</v>
      </c>
      <c r="AU302">
        <v>0</v>
      </c>
      <c r="AV302">
        <v>0</v>
      </c>
      <c r="AX302">
        <v>0</v>
      </c>
      <c r="AZ302">
        <v>0</v>
      </c>
      <c r="BA302">
        <v>0</v>
      </c>
      <c r="BB302">
        <v>0</v>
      </c>
      <c r="BC302">
        <v>0</v>
      </c>
      <c r="BD302">
        <v>0</v>
      </c>
      <c r="BE302">
        <v>0</v>
      </c>
      <c r="BF302">
        <v>0</v>
      </c>
      <c r="BG302">
        <v>0</v>
      </c>
      <c r="BH302">
        <v>0</v>
      </c>
      <c r="BI302">
        <v>0</v>
      </c>
      <c r="BJ302">
        <v>0</v>
      </c>
      <c r="BK302">
        <v>0</v>
      </c>
      <c r="BL302">
        <v>0</v>
      </c>
      <c r="BM302">
        <v>0</v>
      </c>
      <c r="BN302">
        <v>0</v>
      </c>
    </row>
    <row r="303" spans="1:66">
      <c r="A303" s="3">
        <v>2014</v>
      </c>
      <c r="B303" t="s">
        <v>80</v>
      </c>
      <c r="C303" t="s">
        <v>68</v>
      </c>
      <c r="D303">
        <v>3</v>
      </c>
      <c r="E303">
        <v>3</v>
      </c>
      <c r="F303">
        <v>10</v>
      </c>
      <c r="G303">
        <v>7</v>
      </c>
      <c r="H303">
        <v>43.1</v>
      </c>
      <c r="I303">
        <v>0.61499999999999999</v>
      </c>
      <c r="J303">
        <v>4.4100000000000028E-2</v>
      </c>
      <c r="K303">
        <v>213.322</v>
      </c>
      <c r="L303">
        <f t="shared" si="3"/>
        <v>2.0672973251704009E-4</v>
      </c>
      <c r="M303">
        <v>0</v>
      </c>
      <c r="N303">
        <v>0</v>
      </c>
      <c r="O303">
        <v>0</v>
      </c>
      <c r="P303" s="4">
        <v>0</v>
      </c>
      <c r="Q303">
        <v>0</v>
      </c>
      <c r="S303">
        <v>0</v>
      </c>
      <c r="T303">
        <v>0</v>
      </c>
      <c r="U303">
        <v>0</v>
      </c>
      <c r="V303">
        <v>3</v>
      </c>
      <c r="W303">
        <v>0</v>
      </c>
      <c r="X303">
        <v>0</v>
      </c>
      <c r="Y303">
        <v>2</v>
      </c>
      <c r="Z303">
        <v>0</v>
      </c>
      <c r="AA303">
        <v>0</v>
      </c>
      <c r="AB303">
        <v>0</v>
      </c>
      <c r="AC303">
        <v>1</v>
      </c>
      <c r="AD303">
        <v>0</v>
      </c>
      <c r="AE303">
        <v>2</v>
      </c>
      <c r="AF303">
        <v>0</v>
      </c>
      <c r="AG303">
        <v>0</v>
      </c>
      <c r="AH303">
        <v>2</v>
      </c>
      <c r="AI303">
        <v>0</v>
      </c>
      <c r="AJ303">
        <v>0</v>
      </c>
      <c r="AK303">
        <v>0</v>
      </c>
      <c r="AM303">
        <v>0</v>
      </c>
      <c r="AN303">
        <v>0</v>
      </c>
      <c r="AO303">
        <v>1</v>
      </c>
      <c r="AP303">
        <v>0</v>
      </c>
      <c r="AQ303">
        <v>0</v>
      </c>
      <c r="AR303">
        <v>0</v>
      </c>
      <c r="AS303">
        <v>0</v>
      </c>
      <c r="AT303">
        <v>0</v>
      </c>
      <c r="AU303">
        <v>0</v>
      </c>
      <c r="AV303">
        <v>0</v>
      </c>
      <c r="AX303">
        <v>0</v>
      </c>
      <c r="AZ303">
        <v>0</v>
      </c>
      <c r="BA303">
        <v>0</v>
      </c>
      <c r="BB303">
        <v>0</v>
      </c>
      <c r="BC303">
        <v>0</v>
      </c>
      <c r="BD303">
        <v>0</v>
      </c>
      <c r="BE303">
        <v>0</v>
      </c>
      <c r="BF303">
        <v>0</v>
      </c>
      <c r="BG303">
        <v>0</v>
      </c>
      <c r="BH303">
        <v>0</v>
      </c>
      <c r="BI303">
        <v>0</v>
      </c>
      <c r="BJ303">
        <v>0</v>
      </c>
      <c r="BK303">
        <v>0</v>
      </c>
      <c r="BL303">
        <v>0</v>
      </c>
      <c r="BM303">
        <v>0</v>
      </c>
      <c r="BN303">
        <v>0</v>
      </c>
    </row>
    <row r="304" spans="1:66">
      <c r="A304" s="3">
        <v>2014</v>
      </c>
      <c r="B304" t="s">
        <v>80</v>
      </c>
      <c r="C304" t="s">
        <v>68</v>
      </c>
      <c r="D304">
        <v>4</v>
      </c>
      <c r="E304">
        <v>1</v>
      </c>
      <c r="F304">
        <v>181</v>
      </c>
      <c r="G304">
        <v>5</v>
      </c>
      <c r="H304">
        <v>48.9</v>
      </c>
      <c r="I304">
        <v>0.45</v>
      </c>
      <c r="J304">
        <v>1.3500000000000012E-2</v>
      </c>
      <c r="K304">
        <v>119.09</v>
      </c>
      <c r="L304">
        <f t="shared" si="3"/>
        <v>1.1335964396674794E-4</v>
      </c>
      <c r="M304">
        <v>0</v>
      </c>
      <c r="N304">
        <v>0</v>
      </c>
      <c r="O304">
        <v>0</v>
      </c>
      <c r="P304" s="4">
        <v>0</v>
      </c>
      <c r="Q304">
        <v>0</v>
      </c>
      <c r="S304">
        <v>0</v>
      </c>
      <c r="T304">
        <v>0</v>
      </c>
      <c r="U304">
        <v>0</v>
      </c>
      <c r="V304">
        <v>0</v>
      </c>
      <c r="W304">
        <v>0</v>
      </c>
      <c r="X304">
        <v>0</v>
      </c>
      <c r="Y304">
        <v>1</v>
      </c>
      <c r="Z304">
        <v>0</v>
      </c>
      <c r="AA304">
        <v>0</v>
      </c>
      <c r="AB304">
        <v>0</v>
      </c>
      <c r="AC304">
        <v>0</v>
      </c>
      <c r="AD304">
        <v>0</v>
      </c>
      <c r="AE304">
        <v>0</v>
      </c>
      <c r="AF304">
        <v>0</v>
      </c>
      <c r="AG304">
        <v>0</v>
      </c>
      <c r="AH304">
        <v>0</v>
      </c>
      <c r="AI304">
        <v>0</v>
      </c>
      <c r="AJ304">
        <v>0</v>
      </c>
      <c r="AK304">
        <v>0</v>
      </c>
      <c r="AM304">
        <v>0</v>
      </c>
      <c r="AN304">
        <v>0</v>
      </c>
      <c r="AO304">
        <v>0</v>
      </c>
      <c r="AP304">
        <v>0</v>
      </c>
      <c r="AQ304">
        <v>0</v>
      </c>
      <c r="AR304">
        <v>0</v>
      </c>
      <c r="AS304">
        <v>0</v>
      </c>
      <c r="AT304">
        <v>0</v>
      </c>
      <c r="AU304">
        <v>0</v>
      </c>
      <c r="AV304">
        <v>0</v>
      </c>
      <c r="AX304">
        <v>0</v>
      </c>
      <c r="AZ304">
        <v>0</v>
      </c>
      <c r="BA304">
        <v>0</v>
      </c>
      <c r="BB304">
        <v>0</v>
      </c>
      <c r="BC304">
        <v>0</v>
      </c>
      <c r="BD304">
        <v>0</v>
      </c>
      <c r="BE304">
        <v>0</v>
      </c>
      <c r="BF304">
        <v>0</v>
      </c>
      <c r="BG304">
        <v>0</v>
      </c>
      <c r="BH304">
        <v>0</v>
      </c>
      <c r="BI304">
        <v>0</v>
      </c>
      <c r="BJ304">
        <v>0</v>
      </c>
      <c r="BK304">
        <v>0</v>
      </c>
      <c r="BL304">
        <v>0</v>
      </c>
      <c r="BM304">
        <v>0</v>
      </c>
      <c r="BN304">
        <v>0</v>
      </c>
    </row>
    <row r="305" spans="1:66">
      <c r="A305" s="3">
        <v>2014</v>
      </c>
      <c r="B305" t="s">
        <v>80</v>
      </c>
      <c r="C305" t="s">
        <v>68</v>
      </c>
      <c r="D305">
        <v>4</v>
      </c>
      <c r="E305">
        <v>2</v>
      </c>
      <c r="F305">
        <v>181</v>
      </c>
      <c r="G305">
        <v>4</v>
      </c>
      <c r="H305">
        <v>45.7</v>
      </c>
      <c r="I305">
        <v>0.41</v>
      </c>
      <c r="J305">
        <v>-6.9000000000000172E-3</v>
      </c>
      <c r="K305">
        <v>85.114000000000004</v>
      </c>
      <c r="L305">
        <f t="shared" si="3"/>
        <v>-8.1067744436873096E-5</v>
      </c>
      <c r="M305">
        <v>0</v>
      </c>
      <c r="N305">
        <v>0</v>
      </c>
      <c r="O305">
        <v>0</v>
      </c>
      <c r="P305" s="4">
        <v>0</v>
      </c>
      <c r="Q305">
        <v>0</v>
      </c>
      <c r="S305">
        <v>0</v>
      </c>
      <c r="T305">
        <v>0</v>
      </c>
      <c r="U305">
        <v>0</v>
      </c>
      <c r="V305">
        <v>0</v>
      </c>
      <c r="W305">
        <v>0</v>
      </c>
      <c r="X305">
        <v>0</v>
      </c>
      <c r="Y305">
        <v>0</v>
      </c>
      <c r="Z305">
        <v>0</v>
      </c>
      <c r="AA305">
        <v>0</v>
      </c>
      <c r="AB305">
        <v>0</v>
      </c>
      <c r="AC305">
        <v>0</v>
      </c>
      <c r="AD305">
        <v>0</v>
      </c>
      <c r="AE305">
        <v>1</v>
      </c>
      <c r="AF305">
        <v>0</v>
      </c>
      <c r="AG305">
        <v>0</v>
      </c>
      <c r="AH305">
        <v>0</v>
      </c>
      <c r="AI305">
        <v>0</v>
      </c>
      <c r="AJ305">
        <v>0</v>
      </c>
      <c r="AK305">
        <v>0</v>
      </c>
      <c r="AM305">
        <v>0</v>
      </c>
      <c r="AN305">
        <v>0</v>
      </c>
      <c r="AO305">
        <v>1</v>
      </c>
      <c r="AP305">
        <v>0</v>
      </c>
      <c r="AQ305">
        <v>0</v>
      </c>
      <c r="AR305">
        <v>0</v>
      </c>
      <c r="AS305">
        <v>0</v>
      </c>
      <c r="AT305">
        <v>0</v>
      </c>
      <c r="AU305">
        <v>0</v>
      </c>
      <c r="AV305">
        <v>0</v>
      </c>
      <c r="AX305">
        <v>0</v>
      </c>
      <c r="AZ305">
        <v>0</v>
      </c>
      <c r="BA305">
        <v>0</v>
      </c>
      <c r="BB305">
        <v>0</v>
      </c>
      <c r="BC305">
        <v>0</v>
      </c>
      <c r="BD305">
        <v>0</v>
      </c>
      <c r="BE305">
        <v>0</v>
      </c>
      <c r="BF305">
        <v>0</v>
      </c>
      <c r="BG305">
        <v>0</v>
      </c>
      <c r="BH305">
        <v>0</v>
      </c>
      <c r="BI305">
        <v>0</v>
      </c>
      <c r="BJ305">
        <v>0</v>
      </c>
      <c r="BK305">
        <v>0</v>
      </c>
      <c r="BL305">
        <v>0</v>
      </c>
      <c r="BM305">
        <v>0</v>
      </c>
      <c r="BN305">
        <v>0</v>
      </c>
    </row>
    <row r="306" spans="1:66">
      <c r="A306" s="3">
        <v>2014</v>
      </c>
      <c r="B306" t="s">
        <v>80</v>
      </c>
      <c r="C306" t="s">
        <v>68</v>
      </c>
      <c r="D306">
        <v>4</v>
      </c>
      <c r="E306">
        <v>3</v>
      </c>
      <c r="F306">
        <v>181</v>
      </c>
      <c r="G306">
        <v>4</v>
      </c>
      <c r="H306">
        <v>40.200000000000003</v>
      </c>
      <c r="I306">
        <v>0.39</v>
      </c>
      <c r="J306">
        <v>1.1900000000000022E-2</v>
      </c>
      <c r="K306">
        <v>86.042000000000002</v>
      </c>
      <c r="L306">
        <f t="shared" si="3"/>
        <v>1.38304548941215E-4</v>
      </c>
      <c r="M306">
        <v>0</v>
      </c>
      <c r="N306">
        <v>0</v>
      </c>
      <c r="O306">
        <v>0</v>
      </c>
      <c r="P306" s="4">
        <v>0</v>
      </c>
      <c r="Q306">
        <v>0</v>
      </c>
      <c r="S306">
        <v>0</v>
      </c>
      <c r="T306">
        <v>0</v>
      </c>
      <c r="U306">
        <v>0</v>
      </c>
      <c r="V306">
        <v>0</v>
      </c>
      <c r="W306">
        <v>0</v>
      </c>
      <c r="X306">
        <v>0</v>
      </c>
      <c r="Y306">
        <v>0</v>
      </c>
      <c r="Z306">
        <v>0</v>
      </c>
      <c r="AA306">
        <v>0</v>
      </c>
      <c r="AB306">
        <v>0</v>
      </c>
      <c r="AC306">
        <v>0</v>
      </c>
      <c r="AD306">
        <v>0</v>
      </c>
      <c r="AE306">
        <v>0</v>
      </c>
      <c r="AF306">
        <v>0</v>
      </c>
      <c r="AG306">
        <v>0</v>
      </c>
      <c r="AH306">
        <v>2</v>
      </c>
      <c r="AI306">
        <v>0</v>
      </c>
      <c r="AJ306">
        <v>0</v>
      </c>
      <c r="AK306">
        <v>0</v>
      </c>
      <c r="AM306">
        <v>0</v>
      </c>
      <c r="AN306">
        <v>0</v>
      </c>
      <c r="AO306">
        <v>0</v>
      </c>
      <c r="AP306">
        <v>3</v>
      </c>
      <c r="AQ306">
        <v>0</v>
      </c>
      <c r="AR306">
        <v>0</v>
      </c>
      <c r="AS306">
        <v>0</v>
      </c>
      <c r="AT306">
        <v>0</v>
      </c>
      <c r="AU306">
        <v>0</v>
      </c>
      <c r="AV306">
        <v>0</v>
      </c>
      <c r="AX306">
        <v>0</v>
      </c>
      <c r="AZ306">
        <v>0</v>
      </c>
      <c r="BA306">
        <v>0</v>
      </c>
      <c r="BB306">
        <v>0</v>
      </c>
      <c r="BC306">
        <v>0</v>
      </c>
      <c r="BD306">
        <v>0</v>
      </c>
      <c r="BE306">
        <v>0</v>
      </c>
      <c r="BF306">
        <v>0</v>
      </c>
      <c r="BG306">
        <v>0</v>
      </c>
      <c r="BH306">
        <v>0</v>
      </c>
      <c r="BI306">
        <v>0</v>
      </c>
      <c r="BJ306">
        <v>0</v>
      </c>
      <c r="BK306">
        <v>0</v>
      </c>
      <c r="BL306">
        <v>0</v>
      </c>
      <c r="BM306">
        <v>0</v>
      </c>
      <c r="BN306">
        <v>0</v>
      </c>
    </row>
    <row r="307" spans="1:66">
      <c r="A307" s="3">
        <v>2014</v>
      </c>
      <c r="B307" t="s">
        <v>80</v>
      </c>
      <c r="C307" t="s">
        <v>69</v>
      </c>
      <c r="D307">
        <v>1</v>
      </c>
      <c r="E307">
        <v>1</v>
      </c>
      <c r="F307">
        <v>189</v>
      </c>
      <c r="G307">
        <v>3</v>
      </c>
      <c r="H307">
        <v>41.7</v>
      </c>
      <c r="I307">
        <v>0.41499999999999998</v>
      </c>
      <c r="J307">
        <v>1.920000000000005E-2</v>
      </c>
      <c r="K307">
        <v>84.313999999999993</v>
      </c>
      <c r="L307">
        <f t="shared" si="3"/>
        <v>2.2772018881799051E-4</v>
      </c>
      <c r="M307">
        <v>0</v>
      </c>
      <c r="N307">
        <v>0</v>
      </c>
      <c r="O307">
        <v>0</v>
      </c>
      <c r="P307" s="4">
        <v>0</v>
      </c>
      <c r="Q307">
        <v>0</v>
      </c>
      <c r="S307">
        <v>0</v>
      </c>
      <c r="T307">
        <v>0</v>
      </c>
      <c r="U307">
        <v>0</v>
      </c>
      <c r="V307">
        <v>0</v>
      </c>
      <c r="W307">
        <v>0</v>
      </c>
      <c r="X307">
        <v>0</v>
      </c>
      <c r="Y307">
        <v>0</v>
      </c>
      <c r="Z307">
        <v>0</v>
      </c>
      <c r="AA307">
        <v>0</v>
      </c>
      <c r="AB307">
        <v>0</v>
      </c>
      <c r="AC307">
        <v>1</v>
      </c>
      <c r="AD307">
        <v>0</v>
      </c>
      <c r="AE307">
        <v>0</v>
      </c>
      <c r="AF307">
        <v>0</v>
      </c>
      <c r="AG307">
        <v>0</v>
      </c>
      <c r="AH307">
        <v>0</v>
      </c>
      <c r="AI307">
        <v>0</v>
      </c>
      <c r="AJ307">
        <v>0</v>
      </c>
      <c r="AK307">
        <v>0</v>
      </c>
      <c r="AM307">
        <v>0</v>
      </c>
      <c r="AN307">
        <v>0</v>
      </c>
      <c r="AO307">
        <v>1</v>
      </c>
      <c r="AP307">
        <v>0</v>
      </c>
      <c r="AQ307">
        <v>0</v>
      </c>
      <c r="AR307">
        <v>0</v>
      </c>
      <c r="AS307">
        <v>0</v>
      </c>
      <c r="AT307">
        <v>0</v>
      </c>
      <c r="AU307">
        <v>5</v>
      </c>
      <c r="AV307">
        <v>0</v>
      </c>
      <c r="AX307">
        <v>0</v>
      </c>
      <c r="AZ307">
        <v>0</v>
      </c>
      <c r="BA307">
        <v>0</v>
      </c>
      <c r="BB307">
        <v>0</v>
      </c>
      <c r="BC307">
        <v>0</v>
      </c>
      <c r="BD307">
        <v>0</v>
      </c>
      <c r="BE307">
        <v>0</v>
      </c>
      <c r="BF307">
        <v>0</v>
      </c>
      <c r="BG307">
        <v>0</v>
      </c>
      <c r="BH307">
        <v>0</v>
      </c>
      <c r="BI307">
        <v>0</v>
      </c>
      <c r="BJ307">
        <v>0</v>
      </c>
      <c r="BK307">
        <v>0</v>
      </c>
      <c r="BL307">
        <v>0</v>
      </c>
      <c r="BM307">
        <v>0</v>
      </c>
      <c r="BN307">
        <v>0</v>
      </c>
    </row>
    <row r="308" spans="1:66">
      <c r="A308" s="3">
        <v>2014</v>
      </c>
      <c r="B308" t="s">
        <v>80</v>
      </c>
      <c r="C308" t="s">
        <v>69</v>
      </c>
      <c r="D308">
        <v>1</v>
      </c>
      <c r="E308">
        <v>2</v>
      </c>
      <c r="F308">
        <v>189</v>
      </c>
      <c r="G308">
        <v>5</v>
      </c>
      <c r="H308">
        <v>14.8</v>
      </c>
      <c r="I308">
        <v>0.48</v>
      </c>
      <c r="J308">
        <v>0.14140000000000003</v>
      </c>
      <c r="K308">
        <v>54.567999999999998</v>
      </c>
      <c r="L308">
        <f t="shared" si="3"/>
        <v>2.5912622782583205E-3</v>
      </c>
      <c r="M308">
        <v>0</v>
      </c>
      <c r="N308">
        <v>0</v>
      </c>
      <c r="O308">
        <v>0</v>
      </c>
      <c r="P308" s="4">
        <v>0</v>
      </c>
      <c r="Q308">
        <v>0</v>
      </c>
      <c r="S308">
        <v>0</v>
      </c>
      <c r="T308">
        <v>0</v>
      </c>
      <c r="U308">
        <v>0</v>
      </c>
      <c r="V308">
        <v>0</v>
      </c>
      <c r="W308">
        <v>0</v>
      </c>
      <c r="X308">
        <v>0</v>
      </c>
      <c r="Y308">
        <v>0</v>
      </c>
      <c r="Z308">
        <v>0</v>
      </c>
      <c r="AA308">
        <v>0</v>
      </c>
      <c r="AB308">
        <v>0</v>
      </c>
      <c r="AC308">
        <v>18</v>
      </c>
      <c r="AD308">
        <v>0</v>
      </c>
      <c r="AE308">
        <v>0</v>
      </c>
      <c r="AF308">
        <v>0</v>
      </c>
      <c r="AG308">
        <v>0</v>
      </c>
      <c r="AH308">
        <v>0</v>
      </c>
      <c r="AI308">
        <v>0</v>
      </c>
      <c r="AJ308">
        <v>0</v>
      </c>
      <c r="AK308">
        <v>0</v>
      </c>
      <c r="AM308">
        <v>0</v>
      </c>
      <c r="AN308">
        <v>0</v>
      </c>
      <c r="AO308">
        <v>8</v>
      </c>
      <c r="AP308">
        <v>0</v>
      </c>
      <c r="AQ308">
        <v>0</v>
      </c>
      <c r="AR308">
        <v>0</v>
      </c>
      <c r="AS308">
        <v>0</v>
      </c>
      <c r="AT308">
        <v>0</v>
      </c>
      <c r="AU308">
        <v>1</v>
      </c>
      <c r="AV308">
        <v>0</v>
      </c>
      <c r="AX308">
        <v>0</v>
      </c>
      <c r="AZ308">
        <v>0</v>
      </c>
      <c r="BA308">
        <v>0</v>
      </c>
      <c r="BB308">
        <v>0</v>
      </c>
      <c r="BC308">
        <v>0</v>
      </c>
      <c r="BD308">
        <v>0</v>
      </c>
      <c r="BE308">
        <v>0</v>
      </c>
      <c r="BF308">
        <v>0</v>
      </c>
      <c r="BG308">
        <v>0</v>
      </c>
      <c r="BH308">
        <v>0</v>
      </c>
      <c r="BI308">
        <v>0</v>
      </c>
      <c r="BJ308">
        <v>0</v>
      </c>
      <c r="BK308">
        <v>0</v>
      </c>
      <c r="BL308">
        <v>0</v>
      </c>
      <c r="BM308">
        <v>0</v>
      </c>
      <c r="BN308">
        <v>0</v>
      </c>
    </row>
    <row r="309" spans="1:66">
      <c r="A309" s="3">
        <v>2014</v>
      </c>
      <c r="B309" t="s">
        <v>80</v>
      </c>
      <c r="C309" t="s">
        <v>69</v>
      </c>
      <c r="D309">
        <v>1</v>
      </c>
      <c r="E309">
        <v>3</v>
      </c>
      <c r="F309">
        <v>189</v>
      </c>
      <c r="G309">
        <v>4</v>
      </c>
      <c r="H309">
        <v>18.600000000000001</v>
      </c>
      <c r="I309">
        <v>0.37</v>
      </c>
      <c r="J309">
        <v>0.1048</v>
      </c>
      <c r="K309">
        <v>23.553999999999998</v>
      </c>
      <c r="L309">
        <f t="shared" si="3"/>
        <v>4.4493504288019023E-3</v>
      </c>
      <c r="M309">
        <v>0</v>
      </c>
      <c r="N309">
        <v>0</v>
      </c>
      <c r="O309">
        <v>0</v>
      </c>
      <c r="P309" s="4">
        <v>0</v>
      </c>
      <c r="Q309">
        <v>0</v>
      </c>
      <c r="S309">
        <v>0</v>
      </c>
      <c r="T309">
        <v>0</v>
      </c>
      <c r="U309">
        <v>0</v>
      </c>
      <c r="V309">
        <v>0</v>
      </c>
      <c r="W309">
        <v>0</v>
      </c>
      <c r="X309">
        <v>0</v>
      </c>
      <c r="Y309">
        <v>0</v>
      </c>
      <c r="Z309">
        <v>0</v>
      </c>
      <c r="AA309">
        <v>0</v>
      </c>
      <c r="AB309">
        <v>0</v>
      </c>
      <c r="AC309">
        <v>5</v>
      </c>
      <c r="AD309">
        <v>0</v>
      </c>
      <c r="AE309">
        <v>0</v>
      </c>
      <c r="AF309">
        <v>0</v>
      </c>
      <c r="AG309">
        <v>0</v>
      </c>
      <c r="AH309">
        <v>0</v>
      </c>
      <c r="AI309">
        <v>0</v>
      </c>
      <c r="AJ309">
        <v>0</v>
      </c>
      <c r="AK309">
        <v>0</v>
      </c>
      <c r="AM309">
        <v>0</v>
      </c>
      <c r="AN309">
        <v>0</v>
      </c>
      <c r="AO309">
        <v>1</v>
      </c>
      <c r="AP309">
        <v>0</v>
      </c>
      <c r="AQ309">
        <v>1</v>
      </c>
      <c r="AR309">
        <v>0</v>
      </c>
      <c r="AS309">
        <v>0</v>
      </c>
      <c r="AT309">
        <v>0</v>
      </c>
      <c r="AU309">
        <v>1</v>
      </c>
      <c r="AV309">
        <v>2</v>
      </c>
      <c r="AX309">
        <v>0</v>
      </c>
      <c r="AZ309">
        <v>0</v>
      </c>
      <c r="BA309">
        <v>0</v>
      </c>
      <c r="BB309">
        <v>0</v>
      </c>
      <c r="BC309">
        <v>0</v>
      </c>
      <c r="BD309">
        <v>0</v>
      </c>
      <c r="BE309">
        <v>0</v>
      </c>
      <c r="BF309">
        <v>0</v>
      </c>
      <c r="BG309">
        <v>0</v>
      </c>
      <c r="BH309">
        <v>0</v>
      </c>
      <c r="BI309">
        <v>0</v>
      </c>
      <c r="BJ309">
        <v>0</v>
      </c>
      <c r="BK309">
        <v>0</v>
      </c>
      <c r="BL309">
        <v>0</v>
      </c>
      <c r="BM309">
        <v>0</v>
      </c>
      <c r="BN309">
        <v>0</v>
      </c>
    </row>
    <row r="310" spans="1:66">
      <c r="A310" s="3">
        <v>2014</v>
      </c>
      <c r="B310" t="s">
        <v>80</v>
      </c>
      <c r="C310" t="s">
        <v>68</v>
      </c>
      <c r="D310">
        <v>5</v>
      </c>
      <c r="E310">
        <v>1</v>
      </c>
      <c r="F310">
        <v>18</v>
      </c>
      <c r="G310">
        <v>3</v>
      </c>
      <c r="H310">
        <v>49.2</v>
      </c>
      <c r="I310">
        <v>0.59499999999999997</v>
      </c>
      <c r="J310">
        <v>1.1599999999999999E-2</v>
      </c>
      <c r="K310">
        <v>176.41</v>
      </c>
      <c r="L310">
        <f t="shared" ref="L310:L348" si="4">J310/K310</f>
        <v>6.5755909528938272E-5</v>
      </c>
      <c r="M310">
        <v>0</v>
      </c>
      <c r="N310">
        <v>0</v>
      </c>
      <c r="O310">
        <v>0</v>
      </c>
      <c r="P310" s="4">
        <v>0</v>
      </c>
      <c r="Q310">
        <v>0</v>
      </c>
      <c r="S310">
        <v>0</v>
      </c>
      <c r="T310">
        <v>0</v>
      </c>
      <c r="U310">
        <v>0</v>
      </c>
      <c r="V310">
        <v>0</v>
      </c>
      <c r="W310">
        <v>0</v>
      </c>
      <c r="X310">
        <v>0</v>
      </c>
      <c r="Y310">
        <v>1</v>
      </c>
      <c r="Z310">
        <v>0</v>
      </c>
      <c r="AA310">
        <v>0</v>
      </c>
      <c r="AB310">
        <v>0</v>
      </c>
      <c r="AC310">
        <v>0</v>
      </c>
      <c r="AD310">
        <v>0</v>
      </c>
      <c r="AE310">
        <v>0</v>
      </c>
      <c r="AF310">
        <v>0</v>
      </c>
      <c r="AG310">
        <v>0</v>
      </c>
      <c r="AH310">
        <v>3</v>
      </c>
      <c r="AI310">
        <v>0</v>
      </c>
      <c r="AJ310">
        <v>0</v>
      </c>
      <c r="AK310">
        <v>0</v>
      </c>
      <c r="AM310">
        <v>0</v>
      </c>
      <c r="AN310">
        <v>0</v>
      </c>
      <c r="AO310">
        <v>1</v>
      </c>
      <c r="AP310">
        <v>0</v>
      </c>
      <c r="AQ310">
        <v>0</v>
      </c>
      <c r="AR310">
        <v>0</v>
      </c>
      <c r="AS310">
        <v>0</v>
      </c>
      <c r="AT310">
        <v>4</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row>
    <row r="311" spans="1:66">
      <c r="A311" s="3">
        <v>2014</v>
      </c>
      <c r="B311" t="s">
        <v>80</v>
      </c>
      <c r="C311" t="s">
        <v>68</v>
      </c>
      <c r="D311">
        <v>5</v>
      </c>
      <c r="E311">
        <v>2</v>
      </c>
      <c r="F311">
        <v>18</v>
      </c>
      <c r="G311">
        <v>5</v>
      </c>
      <c r="H311">
        <v>70.900000000000006</v>
      </c>
      <c r="I311">
        <v>0.65</v>
      </c>
      <c r="J311">
        <v>8.3100000000000063E-2</v>
      </c>
      <c r="K311">
        <v>318.178</v>
      </c>
      <c r="L311">
        <f t="shared" si="4"/>
        <v>2.6117456266618077E-4</v>
      </c>
      <c r="M311">
        <v>0</v>
      </c>
      <c r="N311">
        <v>0</v>
      </c>
      <c r="O311">
        <v>0</v>
      </c>
      <c r="P311" s="4">
        <v>0</v>
      </c>
      <c r="Q311">
        <v>0</v>
      </c>
      <c r="S311">
        <v>0</v>
      </c>
      <c r="T311">
        <v>0</v>
      </c>
      <c r="U311">
        <v>0</v>
      </c>
      <c r="V311">
        <v>0</v>
      </c>
      <c r="W311">
        <v>0</v>
      </c>
      <c r="X311">
        <v>0</v>
      </c>
      <c r="Y311">
        <v>0</v>
      </c>
      <c r="Z311">
        <v>0</v>
      </c>
      <c r="AA311">
        <v>0</v>
      </c>
      <c r="AB311">
        <v>0</v>
      </c>
      <c r="AC311">
        <v>0</v>
      </c>
      <c r="AD311">
        <v>0</v>
      </c>
      <c r="AE311">
        <v>1</v>
      </c>
      <c r="AF311">
        <v>0</v>
      </c>
      <c r="AG311">
        <v>0</v>
      </c>
      <c r="AH311">
        <v>0</v>
      </c>
      <c r="AI311">
        <v>0</v>
      </c>
      <c r="AJ311">
        <v>0</v>
      </c>
      <c r="AK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row>
    <row r="312" spans="1:66">
      <c r="A312" s="3">
        <v>2014</v>
      </c>
      <c r="B312" t="s">
        <v>80</v>
      </c>
      <c r="C312" t="s">
        <v>68</v>
      </c>
      <c r="D312">
        <v>5</v>
      </c>
      <c r="E312">
        <v>3</v>
      </c>
      <c r="F312">
        <v>18</v>
      </c>
      <c r="G312">
        <v>6</v>
      </c>
      <c r="H312">
        <v>32.799999999999997</v>
      </c>
      <c r="I312">
        <v>0.45500000000000002</v>
      </c>
      <c r="J312">
        <v>1.1800000000000033E-2</v>
      </c>
      <c r="K312">
        <v>87.72</v>
      </c>
      <c r="L312">
        <f t="shared" si="4"/>
        <v>1.3451892384860959E-4</v>
      </c>
      <c r="M312">
        <v>0</v>
      </c>
      <c r="N312">
        <v>0</v>
      </c>
      <c r="O312">
        <v>0</v>
      </c>
      <c r="P312" s="4">
        <v>0</v>
      </c>
      <c r="Q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row>
    <row r="313" spans="1:66">
      <c r="A313" s="3">
        <v>2014</v>
      </c>
      <c r="B313" t="s">
        <v>80</v>
      </c>
      <c r="C313" t="s">
        <v>69</v>
      </c>
      <c r="D313">
        <v>2</v>
      </c>
      <c r="E313">
        <v>1</v>
      </c>
      <c r="F313">
        <v>100</v>
      </c>
      <c r="G313">
        <v>6</v>
      </c>
      <c r="H313">
        <v>77.099999999999994</v>
      </c>
      <c r="I313">
        <v>0.59499999999999997</v>
      </c>
      <c r="J313">
        <v>0.13839999999999997</v>
      </c>
      <c r="K313">
        <v>368.55200000000002</v>
      </c>
      <c r="L313">
        <f t="shared" si="4"/>
        <v>3.7552367101521621E-4</v>
      </c>
      <c r="M313">
        <v>0</v>
      </c>
      <c r="N313">
        <v>0</v>
      </c>
      <c r="O313">
        <v>0</v>
      </c>
      <c r="P313" s="4">
        <v>0</v>
      </c>
      <c r="Q313">
        <v>0</v>
      </c>
      <c r="S313">
        <v>0</v>
      </c>
      <c r="T313">
        <v>0</v>
      </c>
      <c r="U313">
        <v>0</v>
      </c>
      <c r="V313">
        <v>1</v>
      </c>
      <c r="W313">
        <v>0</v>
      </c>
      <c r="X313">
        <v>0</v>
      </c>
      <c r="Y313">
        <v>0</v>
      </c>
      <c r="Z313">
        <v>0</v>
      </c>
      <c r="AA313">
        <v>0</v>
      </c>
      <c r="AB313">
        <v>0</v>
      </c>
      <c r="AC313">
        <v>0</v>
      </c>
      <c r="AD313">
        <v>1</v>
      </c>
      <c r="AE313">
        <v>0</v>
      </c>
      <c r="AF313">
        <v>0</v>
      </c>
      <c r="AG313">
        <v>0</v>
      </c>
      <c r="AH313">
        <v>0</v>
      </c>
      <c r="AI313">
        <v>0</v>
      </c>
      <c r="AJ313">
        <v>0</v>
      </c>
      <c r="AK313">
        <v>0</v>
      </c>
      <c r="AM313">
        <v>0</v>
      </c>
      <c r="AN313">
        <v>0</v>
      </c>
      <c r="AO313">
        <v>17</v>
      </c>
      <c r="AP313">
        <v>0</v>
      </c>
      <c r="AQ313">
        <v>0</v>
      </c>
      <c r="AR313">
        <v>0</v>
      </c>
      <c r="AS313">
        <v>0</v>
      </c>
      <c r="AT313">
        <v>3</v>
      </c>
      <c r="AU313">
        <v>6</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row>
    <row r="314" spans="1:66">
      <c r="A314" s="3">
        <v>2014</v>
      </c>
      <c r="B314" t="s">
        <v>80</v>
      </c>
      <c r="C314" t="s">
        <v>69</v>
      </c>
      <c r="D314">
        <v>2</v>
      </c>
      <c r="E314">
        <v>2</v>
      </c>
      <c r="F314">
        <v>100</v>
      </c>
      <c r="G314">
        <v>5</v>
      </c>
      <c r="H314">
        <v>58.1</v>
      </c>
      <c r="I314">
        <v>0.56999999999999995</v>
      </c>
      <c r="J314">
        <v>6.8800000000000028E-2</v>
      </c>
      <c r="K314">
        <v>232.38200000000001</v>
      </c>
      <c r="L314">
        <f t="shared" si="4"/>
        <v>2.9606423905466009E-4</v>
      </c>
      <c r="M314">
        <v>0</v>
      </c>
      <c r="N314">
        <v>0</v>
      </c>
      <c r="O314">
        <v>0</v>
      </c>
      <c r="P314" s="4">
        <v>0</v>
      </c>
      <c r="Q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M314">
        <v>0</v>
      </c>
      <c r="AN314">
        <v>0</v>
      </c>
      <c r="AO314">
        <v>10</v>
      </c>
      <c r="AP314">
        <v>0</v>
      </c>
      <c r="AQ314">
        <v>0</v>
      </c>
      <c r="AR314">
        <v>0</v>
      </c>
      <c r="AS314">
        <v>0</v>
      </c>
      <c r="AT314">
        <v>0</v>
      </c>
      <c r="AU314">
        <v>8</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row>
    <row r="315" spans="1:66">
      <c r="A315" s="3">
        <v>2014</v>
      </c>
      <c r="B315" t="s">
        <v>80</v>
      </c>
      <c r="C315" t="s">
        <v>69</v>
      </c>
      <c r="D315">
        <v>2</v>
      </c>
      <c r="E315">
        <v>3</v>
      </c>
      <c r="F315">
        <v>100</v>
      </c>
      <c r="G315">
        <v>4</v>
      </c>
      <c r="H315">
        <v>36.1</v>
      </c>
      <c r="I315">
        <v>0.44</v>
      </c>
      <c r="J315">
        <v>9.000000000000008E-3</v>
      </c>
      <c r="K315">
        <v>83.884</v>
      </c>
      <c r="L315">
        <f t="shared" si="4"/>
        <v>1.0729102093367041E-4</v>
      </c>
      <c r="M315">
        <v>0</v>
      </c>
      <c r="N315">
        <v>0</v>
      </c>
      <c r="O315">
        <v>0</v>
      </c>
      <c r="P315" s="4">
        <v>0</v>
      </c>
      <c r="Q315">
        <v>0</v>
      </c>
      <c r="S315">
        <v>0</v>
      </c>
      <c r="T315">
        <v>0</v>
      </c>
      <c r="U315">
        <v>0</v>
      </c>
      <c r="V315">
        <v>0</v>
      </c>
      <c r="W315">
        <v>0</v>
      </c>
      <c r="X315">
        <v>0</v>
      </c>
      <c r="Y315">
        <v>0</v>
      </c>
      <c r="Z315">
        <v>0</v>
      </c>
      <c r="AA315">
        <v>0</v>
      </c>
      <c r="AB315">
        <v>0</v>
      </c>
      <c r="AC315">
        <v>0</v>
      </c>
      <c r="AD315">
        <v>0</v>
      </c>
      <c r="AE315">
        <v>1</v>
      </c>
      <c r="AF315">
        <v>0</v>
      </c>
      <c r="AG315">
        <v>0</v>
      </c>
      <c r="AH315">
        <v>0</v>
      </c>
      <c r="AI315">
        <v>0</v>
      </c>
      <c r="AJ315">
        <v>0</v>
      </c>
      <c r="AK315">
        <v>0</v>
      </c>
      <c r="AM315">
        <v>0</v>
      </c>
      <c r="AN315">
        <v>0</v>
      </c>
      <c r="AO315">
        <v>1</v>
      </c>
      <c r="AP315">
        <v>0</v>
      </c>
      <c r="AQ315">
        <v>0</v>
      </c>
      <c r="AR315">
        <v>0</v>
      </c>
      <c r="AS315">
        <v>0</v>
      </c>
      <c r="AT315">
        <v>0</v>
      </c>
      <c r="AU315">
        <v>1</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row>
    <row r="316" spans="1:66">
      <c r="A316" s="3">
        <v>2014</v>
      </c>
      <c r="B316" t="s">
        <v>80</v>
      </c>
      <c r="C316" t="s">
        <v>69</v>
      </c>
      <c r="D316">
        <v>3</v>
      </c>
      <c r="E316">
        <v>1</v>
      </c>
      <c r="F316">
        <v>81</v>
      </c>
      <c r="G316">
        <v>3</v>
      </c>
      <c r="H316">
        <v>49.2</v>
      </c>
      <c r="I316">
        <v>0.52</v>
      </c>
      <c r="J316">
        <v>1.2199999999999989E-2</v>
      </c>
      <c r="K316">
        <v>131.964</v>
      </c>
      <c r="L316">
        <f t="shared" si="4"/>
        <v>9.2449455912218401E-5</v>
      </c>
      <c r="M316">
        <v>0</v>
      </c>
      <c r="N316">
        <v>0</v>
      </c>
      <c r="O316">
        <v>0</v>
      </c>
      <c r="P316" s="4">
        <v>0</v>
      </c>
      <c r="Q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M316">
        <v>0</v>
      </c>
      <c r="AN316">
        <v>0</v>
      </c>
      <c r="AO316">
        <v>6</v>
      </c>
      <c r="AP316">
        <v>0</v>
      </c>
      <c r="AQ316">
        <v>0</v>
      </c>
      <c r="AR316">
        <v>0</v>
      </c>
      <c r="AS316">
        <v>0</v>
      </c>
      <c r="AT316">
        <v>1</v>
      </c>
      <c r="AU316">
        <v>6</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row>
    <row r="317" spans="1:66">
      <c r="A317" s="3">
        <v>2014</v>
      </c>
      <c r="B317" t="s">
        <v>80</v>
      </c>
      <c r="C317" t="s">
        <v>69</v>
      </c>
      <c r="D317">
        <v>3</v>
      </c>
      <c r="E317">
        <v>2</v>
      </c>
      <c r="F317">
        <v>81</v>
      </c>
      <c r="G317">
        <v>3</v>
      </c>
      <c r="H317">
        <v>33.4</v>
      </c>
      <c r="I317">
        <v>0.57499999999999996</v>
      </c>
      <c r="J317">
        <v>6.409999999999999E-2</v>
      </c>
      <c r="K317">
        <v>96.194000000000003</v>
      </c>
      <c r="L317">
        <f t="shared" si="4"/>
        <v>6.6636172734266155E-4</v>
      </c>
      <c r="M317">
        <v>0</v>
      </c>
      <c r="N317">
        <v>0</v>
      </c>
      <c r="O317">
        <v>0</v>
      </c>
      <c r="P317" s="4">
        <v>0</v>
      </c>
      <c r="Q317">
        <v>0</v>
      </c>
      <c r="S317">
        <v>0</v>
      </c>
      <c r="T317">
        <v>0</v>
      </c>
      <c r="U317">
        <v>0</v>
      </c>
      <c r="V317">
        <v>0</v>
      </c>
      <c r="W317">
        <v>0</v>
      </c>
      <c r="X317">
        <v>0</v>
      </c>
      <c r="Y317">
        <v>0</v>
      </c>
      <c r="Z317">
        <v>0</v>
      </c>
      <c r="AA317">
        <v>0</v>
      </c>
      <c r="AB317">
        <v>0</v>
      </c>
      <c r="AC317">
        <v>0</v>
      </c>
      <c r="AD317">
        <v>3</v>
      </c>
      <c r="AE317">
        <v>0</v>
      </c>
      <c r="AF317">
        <v>0</v>
      </c>
      <c r="AG317">
        <v>0</v>
      </c>
      <c r="AH317">
        <v>0</v>
      </c>
      <c r="AI317">
        <v>0</v>
      </c>
      <c r="AJ317">
        <v>0</v>
      </c>
      <c r="AK317">
        <v>0</v>
      </c>
      <c r="AM317">
        <v>0</v>
      </c>
      <c r="AN317">
        <v>0</v>
      </c>
      <c r="AO317">
        <v>4</v>
      </c>
      <c r="AP317">
        <v>2</v>
      </c>
      <c r="AQ317">
        <v>0</v>
      </c>
      <c r="AR317">
        <v>0</v>
      </c>
      <c r="AS317">
        <v>0</v>
      </c>
      <c r="AT317">
        <v>0</v>
      </c>
      <c r="AU317">
        <v>3</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row>
    <row r="318" spans="1:66">
      <c r="A318" s="3">
        <v>2014</v>
      </c>
      <c r="B318" t="s">
        <v>80</v>
      </c>
      <c r="C318" t="s">
        <v>69</v>
      </c>
      <c r="D318">
        <v>3</v>
      </c>
      <c r="E318">
        <v>3</v>
      </c>
      <c r="F318">
        <v>81</v>
      </c>
      <c r="G318">
        <v>3</v>
      </c>
      <c r="H318">
        <v>19</v>
      </c>
      <c r="I318">
        <v>0.41</v>
      </c>
      <c r="J318">
        <v>8.5999999999999965E-3</v>
      </c>
      <c r="K318">
        <v>33.573999999999998</v>
      </c>
      <c r="L318">
        <f t="shared" si="4"/>
        <v>2.561505927205575E-4</v>
      </c>
      <c r="M318">
        <v>0</v>
      </c>
      <c r="N318">
        <v>0</v>
      </c>
      <c r="O318">
        <v>0</v>
      </c>
      <c r="P318" s="4">
        <v>0</v>
      </c>
      <c r="Q318">
        <v>0</v>
      </c>
      <c r="S318">
        <v>0</v>
      </c>
      <c r="T318">
        <v>0</v>
      </c>
      <c r="U318">
        <v>0</v>
      </c>
      <c r="V318">
        <v>0</v>
      </c>
      <c r="W318">
        <v>0</v>
      </c>
      <c r="X318">
        <v>0</v>
      </c>
      <c r="Y318">
        <v>0</v>
      </c>
      <c r="Z318">
        <v>0</v>
      </c>
      <c r="AA318">
        <v>0</v>
      </c>
      <c r="AB318">
        <v>0</v>
      </c>
      <c r="AC318">
        <v>0</v>
      </c>
      <c r="AD318">
        <v>0</v>
      </c>
      <c r="AE318">
        <v>4</v>
      </c>
      <c r="AF318">
        <v>0</v>
      </c>
      <c r="AG318">
        <v>0</v>
      </c>
      <c r="AH318">
        <v>0</v>
      </c>
      <c r="AI318">
        <v>0</v>
      </c>
      <c r="AJ318">
        <v>0</v>
      </c>
      <c r="AK318">
        <v>0</v>
      </c>
      <c r="AM318">
        <v>0</v>
      </c>
      <c r="AN318">
        <v>0</v>
      </c>
      <c r="AO318">
        <v>2</v>
      </c>
      <c r="AP318">
        <v>0</v>
      </c>
      <c r="AQ318">
        <v>0</v>
      </c>
      <c r="AR318">
        <v>0</v>
      </c>
      <c r="AS318">
        <v>0</v>
      </c>
      <c r="AT318">
        <v>0</v>
      </c>
      <c r="AU318">
        <v>7</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row>
    <row r="319" spans="1:66">
      <c r="A319" s="3">
        <v>2014</v>
      </c>
      <c r="B319" t="s">
        <v>80</v>
      </c>
      <c r="C319" t="s">
        <v>69</v>
      </c>
      <c r="D319">
        <v>4</v>
      </c>
      <c r="E319">
        <v>1</v>
      </c>
      <c r="F319">
        <v>53</v>
      </c>
      <c r="G319">
        <v>3</v>
      </c>
      <c r="H319">
        <v>27.1</v>
      </c>
      <c r="I319">
        <v>0.46500000000000002</v>
      </c>
      <c r="J319">
        <v>2.1500000000000019E-2</v>
      </c>
      <c r="K319">
        <v>51.695999999999998</v>
      </c>
      <c r="L319">
        <f t="shared" si="4"/>
        <v>4.1589291241101865E-4</v>
      </c>
      <c r="M319">
        <v>0</v>
      </c>
      <c r="N319">
        <v>0</v>
      </c>
      <c r="O319">
        <v>0</v>
      </c>
      <c r="P319" s="4">
        <v>0</v>
      </c>
      <c r="Q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M319">
        <v>0</v>
      </c>
      <c r="AN319">
        <v>0</v>
      </c>
      <c r="AO319">
        <v>1</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row>
    <row r="320" spans="1:66">
      <c r="A320" s="3">
        <v>2014</v>
      </c>
      <c r="B320" t="s">
        <v>80</v>
      </c>
      <c r="C320" t="s">
        <v>69</v>
      </c>
      <c r="D320">
        <v>4</v>
      </c>
      <c r="E320">
        <v>2</v>
      </c>
      <c r="F320">
        <v>53</v>
      </c>
      <c r="G320">
        <v>4</v>
      </c>
      <c r="H320">
        <v>28.8</v>
      </c>
      <c r="I320">
        <v>0.57499999999999996</v>
      </c>
      <c r="J320">
        <v>1.0000000000000009E-2</v>
      </c>
      <c r="K320">
        <v>92.763999999999996</v>
      </c>
      <c r="L320">
        <f t="shared" si="4"/>
        <v>1.0780043982579459E-4</v>
      </c>
      <c r="M320">
        <v>0</v>
      </c>
      <c r="N320">
        <v>0</v>
      </c>
      <c r="O320">
        <v>0</v>
      </c>
      <c r="P320" s="4">
        <v>0</v>
      </c>
      <c r="Q320">
        <v>0</v>
      </c>
      <c r="S320">
        <v>0</v>
      </c>
      <c r="T320">
        <v>0</v>
      </c>
      <c r="U320">
        <v>0</v>
      </c>
      <c r="V320">
        <v>1</v>
      </c>
      <c r="W320">
        <v>0</v>
      </c>
      <c r="X320">
        <v>0</v>
      </c>
      <c r="Y320">
        <v>0</v>
      </c>
      <c r="Z320">
        <v>0</v>
      </c>
      <c r="AA320">
        <v>0</v>
      </c>
      <c r="AB320">
        <v>0</v>
      </c>
      <c r="AC320">
        <v>0</v>
      </c>
      <c r="AD320">
        <v>0</v>
      </c>
      <c r="AE320">
        <v>0</v>
      </c>
      <c r="AF320">
        <v>0</v>
      </c>
      <c r="AG320">
        <v>0</v>
      </c>
      <c r="AH320">
        <v>0</v>
      </c>
      <c r="AI320">
        <v>0</v>
      </c>
      <c r="AJ320">
        <v>0</v>
      </c>
      <c r="AK320">
        <v>0</v>
      </c>
      <c r="AM320">
        <v>0</v>
      </c>
      <c r="AN320">
        <v>0</v>
      </c>
      <c r="AO320">
        <v>3</v>
      </c>
      <c r="AP320">
        <v>0</v>
      </c>
      <c r="AQ320">
        <v>0</v>
      </c>
      <c r="AR320">
        <v>0</v>
      </c>
      <c r="AS320">
        <v>0</v>
      </c>
      <c r="AT320">
        <v>0</v>
      </c>
      <c r="AU320">
        <v>4</v>
      </c>
      <c r="AV320">
        <v>0</v>
      </c>
      <c r="AW320">
        <v>0</v>
      </c>
      <c r="AX320">
        <v>0</v>
      </c>
      <c r="AY320">
        <v>0</v>
      </c>
      <c r="AZ320">
        <v>0</v>
      </c>
      <c r="BA320">
        <v>1</v>
      </c>
      <c r="BB320">
        <v>0</v>
      </c>
      <c r="BC320">
        <v>0</v>
      </c>
      <c r="BD320">
        <v>0</v>
      </c>
      <c r="BE320">
        <v>0</v>
      </c>
      <c r="BF320">
        <v>0</v>
      </c>
      <c r="BG320">
        <v>0</v>
      </c>
      <c r="BH320">
        <v>0</v>
      </c>
      <c r="BI320">
        <v>0</v>
      </c>
      <c r="BJ320">
        <v>0</v>
      </c>
      <c r="BK320">
        <v>0</v>
      </c>
      <c r="BL320">
        <v>0</v>
      </c>
      <c r="BM320">
        <v>0</v>
      </c>
      <c r="BN320">
        <v>0</v>
      </c>
    </row>
    <row r="321" spans="1:66">
      <c r="A321" s="3">
        <v>2014</v>
      </c>
      <c r="B321" t="s">
        <v>80</v>
      </c>
      <c r="C321" t="s">
        <v>69</v>
      </c>
      <c r="D321">
        <v>4</v>
      </c>
      <c r="E321">
        <v>3</v>
      </c>
      <c r="F321">
        <v>53</v>
      </c>
      <c r="G321">
        <v>3</v>
      </c>
      <c r="H321">
        <v>15.2</v>
      </c>
      <c r="I321">
        <v>0.31</v>
      </c>
      <c r="J321">
        <v>2.1800000000000042E-2</v>
      </c>
      <c r="K321">
        <v>23.49</v>
      </c>
      <c r="L321">
        <f t="shared" si="4"/>
        <v>9.2805449127288391E-4</v>
      </c>
      <c r="M321">
        <v>0</v>
      </c>
      <c r="N321">
        <v>0</v>
      </c>
      <c r="O321">
        <v>0</v>
      </c>
      <c r="P321" s="4">
        <v>0</v>
      </c>
      <c r="Q321">
        <v>0</v>
      </c>
      <c r="S321">
        <v>0</v>
      </c>
      <c r="T321">
        <v>0</v>
      </c>
      <c r="U321">
        <v>0</v>
      </c>
      <c r="V321">
        <v>0</v>
      </c>
      <c r="W321">
        <v>0</v>
      </c>
      <c r="X321">
        <v>0</v>
      </c>
      <c r="Y321">
        <v>0</v>
      </c>
      <c r="Z321">
        <v>0</v>
      </c>
      <c r="AA321">
        <v>0</v>
      </c>
      <c r="AB321">
        <v>0</v>
      </c>
      <c r="AC321">
        <v>3</v>
      </c>
      <c r="AD321">
        <v>0</v>
      </c>
      <c r="AE321">
        <v>1</v>
      </c>
      <c r="AF321">
        <v>0</v>
      </c>
      <c r="AG321">
        <v>0</v>
      </c>
      <c r="AH321">
        <v>0</v>
      </c>
      <c r="AI321">
        <v>0</v>
      </c>
      <c r="AJ321">
        <v>0</v>
      </c>
      <c r="AK321">
        <v>0</v>
      </c>
      <c r="AM321">
        <v>0</v>
      </c>
      <c r="AN321">
        <v>0</v>
      </c>
      <c r="AO321">
        <v>3</v>
      </c>
      <c r="AP321">
        <v>1</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row>
    <row r="322" spans="1:66">
      <c r="A322" s="3">
        <v>2014</v>
      </c>
      <c r="B322" t="s">
        <v>80</v>
      </c>
      <c r="C322" t="s">
        <v>69</v>
      </c>
      <c r="D322">
        <v>5</v>
      </c>
      <c r="E322">
        <v>1</v>
      </c>
      <c r="F322">
        <v>21</v>
      </c>
      <c r="G322">
        <v>4</v>
      </c>
      <c r="H322">
        <v>42.9</v>
      </c>
      <c r="I322">
        <v>0.65500000000000003</v>
      </c>
      <c r="J322">
        <v>1.7515000000000001</v>
      </c>
      <c r="K322">
        <v>200.83</v>
      </c>
      <c r="L322">
        <f t="shared" si="4"/>
        <v>8.721306577702535E-3</v>
      </c>
      <c r="M322">
        <v>0</v>
      </c>
      <c r="N322">
        <v>0</v>
      </c>
      <c r="O322">
        <v>0</v>
      </c>
      <c r="P322" s="4">
        <v>0</v>
      </c>
      <c r="Q322">
        <v>0</v>
      </c>
      <c r="S322">
        <v>0</v>
      </c>
      <c r="T322">
        <v>0</v>
      </c>
      <c r="U322">
        <v>0</v>
      </c>
      <c r="V322">
        <v>1</v>
      </c>
      <c r="W322">
        <v>0</v>
      </c>
      <c r="X322">
        <v>0</v>
      </c>
      <c r="Y322">
        <v>0</v>
      </c>
      <c r="Z322">
        <v>0</v>
      </c>
      <c r="AA322">
        <v>0</v>
      </c>
      <c r="AB322">
        <v>0</v>
      </c>
      <c r="AC322">
        <v>23</v>
      </c>
      <c r="AD322">
        <v>0</v>
      </c>
      <c r="AE322">
        <v>0</v>
      </c>
      <c r="AF322">
        <v>0</v>
      </c>
      <c r="AG322">
        <v>0</v>
      </c>
      <c r="AH322">
        <v>1</v>
      </c>
      <c r="AI322">
        <v>0</v>
      </c>
      <c r="AJ322">
        <v>0</v>
      </c>
      <c r="AK322">
        <v>0</v>
      </c>
      <c r="AM322">
        <v>0</v>
      </c>
      <c r="AN322">
        <v>0</v>
      </c>
      <c r="AO322">
        <v>13</v>
      </c>
      <c r="AP322">
        <v>3</v>
      </c>
      <c r="AQ322">
        <v>0</v>
      </c>
      <c r="AR322">
        <v>0</v>
      </c>
      <c r="AS322">
        <v>0</v>
      </c>
      <c r="AT322">
        <v>0</v>
      </c>
      <c r="AU322">
        <v>3</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row>
    <row r="323" spans="1:66">
      <c r="A323" s="3">
        <v>2014</v>
      </c>
      <c r="B323" t="s">
        <v>80</v>
      </c>
      <c r="C323" t="s">
        <v>69</v>
      </c>
      <c r="D323">
        <v>5</v>
      </c>
      <c r="E323">
        <v>2</v>
      </c>
      <c r="F323">
        <v>21</v>
      </c>
      <c r="G323">
        <v>5</v>
      </c>
      <c r="H323">
        <v>44.3</v>
      </c>
      <c r="I323">
        <v>0.85499999999999998</v>
      </c>
      <c r="J323">
        <v>0.17069999999999996</v>
      </c>
      <c r="K323">
        <v>237.60599999999999</v>
      </c>
      <c r="L323">
        <f t="shared" si="4"/>
        <v>7.1841620161107033E-4</v>
      </c>
      <c r="M323">
        <v>0</v>
      </c>
      <c r="N323">
        <v>0</v>
      </c>
      <c r="O323">
        <v>0</v>
      </c>
      <c r="P323" s="4">
        <v>0</v>
      </c>
      <c r="Q323">
        <v>0</v>
      </c>
      <c r="S323">
        <v>0</v>
      </c>
      <c r="T323">
        <v>0</v>
      </c>
      <c r="U323">
        <v>0</v>
      </c>
      <c r="V323">
        <v>2</v>
      </c>
      <c r="W323">
        <v>0</v>
      </c>
      <c r="X323">
        <v>0</v>
      </c>
      <c r="Y323">
        <v>0</v>
      </c>
      <c r="Z323">
        <v>0</v>
      </c>
      <c r="AA323">
        <v>0</v>
      </c>
      <c r="AB323">
        <v>0</v>
      </c>
      <c r="AC323">
        <v>1</v>
      </c>
      <c r="AD323">
        <v>0</v>
      </c>
      <c r="AE323">
        <v>0</v>
      </c>
      <c r="AF323">
        <v>0</v>
      </c>
      <c r="AG323">
        <v>0</v>
      </c>
      <c r="AH323">
        <v>0</v>
      </c>
      <c r="AI323">
        <v>0</v>
      </c>
      <c r="AJ323">
        <v>0</v>
      </c>
      <c r="AK323">
        <v>0</v>
      </c>
      <c r="AM323">
        <v>0</v>
      </c>
      <c r="AN323">
        <v>0</v>
      </c>
      <c r="AO323">
        <v>2</v>
      </c>
      <c r="AP323">
        <v>0</v>
      </c>
      <c r="AQ323">
        <v>0</v>
      </c>
      <c r="AR323">
        <v>0</v>
      </c>
      <c r="AS323">
        <v>0</v>
      </c>
      <c r="AT323">
        <v>0</v>
      </c>
      <c r="AU323">
        <v>11</v>
      </c>
      <c r="AV323">
        <v>0</v>
      </c>
      <c r="AW323">
        <v>0</v>
      </c>
      <c r="AX323">
        <v>0</v>
      </c>
      <c r="AY323">
        <v>0</v>
      </c>
      <c r="AZ323">
        <v>0</v>
      </c>
      <c r="BA323">
        <v>0</v>
      </c>
      <c r="BB323">
        <v>0</v>
      </c>
      <c r="BC323">
        <v>0</v>
      </c>
      <c r="BD323">
        <v>0</v>
      </c>
      <c r="BE323">
        <v>0</v>
      </c>
      <c r="BF323">
        <v>0</v>
      </c>
      <c r="BG323">
        <v>0</v>
      </c>
      <c r="BH323">
        <v>0</v>
      </c>
      <c r="BI323">
        <v>0</v>
      </c>
      <c r="BJ323">
        <v>0</v>
      </c>
      <c r="BK323">
        <v>0</v>
      </c>
      <c r="BL323">
        <v>0</v>
      </c>
      <c r="BM323">
        <v>0</v>
      </c>
      <c r="BN323">
        <v>0</v>
      </c>
    </row>
    <row r="324" spans="1:66">
      <c r="A324" s="3">
        <v>2014</v>
      </c>
      <c r="B324" t="s">
        <v>80</v>
      </c>
      <c r="C324" t="s">
        <v>69</v>
      </c>
      <c r="D324">
        <v>5</v>
      </c>
      <c r="E324">
        <v>3</v>
      </c>
      <c r="F324">
        <v>21</v>
      </c>
      <c r="G324">
        <v>4</v>
      </c>
      <c r="H324">
        <v>21.5</v>
      </c>
      <c r="I324">
        <v>0.59</v>
      </c>
      <c r="J324">
        <v>1.5699999999999992E-2</v>
      </c>
      <c r="K324">
        <v>60.045999999999999</v>
      </c>
      <c r="L324">
        <f t="shared" si="4"/>
        <v>2.6146620923958287E-4</v>
      </c>
      <c r="M324">
        <v>0</v>
      </c>
      <c r="N324">
        <v>0</v>
      </c>
      <c r="O324">
        <v>0</v>
      </c>
      <c r="P324" s="4">
        <v>0</v>
      </c>
      <c r="Q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M324">
        <v>0</v>
      </c>
      <c r="AN324">
        <v>0</v>
      </c>
      <c r="AO324">
        <v>0</v>
      </c>
      <c r="AP324">
        <v>0</v>
      </c>
      <c r="AQ324">
        <v>0</v>
      </c>
      <c r="AR324">
        <v>0</v>
      </c>
      <c r="AS324">
        <v>0</v>
      </c>
      <c r="AT324">
        <v>0</v>
      </c>
      <c r="AU324">
        <v>2</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row>
    <row r="325" spans="1:66">
      <c r="A325" s="3">
        <v>2014</v>
      </c>
      <c r="B325" t="s">
        <v>81</v>
      </c>
      <c r="C325" t="s">
        <v>69</v>
      </c>
      <c r="D325">
        <v>1</v>
      </c>
      <c r="E325">
        <v>1</v>
      </c>
      <c r="F325">
        <v>48</v>
      </c>
      <c r="G325">
        <v>5</v>
      </c>
      <c r="H325">
        <v>33.1</v>
      </c>
      <c r="I325">
        <v>0.54500000000000004</v>
      </c>
      <c r="J325">
        <v>2.52E-2</v>
      </c>
      <c r="K325">
        <v>134.53200000000001</v>
      </c>
      <c r="L325">
        <f t="shared" si="4"/>
        <v>1.8731602890018729E-4</v>
      </c>
      <c r="M325">
        <v>0</v>
      </c>
      <c r="N325">
        <v>1</v>
      </c>
      <c r="O325">
        <v>0</v>
      </c>
      <c r="P325" s="4">
        <v>0</v>
      </c>
      <c r="Q325">
        <v>0</v>
      </c>
      <c r="R325">
        <v>0</v>
      </c>
      <c r="S325">
        <v>0</v>
      </c>
      <c r="T325">
        <v>0</v>
      </c>
      <c r="U325">
        <v>0</v>
      </c>
      <c r="V325">
        <v>0</v>
      </c>
      <c r="W325">
        <v>0</v>
      </c>
      <c r="X325">
        <v>0</v>
      </c>
      <c r="Y325">
        <v>0</v>
      </c>
      <c r="Z325">
        <v>0</v>
      </c>
      <c r="AA325">
        <v>0</v>
      </c>
      <c r="AB325">
        <v>0</v>
      </c>
      <c r="AC325">
        <v>0</v>
      </c>
      <c r="AD325">
        <v>0</v>
      </c>
      <c r="AE325">
        <v>0</v>
      </c>
      <c r="AF325">
        <v>0</v>
      </c>
      <c r="AG325">
        <v>0</v>
      </c>
      <c r="AH325">
        <v>1</v>
      </c>
      <c r="AI325">
        <v>0</v>
      </c>
      <c r="AJ325">
        <v>0</v>
      </c>
      <c r="AK325">
        <v>0</v>
      </c>
      <c r="AL325">
        <v>0</v>
      </c>
      <c r="AM325">
        <v>0</v>
      </c>
      <c r="AN325">
        <v>0</v>
      </c>
      <c r="AO325">
        <v>5</v>
      </c>
      <c r="AP325">
        <v>0</v>
      </c>
      <c r="AQ325">
        <v>0</v>
      </c>
      <c r="AR325">
        <v>0</v>
      </c>
      <c r="AS325">
        <v>0</v>
      </c>
      <c r="AT325">
        <v>0</v>
      </c>
      <c r="AU325">
        <v>1</v>
      </c>
      <c r="AV325">
        <v>0</v>
      </c>
      <c r="AW325">
        <v>0</v>
      </c>
      <c r="AX325">
        <v>0</v>
      </c>
      <c r="AY325">
        <v>0</v>
      </c>
      <c r="AZ325">
        <v>0</v>
      </c>
      <c r="BA325">
        <v>0</v>
      </c>
      <c r="BB325">
        <v>0</v>
      </c>
      <c r="BC325">
        <v>0</v>
      </c>
      <c r="BD325">
        <v>0</v>
      </c>
      <c r="BE325">
        <v>0</v>
      </c>
      <c r="BF325">
        <v>0</v>
      </c>
      <c r="BG325">
        <v>0</v>
      </c>
      <c r="BH325">
        <v>1</v>
      </c>
      <c r="BI325">
        <v>0</v>
      </c>
      <c r="BJ325">
        <v>0</v>
      </c>
      <c r="BK325">
        <v>0</v>
      </c>
      <c r="BL325">
        <v>0</v>
      </c>
      <c r="BM325">
        <v>0</v>
      </c>
      <c r="BN325">
        <v>0</v>
      </c>
    </row>
    <row r="326" spans="1:66">
      <c r="A326" s="3">
        <v>2014</v>
      </c>
      <c r="B326" t="s">
        <v>81</v>
      </c>
      <c r="C326" t="s">
        <v>69</v>
      </c>
      <c r="D326">
        <v>1</v>
      </c>
      <c r="E326">
        <v>2</v>
      </c>
      <c r="F326">
        <v>48</v>
      </c>
      <c r="G326">
        <v>4</v>
      </c>
      <c r="H326">
        <v>87.4</v>
      </c>
      <c r="I326">
        <v>0.84</v>
      </c>
      <c r="J326">
        <v>0.10770000000000002</v>
      </c>
      <c r="K326">
        <v>385.53800000000001</v>
      </c>
      <c r="L326">
        <f t="shared" si="4"/>
        <v>2.7934989547074484E-4</v>
      </c>
      <c r="M326">
        <v>0</v>
      </c>
      <c r="N326">
        <v>0</v>
      </c>
      <c r="O326">
        <v>0</v>
      </c>
      <c r="P326" s="4">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47</v>
      </c>
      <c r="AP326">
        <v>0</v>
      </c>
      <c r="AQ326">
        <v>0</v>
      </c>
      <c r="AR326">
        <v>0</v>
      </c>
      <c r="AS326">
        <v>0</v>
      </c>
      <c r="AT326">
        <v>0</v>
      </c>
      <c r="AU326">
        <v>4</v>
      </c>
      <c r="AV326">
        <v>2</v>
      </c>
      <c r="AW326">
        <v>0</v>
      </c>
      <c r="AX326">
        <v>0</v>
      </c>
      <c r="AY326">
        <v>0</v>
      </c>
      <c r="AZ326">
        <v>0</v>
      </c>
      <c r="BA326">
        <v>0</v>
      </c>
      <c r="BB326">
        <v>0</v>
      </c>
      <c r="BC326">
        <v>0</v>
      </c>
      <c r="BD326">
        <v>0</v>
      </c>
      <c r="BE326">
        <v>0</v>
      </c>
      <c r="BF326">
        <v>0</v>
      </c>
      <c r="BG326">
        <v>0</v>
      </c>
      <c r="BH326">
        <v>0</v>
      </c>
      <c r="BI326">
        <v>0</v>
      </c>
      <c r="BJ326">
        <v>0</v>
      </c>
      <c r="BK326">
        <v>0</v>
      </c>
      <c r="BL326">
        <v>0</v>
      </c>
      <c r="BM326">
        <v>0</v>
      </c>
      <c r="BN326">
        <v>0</v>
      </c>
    </row>
    <row r="327" spans="1:66">
      <c r="A327" s="3">
        <v>2014</v>
      </c>
      <c r="B327" t="s">
        <v>81</v>
      </c>
      <c r="C327" t="s">
        <v>69</v>
      </c>
      <c r="D327">
        <v>1</v>
      </c>
      <c r="E327">
        <v>3</v>
      </c>
      <c r="F327">
        <v>48</v>
      </c>
      <c r="G327">
        <v>5</v>
      </c>
      <c r="H327">
        <v>105.4</v>
      </c>
      <c r="I327">
        <v>0.86</v>
      </c>
      <c r="J327">
        <v>0.32200000000000006</v>
      </c>
      <c r="K327">
        <v>892.226</v>
      </c>
      <c r="L327">
        <f t="shared" si="4"/>
        <v>3.608951095350282E-4</v>
      </c>
      <c r="M327">
        <v>0</v>
      </c>
      <c r="N327">
        <v>4</v>
      </c>
      <c r="O327">
        <v>0</v>
      </c>
      <c r="P327" s="4">
        <v>0</v>
      </c>
      <c r="Q327">
        <v>0</v>
      </c>
      <c r="R327">
        <v>0</v>
      </c>
      <c r="S327">
        <v>0</v>
      </c>
      <c r="T327">
        <v>0</v>
      </c>
      <c r="U327">
        <v>0</v>
      </c>
      <c r="V327">
        <v>0</v>
      </c>
      <c r="W327">
        <v>0</v>
      </c>
      <c r="X327">
        <v>0</v>
      </c>
      <c r="Y327">
        <v>0</v>
      </c>
      <c r="Z327">
        <v>0</v>
      </c>
      <c r="AA327">
        <v>0</v>
      </c>
      <c r="AB327">
        <v>0</v>
      </c>
      <c r="AC327">
        <v>0</v>
      </c>
      <c r="AD327">
        <v>0</v>
      </c>
      <c r="AE327">
        <v>1</v>
      </c>
      <c r="AF327">
        <v>0</v>
      </c>
      <c r="AG327">
        <v>0</v>
      </c>
      <c r="AH327">
        <v>0</v>
      </c>
      <c r="AI327">
        <v>0</v>
      </c>
      <c r="AJ327">
        <v>0</v>
      </c>
      <c r="AK327">
        <v>0</v>
      </c>
      <c r="AL327">
        <v>0</v>
      </c>
      <c r="AM327">
        <v>0</v>
      </c>
      <c r="AN327">
        <v>0</v>
      </c>
      <c r="AO327">
        <v>17</v>
      </c>
      <c r="AP327">
        <v>0</v>
      </c>
      <c r="AQ327">
        <v>0</v>
      </c>
      <c r="AR327">
        <v>0</v>
      </c>
      <c r="AS327">
        <v>0</v>
      </c>
      <c r="AT327">
        <v>0</v>
      </c>
      <c r="AU327">
        <v>12</v>
      </c>
      <c r="AV327">
        <v>3</v>
      </c>
      <c r="AW327">
        <v>0</v>
      </c>
      <c r="AX327">
        <v>0</v>
      </c>
      <c r="AY327">
        <v>0</v>
      </c>
      <c r="AZ327">
        <v>0</v>
      </c>
      <c r="BA327">
        <v>0</v>
      </c>
      <c r="BB327">
        <v>0</v>
      </c>
      <c r="BC327">
        <v>0</v>
      </c>
      <c r="BD327">
        <v>0</v>
      </c>
      <c r="BE327">
        <v>0</v>
      </c>
      <c r="BF327">
        <v>0</v>
      </c>
      <c r="BG327">
        <v>0</v>
      </c>
      <c r="BH327">
        <v>0</v>
      </c>
      <c r="BI327">
        <v>0</v>
      </c>
      <c r="BJ327">
        <v>0</v>
      </c>
      <c r="BK327">
        <v>0</v>
      </c>
      <c r="BL327">
        <v>0</v>
      </c>
      <c r="BM327">
        <v>0</v>
      </c>
      <c r="BN327">
        <v>0</v>
      </c>
    </row>
    <row r="328" spans="1:66">
      <c r="A328" s="3">
        <v>2014</v>
      </c>
      <c r="B328" t="s">
        <v>81</v>
      </c>
      <c r="C328" t="s">
        <v>69</v>
      </c>
      <c r="D328">
        <v>2</v>
      </c>
      <c r="E328">
        <v>1</v>
      </c>
      <c r="F328">
        <v>5</v>
      </c>
      <c r="G328">
        <v>5</v>
      </c>
      <c r="H328">
        <v>50.6</v>
      </c>
      <c r="I328">
        <v>0.77500000000000002</v>
      </c>
      <c r="J328">
        <v>0.81379999999999986</v>
      </c>
      <c r="K328">
        <v>287.98399999999998</v>
      </c>
      <c r="L328">
        <f t="shared" si="4"/>
        <v>2.8258514361908993E-3</v>
      </c>
      <c r="M328">
        <v>0</v>
      </c>
      <c r="N328">
        <v>0</v>
      </c>
      <c r="O328">
        <v>0</v>
      </c>
      <c r="P328" s="4">
        <v>0</v>
      </c>
      <c r="Q328">
        <v>0</v>
      </c>
      <c r="R328">
        <v>0</v>
      </c>
      <c r="S328">
        <v>0</v>
      </c>
      <c r="T328">
        <v>0</v>
      </c>
      <c r="U328">
        <v>0</v>
      </c>
      <c r="V328">
        <v>1</v>
      </c>
      <c r="W328">
        <v>0</v>
      </c>
      <c r="X328">
        <v>0</v>
      </c>
      <c r="Y328">
        <v>0</v>
      </c>
      <c r="Z328">
        <v>0</v>
      </c>
      <c r="AA328">
        <v>0</v>
      </c>
      <c r="AB328">
        <v>0</v>
      </c>
      <c r="AC328">
        <v>1</v>
      </c>
      <c r="AD328">
        <v>0</v>
      </c>
      <c r="AE328">
        <v>0</v>
      </c>
      <c r="AF328">
        <v>0</v>
      </c>
      <c r="AG328">
        <v>0</v>
      </c>
      <c r="AH328">
        <v>1</v>
      </c>
      <c r="AI328">
        <v>1</v>
      </c>
      <c r="AJ328">
        <v>0</v>
      </c>
      <c r="AK328">
        <v>0</v>
      </c>
      <c r="AL328">
        <v>0</v>
      </c>
      <c r="AM328">
        <v>0</v>
      </c>
      <c r="AN328">
        <v>0</v>
      </c>
      <c r="AO328">
        <v>32</v>
      </c>
      <c r="AP328">
        <v>0</v>
      </c>
      <c r="AQ328">
        <v>2</v>
      </c>
      <c r="AR328">
        <v>0</v>
      </c>
      <c r="AS328">
        <v>1</v>
      </c>
      <c r="AT328">
        <v>0</v>
      </c>
      <c r="AU328">
        <v>38</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row>
    <row r="329" spans="1:66">
      <c r="A329" s="3">
        <v>2014</v>
      </c>
      <c r="B329" t="s">
        <v>81</v>
      </c>
      <c r="C329" t="s">
        <v>69</v>
      </c>
      <c r="D329">
        <v>2</v>
      </c>
      <c r="E329">
        <v>2</v>
      </c>
      <c r="F329">
        <v>5</v>
      </c>
      <c r="G329">
        <v>2</v>
      </c>
      <c r="H329">
        <v>18.100000000000001</v>
      </c>
      <c r="I329">
        <v>0.34</v>
      </c>
      <c r="J329">
        <v>6.2599999999999989E-2</v>
      </c>
      <c r="K329">
        <v>25.744</v>
      </c>
      <c r="L329">
        <f t="shared" si="4"/>
        <v>2.4316345556246112E-3</v>
      </c>
      <c r="M329">
        <v>0</v>
      </c>
      <c r="N329">
        <v>0</v>
      </c>
      <c r="O329">
        <v>0</v>
      </c>
      <c r="P329" s="4">
        <v>0</v>
      </c>
      <c r="Q329">
        <v>0</v>
      </c>
      <c r="R329">
        <v>0</v>
      </c>
      <c r="S329">
        <v>0</v>
      </c>
      <c r="T329">
        <v>0</v>
      </c>
      <c r="U329">
        <v>0</v>
      </c>
      <c r="V329">
        <v>0</v>
      </c>
      <c r="W329">
        <v>0</v>
      </c>
      <c r="X329">
        <v>0</v>
      </c>
      <c r="Y329">
        <v>2</v>
      </c>
      <c r="Z329">
        <v>0</v>
      </c>
      <c r="AA329">
        <v>0</v>
      </c>
      <c r="AB329">
        <v>0</v>
      </c>
      <c r="AC329">
        <v>0</v>
      </c>
      <c r="AD329">
        <v>0</v>
      </c>
      <c r="AE329">
        <v>0</v>
      </c>
      <c r="AF329">
        <v>0</v>
      </c>
      <c r="AG329">
        <v>0</v>
      </c>
      <c r="AH329">
        <v>0</v>
      </c>
      <c r="AI329">
        <v>0</v>
      </c>
      <c r="AJ329">
        <v>0</v>
      </c>
      <c r="AK329">
        <v>0</v>
      </c>
      <c r="AL329">
        <v>0</v>
      </c>
      <c r="AM329">
        <v>0</v>
      </c>
      <c r="AN329">
        <v>0</v>
      </c>
      <c r="AO329">
        <v>3</v>
      </c>
      <c r="AP329">
        <v>0</v>
      </c>
      <c r="AQ329">
        <v>0</v>
      </c>
      <c r="AR329">
        <v>0</v>
      </c>
      <c r="AS329">
        <v>0</v>
      </c>
      <c r="AT329">
        <v>0</v>
      </c>
      <c r="AU329">
        <v>4</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row>
    <row r="330" spans="1:66">
      <c r="A330" s="3">
        <v>2014</v>
      </c>
      <c r="B330" t="s">
        <v>81</v>
      </c>
      <c r="C330" t="s">
        <v>69</v>
      </c>
      <c r="D330">
        <v>2</v>
      </c>
      <c r="E330">
        <v>3</v>
      </c>
      <c r="F330">
        <v>5</v>
      </c>
      <c r="G330">
        <v>5</v>
      </c>
      <c r="H330">
        <v>49.5</v>
      </c>
      <c r="I330">
        <v>0.65500000000000003</v>
      </c>
      <c r="J330">
        <v>0.73480000000000001</v>
      </c>
      <c r="K330">
        <v>179.726</v>
      </c>
      <c r="L330">
        <f t="shared" si="4"/>
        <v>4.0884457451898998E-3</v>
      </c>
      <c r="M330">
        <v>0</v>
      </c>
      <c r="N330">
        <v>0</v>
      </c>
      <c r="O330">
        <v>0</v>
      </c>
      <c r="P330" s="4">
        <v>0</v>
      </c>
      <c r="Q330">
        <v>0</v>
      </c>
      <c r="R330">
        <v>0</v>
      </c>
      <c r="S330">
        <v>0</v>
      </c>
      <c r="T330">
        <v>0</v>
      </c>
      <c r="U330">
        <v>0</v>
      </c>
      <c r="V330">
        <v>0</v>
      </c>
      <c r="W330">
        <v>0</v>
      </c>
      <c r="X330">
        <v>0</v>
      </c>
      <c r="Y330">
        <v>0</v>
      </c>
      <c r="Z330">
        <v>0</v>
      </c>
      <c r="AA330">
        <v>0</v>
      </c>
      <c r="AB330">
        <v>0</v>
      </c>
      <c r="AC330">
        <v>0</v>
      </c>
      <c r="AD330">
        <v>0</v>
      </c>
      <c r="AE330">
        <v>0</v>
      </c>
      <c r="AF330">
        <v>0</v>
      </c>
      <c r="AG330">
        <v>4</v>
      </c>
      <c r="AH330">
        <v>0</v>
      </c>
      <c r="AI330">
        <v>0</v>
      </c>
      <c r="AJ330">
        <v>0</v>
      </c>
      <c r="AK330">
        <v>0</v>
      </c>
      <c r="AL330">
        <v>0</v>
      </c>
      <c r="AM330">
        <v>0</v>
      </c>
      <c r="AN330">
        <v>0</v>
      </c>
      <c r="AO330">
        <v>26</v>
      </c>
      <c r="AP330">
        <v>1</v>
      </c>
      <c r="AQ330">
        <v>0</v>
      </c>
      <c r="AR330">
        <v>0</v>
      </c>
      <c r="AS330">
        <v>0</v>
      </c>
      <c r="AT330">
        <v>2</v>
      </c>
      <c r="AU330">
        <v>16</v>
      </c>
      <c r="AV330">
        <v>0</v>
      </c>
      <c r="AW330">
        <v>0</v>
      </c>
      <c r="AX330">
        <v>0</v>
      </c>
      <c r="AY330">
        <v>0</v>
      </c>
      <c r="AZ330">
        <v>0</v>
      </c>
      <c r="BA330">
        <v>0</v>
      </c>
      <c r="BB330">
        <v>0</v>
      </c>
      <c r="BC330">
        <v>0</v>
      </c>
      <c r="BD330">
        <v>0</v>
      </c>
      <c r="BE330">
        <v>0</v>
      </c>
      <c r="BF330">
        <v>0</v>
      </c>
      <c r="BG330">
        <v>0</v>
      </c>
      <c r="BH330">
        <v>0</v>
      </c>
      <c r="BI330">
        <v>0</v>
      </c>
      <c r="BJ330">
        <v>0</v>
      </c>
      <c r="BK330">
        <v>0</v>
      </c>
      <c r="BL330">
        <v>0</v>
      </c>
      <c r="BM330">
        <v>0</v>
      </c>
      <c r="BN330">
        <v>0</v>
      </c>
    </row>
    <row r="331" spans="1:66">
      <c r="A331" s="3">
        <v>2014</v>
      </c>
      <c r="B331" t="s">
        <v>81</v>
      </c>
      <c r="C331" t="s">
        <v>69</v>
      </c>
      <c r="D331">
        <v>3</v>
      </c>
      <c r="E331">
        <v>1</v>
      </c>
      <c r="F331">
        <v>41</v>
      </c>
      <c r="G331">
        <v>5</v>
      </c>
      <c r="H331">
        <v>29</v>
      </c>
      <c r="I331">
        <v>0.54500000000000004</v>
      </c>
      <c r="J331">
        <v>0.12989999999999996</v>
      </c>
      <c r="K331">
        <v>171.90799999999999</v>
      </c>
      <c r="L331">
        <f t="shared" si="4"/>
        <v>7.5563673592851969E-4</v>
      </c>
      <c r="M331">
        <v>0</v>
      </c>
      <c r="N331">
        <v>0</v>
      </c>
      <c r="O331">
        <v>0</v>
      </c>
      <c r="P331" s="4">
        <v>0</v>
      </c>
      <c r="Q331">
        <v>0</v>
      </c>
      <c r="R331">
        <v>0</v>
      </c>
      <c r="S331">
        <v>0</v>
      </c>
      <c r="T331">
        <v>0</v>
      </c>
      <c r="U331">
        <v>0</v>
      </c>
      <c r="V331">
        <v>0</v>
      </c>
      <c r="W331">
        <v>0</v>
      </c>
      <c r="X331">
        <v>0</v>
      </c>
      <c r="Y331">
        <v>0</v>
      </c>
      <c r="Z331">
        <v>0</v>
      </c>
      <c r="AA331">
        <v>0</v>
      </c>
      <c r="AB331">
        <v>0</v>
      </c>
      <c r="AC331">
        <v>5</v>
      </c>
      <c r="AD331">
        <v>0</v>
      </c>
      <c r="AE331">
        <v>18</v>
      </c>
      <c r="AF331">
        <v>0</v>
      </c>
      <c r="AG331">
        <v>3</v>
      </c>
      <c r="AH331">
        <v>1</v>
      </c>
      <c r="AI331">
        <v>0</v>
      </c>
      <c r="AJ331">
        <v>0</v>
      </c>
      <c r="AK331">
        <v>0</v>
      </c>
      <c r="AL331">
        <v>0</v>
      </c>
      <c r="AM331">
        <v>0</v>
      </c>
      <c r="AN331">
        <v>0</v>
      </c>
      <c r="AO331">
        <v>8</v>
      </c>
      <c r="AP331">
        <v>0</v>
      </c>
      <c r="AQ331">
        <v>0</v>
      </c>
      <c r="AR331">
        <v>0</v>
      </c>
      <c r="AS331">
        <v>0</v>
      </c>
      <c r="AT331">
        <v>0</v>
      </c>
      <c r="AU331">
        <v>3</v>
      </c>
      <c r="AV331">
        <v>1</v>
      </c>
      <c r="AW331">
        <v>0</v>
      </c>
      <c r="AX331">
        <v>0</v>
      </c>
      <c r="AY331">
        <v>0</v>
      </c>
      <c r="AZ331">
        <v>0</v>
      </c>
      <c r="BA331">
        <v>0</v>
      </c>
      <c r="BB331">
        <v>0</v>
      </c>
      <c r="BC331">
        <v>0</v>
      </c>
      <c r="BD331">
        <v>0</v>
      </c>
      <c r="BE331">
        <v>0</v>
      </c>
      <c r="BF331">
        <v>0</v>
      </c>
      <c r="BG331">
        <v>0</v>
      </c>
      <c r="BH331">
        <v>0</v>
      </c>
      <c r="BI331">
        <v>0</v>
      </c>
      <c r="BJ331">
        <v>0</v>
      </c>
      <c r="BK331">
        <v>0</v>
      </c>
      <c r="BL331">
        <v>0</v>
      </c>
      <c r="BM331">
        <v>0</v>
      </c>
      <c r="BN331">
        <v>0</v>
      </c>
    </row>
    <row r="332" spans="1:66">
      <c r="A332" s="3">
        <v>2014</v>
      </c>
      <c r="B332" t="s">
        <v>81</v>
      </c>
      <c r="C332" t="s">
        <v>69</v>
      </c>
      <c r="D332">
        <v>3</v>
      </c>
      <c r="E332">
        <v>2</v>
      </c>
      <c r="F332">
        <v>41</v>
      </c>
      <c r="G332">
        <v>4</v>
      </c>
      <c r="H332">
        <v>27.4</v>
      </c>
      <c r="I332">
        <v>0.435</v>
      </c>
      <c r="J332">
        <v>4.6399999999999997E-2</v>
      </c>
      <c r="K332">
        <v>90.597999999999999</v>
      </c>
      <c r="L332">
        <f t="shared" si="4"/>
        <v>5.1215258614980457E-4</v>
      </c>
      <c r="M332">
        <v>0</v>
      </c>
      <c r="N332">
        <v>0</v>
      </c>
      <c r="O332">
        <v>0</v>
      </c>
      <c r="P332" s="4">
        <v>0</v>
      </c>
      <c r="Q332">
        <v>0</v>
      </c>
      <c r="R332">
        <v>0</v>
      </c>
      <c r="S332">
        <v>0</v>
      </c>
      <c r="T332">
        <v>0</v>
      </c>
      <c r="U332">
        <v>0</v>
      </c>
      <c r="V332">
        <v>0</v>
      </c>
      <c r="W332">
        <v>0</v>
      </c>
      <c r="X332">
        <v>0</v>
      </c>
      <c r="Y332">
        <v>0</v>
      </c>
      <c r="Z332">
        <v>0</v>
      </c>
      <c r="AA332">
        <v>0</v>
      </c>
      <c r="AB332">
        <v>0</v>
      </c>
      <c r="AC332">
        <v>4</v>
      </c>
      <c r="AD332">
        <v>0</v>
      </c>
      <c r="AE332">
        <v>10</v>
      </c>
      <c r="AF332">
        <v>0</v>
      </c>
      <c r="AG332">
        <v>0</v>
      </c>
      <c r="AH332">
        <v>0</v>
      </c>
      <c r="AI332">
        <v>0</v>
      </c>
      <c r="AJ332">
        <v>0</v>
      </c>
      <c r="AK332">
        <v>0</v>
      </c>
      <c r="AL332">
        <v>0</v>
      </c>
      <c r="AM332">
        <v>0</v>
      </c>
      <c r="AN332">
        <v>0</v>
      </c>
      <c r="AO332">
        <v>8</v>
      </c>
      <c r="AP332">
        <v>0</v>
      </c>
      <c r="AQ332">
        <v>2</v>
      </c>
      <c r="AR332">
        <v>0</v>
      </c>
      <c r="AS332">
        <v>0</v>
      </c>
      <c r="AT332">
        <v>1</v>
      </c>
      <c r="AU332">
        <v>2</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row>
    <row r="333" spans="1:66">
      <c r="A333" s="3">
        <v>2014</v>
      </c>
      <c r="B333" t="s">
        <v>81</v>
      </c>
      <c r="C333" t="s">
        <v>69</v>
      </c>
      <c r="D333">
        <v>3</v>
      </c>
      <c r="E333">
        <v>3</v>
      </c>
      <c r="F333">
        <v>41</v>
      </c>
      <c r="G333">
        <v>4</v>
      </c>
      <c r="H333">
        <v>21.5</v>
      </c>
      <c r="I333">
        <v>0.44500000000000001</v>
      </c>
      <c r="J333">
        <v>4.3700000000000017E-2</v>
      </c>
      <c r="K333">
        <v>79.882000000000005</v>
      </c>
      <c r="L333">
        <f t="shared" si="4"/>
        <v>5.4705690894068766E-4</v>
      </c>
      <c r="M333">
        <v>0</v>
      </c>
      <c r="N333">
        <v>0</v>
      </c>
      <c r="O333">
        <v>0</v>
      </c>
      <c r="P333" s="4">
        <v>0</v>
      </c>
      <c r="Q333">
        <v>0</v>
      </c>
      <c r="R333">
        <v>0</v>
      </c>
      <c r="S333">
        <v>0</v>
      </c>
      <c r="T333">
        <v>0</v>
      </c>
      <c r="U333">
        <v>0</v>
      </c>
      <c r="V333">
        <v>0</v>
      </c>
      <c r="W333">
        <v>0</v>
      </c>
      <c r="X333">
        <v>0</v>
      </c>
      <c r="Y333">
        <v>0</v>
      </c>
      <c r="Z333">
        <v>0</v>
      </c>
      <c r="AA333">
        <v>0</v>
      </c>
      <c r="AB333">
        <v>0</v>
      </c>
      <c r="AC333">
        <v>1</v>
      </c>
      <c r="AD333">
        <v>0</v>
      </c>
      <c r="AE333">
        <v>11</v>
      </c>
      <c r="AF333">
        <v>0</v>
      </c>
      <c r="AG333">
        <v>4</v>
      </c>
      <c r="AH333">
        <v>0</v>
      </c>
      <c r="AI333">
        <v>0</v>
      </c>
      <c r="AJ333">
        <v>0</v>
      </c>
      <c r="AK333">
        <v>0</v>
      </c>
      <c r="AL333">
        <v>0</v>
      </c>
      <c r="AM333">
        <v>0</v>
      </c>
      <c r="AN333">
        <v>0</v>
      </c>
      <c r="AO333">
        <v>6</v>
      </c>
      <c r="AP333">
        <v>0</v>
      </c>
      <c r="AQ333">
        <v>0</v>
      </c>
      <c r="AR333">
        <v>0</v>
      </c>
      <c r="AS333">
        <v>0</v>
      </c>
      <c r="AT333">
        <v>0</v>
      </c>
      <c r="AU333">
        <v>1</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row>
    <row r="334" spans="1:66">
      <c r="A334" s="3">
        <v>2014</v>
      </c>
      <c r="B334" t="s">
        <v>81</v>
      </c>
      <c r="C334" t="s">
        <v>69</v>
      </c>
      <c r="D334">
        <v>4</v>
      </c>
      <c r="E334">
        <v>1</v>
      </c>
      <c r="F334">
        <v>9</v>
      </c>
      <c r="J334">
        <v>0</v>
      </c>
      <c r="K334">
        <v>0</v>
      </c>
    </row>
    <row r="335" spans="1:66">
      <c r="A335" s="3">
        <v>2014</v>
      </c>
      <c r="B335" t="s">
        <v>81</v>
      </c>
      <c r="C335" t="s">
        <v>69</v>
      </c>
      <c r="D335">
        <v>4</v>
      </c>
      <c r="E335">
        <v>2</v>
      </c>
      <c r="F335">
        <v>9</v>
      </c>
      <c r="J335">
        <v>0</v>
      </c>
      <c r="K335">
        <v>0</v>
      </c>
    </row>
    <row r="336" spans="1:66">
      <c r="A336" s="3">
        <v>2014</v>
      </c>
      <c r="B336" t="s">
        <v>81</v>
      </c>
      <c r="C336" t="s">
        <v>69</v>
      </c>
      <c r="D336">
        <v>4</v>
      </c>
      <c r="E336">
        <v>3</v>
      </c>
      <c r="F336">
        <v>9</v>
      </c>
      <c r="J336">
        <v>0</v>
      </c>
      <c r="K336">
        <v>0</v>
      </c>
    </row>
    <row r="337" spans="1:66">
      <c r="A337" s="3">
        <v>2014</v>
      </c>
      <c r="B337" t="s">
        <v>81</v>
      </c>
      <c r="C337" t="s">
        <v>69</v>
      </c>
      <c r="D337">
        <v>5</v>
      </c>
      <c r="E337">
        <v>1</v>
      </c>
      <c r="F337">
        <v>49</v>
      </c>
      <c r="J337">
        <v>0</v>
      </c>
      <c r="K337">
        <v>0</v>
      </c>
    </row>
    <row r="338" spans="1:66">
      <c r="A338" s="3">
        <v>2014</v>
      </c>
      <c r="B338" t="s">
        <v>81</v>
      </c>
      <c r="C338" t="s">
        <v>69</v>
      </c>
      <c r="D338">
        <v>5</v>
      </c>
      <c r="E338">
        <v>2</v>
      </c>
      <c r="F338">
        <v>49</v>
      </c>
      <c r="J338">
        <v>0</v>
      </c>
      <c r="K338">
        <v>0</v>
      </c>
    </row>
    <row r="339" spans="1:66">
      <c r="A339" s="3">
        <v>2014</v>
      </c>
      <c r="B339" t="s">
        <v>81</v>
      </c>
      <c r="C339" t="s">
        <v>69</v>
      </c>
      <c r="D339">
        <v>5</v>
      </c>
      <c r="E339">
        <v>3</v>
      </c>
      <c r="F339">
        <v>49</v>
      </c>
      <c r="J339">
        <v>0</v>
      </c>
      <c r="K339">
        <v>0</v>
      </c>
    </row>
    <row r="340" spans="1:66">
      <c r="A340" s="3">
        <v>2014</v>
      </c>
      <c r="B340" t="s">
        <v>81</v>
      </c>
      <c r="C340" t="s">
        <v>68</v>
      </c>
      <c r="D340">
        <v>1</v>
      </c>
      <c r="E340">
        <v>1</v>
      </c>
      <c r="F340">
        <v>78</v>
      </c>
      <c r="J340">
        <v>0</v>
      </c>
      <c r="K340">
        <v>0</v>
      </c>
    </row>
    <row r="341" spans="1:66">
      <c r="A341" s="3">
        <v>2014</v>
      </c>
      <c r="B341" t="s">
        <v>81</v>
      </c>
      <c r="C341" t="s">
        <v>68</v>
      </c>
      <c r="D341">
        <v>1</v>
      </c>
      <c r="E341">
        <v>2</v>
      </c>
      <c r="F341">
        <v>78</v>
      </c>
      <c r="J341">
        <v>0</v>
      </c>
      <c r="K341">
        <v>0</v>
      </c>
    </row>
    <row r="342" spans="1:66">
      <c r="A342" s="3">
        <v>2014</v>
      </c>
      <c r="B342" t="s">
        <v>81</v>
      </c>
      <c r="C342" t="s">
        <v>68</v>
      </c>
      <c r="D342">
        <v>1</v>
      </c>
      <c r="E342">
        <v>3</v>
      </c>
      <c r="F342">
        <v>78</v>
      </c>
      <c r="J342">
        <v>0</v>
      </c>
      <c r="K342">
        <v>0</v>
      </c>
    </row>
    <row r="343" spans="1:66">
      <c r="A343" s="3">
        <v>2014</v>
      </c>
      <c r="B343" t="s">
        <v>81</v>
      </c>
      <c r="C343" t="s">
        <v>68</v>
      </c>
      <c r="D343">
        <v>2</v>
      </c>
      <c r="E343">
        <v>1</v>
      </c>
      <c r="F343">
        <v>84</v>
      </c>
      <c r="G343">
        <v>6</v>
      </c>
      <c r="H343">
        <v>51</v>
      </c>
      <c r="I343">
        <v>0.46500000000000002</v>
      </c>
      <c r="J343">
        <v>-0.29970000000000002</v>
      </c>
      <c r="K343">
        <v>179.392</v>
      </c>
      <c r="L343">
        <f t="shared" si="4"/>
        <v>-1.6706430610060651E-3</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1</v>
      </c>
      <c r="AH343">
        <v>0</v>
      </c>
      <c r="AI343">
        <v>0</v>
      </c>
      <c r="AJ343">
        <v>0</v>
      </c>
      <c r="AK343">
        <v>0</v>
      </c>
      <c r="AL343">
        <v>0</v>
      </c>
      <c r="AM343">
        <v>0</v>
      </c>
      <c r="AN343">
        <v>0</v>
      </c>
      <c r="AO343">
        <v>0</v>
      </c>
      <c r="AP343">
        <v>3</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row>
    <row r="344" spans="1:66">
      <c r="A344" s="3">
        <v>2014</v>
      </c>
      <c r="B344" t="s">
        <v>81</v>
      </c>
      <c r="C344" t="s">
        <v>68</v>
      </c>
      <c r="D344">
        <v>2</v>
      </c>
      <c r="E344">
        <v>2</v>
      </c>
      <c r="F344">
        <v>84</v>
      </c>
      <c r="G344">
        <v>4</v>
      </c>
      <c r="H344">
        <v>32.200000000000003</v>
      </c>
      <c r="I344">
        <v>0.42499999999999999</v>
      </c>
      <c r="J344">
        <v>-0.3417</v>
      </c>
      <c r="K344">
        <v>120.56</v>
      </c>
      <c r="L344">
        <f t="shared" si="4"/>
        <v>-2.834273390842734E-3</v>
      </c>
      <c r="M344">
        <v>0</v>
      </c>
      <c r="N344">
        <v>0</v>
      </c>
      <c r="O344">
        <v>0</v>
      </c>
      <c r="P344">
        <v>0</v>
      </c>
      <c r="Q344">
        <v>0</v>
      </c>
      <c r="R344">
        <v>0</v>
      </c>
      <c r="S344">
        <v>0</v>
      </c>
      <c r="T344">
        <v>0</v>
      </c>
      <c r="U344">
        <v>0</v>
      </c>
      <c r="V344">
        <v>0</v>
      </c>
      <c r="W344">
        <v>0</v>
      </c>
      <c r="X344">
        <v>0</v>
      </c>
      <c r="Y344">
        <v>0</v>
      </c>
      <c r="Z344">
        <v>0</v>
      </c>
      <c r="AA344">
        <v>0</v>
      </c>
      <c r="AB344">
        <v>1</v>
      </c>
      <c r="AC344">
        <v>0</v>
      </c>
      <c r="AD344">
        <v>0</v>
      </c>
      <c r="AE344">
        <v>0</v>
      </c>
      <c r="AF344">
        <v>0</v>
      </c>
      <c r="AG344">
        <v>0</v>
      </c>
      <c r="AH344">
        <v>0</v>
      </c>
      <c r="AI344">
        <v>0</v>
      </c>
      <c r="AJ344">
        <v>0</v>
      </c>
      <c r="AK344">
        <v>0</v>
      </c>
      <c r="AL344">
        <v>0</v>
      </c>
      <c r="AM344">
        <v>0</v>
      </c>
      <c r="AN344">
        <v>0</v>
      </c>
      <c r="AO344">
        <v>1</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row>
    <row r="345" spans="1:66">
      <c r="A345" s="3">
        <v>2014</v>
      </c>
      <c r="B345" t="s">
        <v>81</v>
      </c>
      <c r="C345" t="s">
        <v>68</v>
      </c>
      <c r="D345">
        <v>2</v>
      </c>
      <c r="E345">
        <v>3</v>
      </c>
      <c r="F345">
        <v>84</v>
      </c>
      <c r="G345">
        <v>6</v>
      </c>
      <c r="H345">
        <v>63</v>
      </c>
      <c r="I345">
        <v>0.47</v>
      </c>
      <c r="J345">
        <v>-0.28710000000000002</v>
      </c>
      <c r="K345">
        <v>166.12</v>
      </c>
      <c r="L345">
        <f t="shared" si="4"/>
        <v>-1.7282687214062124E-3</v>
      </c>
      <c r="M345">
        <v>0</v>
      </c>
      <c r="N345">
        <v>0</v>
      </c>
      <c r="O345">
        <v>0</v>
      </c>
      <c r="P345">
        <v>0</v>
      </c>
      <c r="Q345">
        <v>0</v>
      </c>
      <c r="R345">
        <v>0</v>
      </c>
      <c r="S345">
        <v>0</v>
      </c>
      <c r="T345">
        <v>0</v>
      </c>
      <c r="U345">
        <v>0</v>
      </c>
      <c r="V345">
        <v>1</v>
      </c>
      <c r="W345">
        <v>0</v>
      </c>
      <c r="X345">
        <v>0</v>
      </c>
      <c r="Y345">
        <v>0</v>
      </c>
      <c r="Z345">
        <v>0</v>
      </c>
      <c r="AA345">
        <v>0</v>
      </c>
      <c r="AB345">
        <v>0</v>
      </c>
      <c r="AC345">
        <v>0</v>
      </c>
      <c r="AD345">
        <v>0</v>
      </c>
      <c r="AE345">
        <v>1</v>
      </c>
      <c r="AF345">
        <v>0</v>
      </c>
      <c r="AG345">
        <v>0</v>
      </c>
      <c r="AH345">
        <v>1</v>
      </c>
      <c r="AI345">
        <v>0</v>
      </c>
      <c r="AJ345">
        <v>0</v>
      </c>
      <c r="AK345">
        <v>0</v>
      </c>
      <c r="AL345">
        <v>0</v>
      </c>
      <c r="AM345">
        <v>0</v>
      </c>
      <c r="AN345">
        <v>0</v>
      </c>
      <c r="AO345">
        <v>2</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c r="BN345">
        <v>0</v>
      </c>
    </row>
    <row r="346" spans="1:66">
      <c r="A346" s="3">
        <v>2014</v>
      </c>
      <c r="B346" t="s">
        <v>81</v>
      </c>
      <c r="C346" t="s">
        <v>68</v>
      </c>
      <c r="D346">
        <v>3</v>
      </c>
      <c r="E346">
        <v>1</v>
      </c>
      <c r="F346">
        <v>69</v>
      </c>
      <c r="G346">
        <v>6</v>
      </c>
      <c r="H346">
        <v>42</v>
      </c>
      <c r="I346">
        <v>0.46</v>
      </c>
      <c r="J346">
        <v>0</v>
      </c>
      <c r="K346">
        <v>156.44800000000001</v>
      </c>
      <c r="L346">
        <f t="shared" si="4"/>
        <v>0</v>
      </c>
      <c r="M346">
        <v>0</v>
      </c>
      <c r="N346">
        <v>0</v>
      </c>
      <c r="O346">
        <v>0</v>
      </c>
      <c r="P346">
        <v>0</v>
      </c>
      <c r="Q346">
        <v>0</v>
      </c>
      <c r="R346">
        <v>0</v>
      </c>
      <c r="S346">
        <v>0</v>
      </c>
      <c r="T346">
        <v>0</v>
      </c>
      <c r="U346">
        <v>0</v>
      </c>
      <c r="V346">
        <v>1</v>
      </c>
      <c r="W346">
        <v>0</v>
      </c>
      <c r="X346">
        <v>0</v>
      </c>
      <c r="Y346">
        <v>0</v>
      </c>
      <c r="Z346">
        <v>0</v>
      </c>
      <c r="AA346">
        <v>0</v>
      </c>
      <c r="AB346">
        <v>0</v>
      </c>
      <c r="AC346">
        <v>3</v>
      </c>
      <c r="AD346">
        <v>0</v>
      </c>
      <c r="AE346">
        <v>1</v>
      </c>
      <c r="AF346">
        <v>0</v>
      </c>
      <c r="AG346">
        <v>0</v>
      </c>
      <c r="AH346">
        <v>0</v>
      </c>
      <c r="AI346">
        <v>1</v>
      </c>
      <c r="AJ346">
        <v>0</v>
      </c>
      <c r="AK346">
        <v>0</v>
      </c>
      <c r="AL346">
        <v>0</v>
      </c>
      <c r="AM346">
        <v>0</v>
      </c>
      <c r="AN346">
        <v>0</v>
      </c>
      <c r="AO346">
        <v>1</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row>
    <row r="347" spans="1:66">
      <c r="A347" s="3">
        <v>2014</v>
      </c>
      <c r="B347" t="s">
        <v>81</v>
      </c>
      <c r="C347" t="s">
        <v>68</v>
      </c>
      <c r="D347">
        <v>3</v>
      </c>
      <c r="E347">
        <v>2</v>
      </c>
      <c r="F347">
        <v>69</v>
      </c>
      <c r="G347">
        <v>5</v>
      </c>
      <c r="H347">
        <v>57.8</v>
      </c>
      <c r="I347">
        <v>0.65</v>
      </c>
      <c r="J347">
        <v>-0.30549999999999999</v>
      </c>
      <c r="K347">
        <v>307.24799999999999</v>
      </c>
      <c r="L347">
        <f t="shared" si="4"/>
        <v>-9.9431078477321255E-4</v>
      </c>
      <c r="M347">
        <v>0</v>
      </c>
      <c r="N347">
        <v>0</v>
      </c>
      <c r="O347">
        <v>0</v>
      </c>
      <c r="P347">
        <v>0</v>
      </c>
      <c r="Q347">
        <v>0</v>
      </c>
      <c r="R347">
        <v>0</v>
      </c>
      <c r="S347">
        <v>0</v>
      </c>
      <c r="T347">
        <v>0</v>
      </c>
      <c r="U347">
        <v>0</v>
      </c>
      <c r="V347">
        <v>0</v>
      </c>
      <c r="W347">
        <v>0</v>
      </c>
      <c r="X347">
        <v>0</v>
      </c>
      <c r="Y347">
        <v>0</v>
      </c>
      <c r="Z347">
        <v>0</v>
      </c>
      <c r="AA347">
        <v>0</v>
      </c>
      <c r="AB347">
        <v>2</v>
      </c>
      <c r="AC347">
        <v>0</v>
      </c>
      <c r="AD347">
        <v>0</v>
      </c>
      <c r="AE347">
        <v>5</v>
      </c>
      <c r="AF347">
        <v>0</v>
      </c>
      <c r="AG347">
        <v>4</v>
      </c>
      <c r="AH347">
        <v>6</v>
      </c>
      <c r="AI347">
        <v>0</v>
      </c>
      <c r="AJ347">
        <v>0</v>
      </c>
      <c r="AK347">
        <v>0</v>
      </c>
      <c r="AL347">
        <v>0</v>
      </c>
      <c r="AM347">
        <v>0</v>
      </c>
      <c r="AN347">
        <v>0</v>
      </c>
      <c r="AO347">
        <v>4</v>
      </c>
      <c r="AP347">
        <v>1</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0</v>
      </c>
    </row>
    <row r="348" spans="1:66">
      <c r="A348" s="3">
        <v>2014</v>
      </c>
      <c r="B348" t="s">
        <v>81</v>
      </c>
      <c r="C348" t="s">
        <v>68</v>
      </c>
      <c r="D348">
        <v>3</v>
      </c>
      <c r="E348">
        <v>3</v>
      </c>
      <c r="F348">
        <v>69</v>
      </c>
      <c r="G348">
        <v>6</v>
      </c>
      <c r="H348">
        <v>55.8</v>
      </c>
      <c r="I348">
        <v>0.67</v>
      </c>
      <c r="J348">
        <v>-0.30940000000000001</v>
      </c>
      <c r="K348">
        <v>239.75800000000001</v>
      </c>
      <c r="L348">
        <f t="shared" si="4"/>
        <v>-1.2904678884541913E-3</v>
      </c>
      <c r="M348">
        <v>0</v>
      </c>
      <c r="N348">
        <v>0</v>
      </c>
      <c r="O348">
        <v>0</v>
      </c>
      <c r="P348">
        <v>0</v>
      </c>
      <c r="Q348">
        <v>0</v>
      </c>
      <c r="R348">
        <v>0</v>
      </c>
      <c r="S348">
        <v>0</v>
      </c>
      <c r="T348">
        <v>0</v>
      </c>
      <c r="U348">
        <v>0</v>
      </c>
      <c r="V348">
        <v>0</v>
      </c>
      <c r="W348">
        <v>0</v>
      </c>
      <c r="X348">
        <v>0</v>
      </c>
      <c r="Y348">
        <v>0</v>
      </c>
      <c r="Z348">
        <v>0</v>
      </c>
      <c r="AA348">
        <v>0</v>
      </c>
      <c r="AB348">
        <v>0</v>
      </c>
      <c r="AC348">
        <v>0</v>
      </c>
      <c r="AD348">
        <v>0</v>
      </c>
      <c r="AE348">
        <v>1</v>
      </c>
      <c r="AF348">
        <v>0</v>
      </c>
      <c r="AG348">
        <v>0</v>
      </c>
      <c r="AH348">
        <v>5</v>
      </c>
      <c r="AI348">
        <v>0</v>
      </c>
      <c r="AJ348">
        <v>0</v>
      </c>
      <c r="AK348">
        <v>0</v>
      </c>
      <c r="AL348">
        <v>0</v>
      </c>
      <c r="AM348">
        <v>0</v>
      </c>
      <c r="AN348">
        <v>0</v>
      </c>
      <c r="AO348">
        <v>4</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v>0</v>
      </c>
      <c r="BN348">
        <v>0</v>
      </c>
    </row>
    <row r="349" spans="1:66">
      <c r="A349" s="3">
        <v>2014</v>
      </c>
      <c r="B349" t="s">
        <v>81</v>
      </c>
      <c r="C349" t="s">
        <v>68</v>
      </c>
      <c r="D349">
        <v>4</v>
      </c>
      <c r="E349">
        <v>1</v>
      </c>
      <c r="F349">
        <v>7</v>
      </c>
      <c r="J349">
        <v>0</v>
      </c>
    </row>
    <row r="350" spans="1:66">
      <c r="A350" s="3">
        <v>2014</v>
      </c>
      <c r="B350" t="s">
        <v>81</v>
      </c>
      <c r="C350" t="s">
        <v>68</v>
      </c>
      <c r="D350">
        <v>4</v>
      </c>
      <c r="E350">
        <v>2</v>
      </c>
      <c r="F350">
        <v>7</v>
      </c>
      <c r="J350">
        <v>0</v>
      </c>
    </row>
    <row r="351" spans="1:66">
      <c r="A351" s="3">
        <v>2014</v>
      </c>
      <c r="B351" t="s">
        <v>81</v>
      </c>
      <c r="C351" t="s">
        <v>68</v>
      </c>
      <c r="D351">
        <v>4</v>
      </c>
      <c r="E351">
        <v>3</v>
      </c>
      <c r="F351">
        <v>7</v>
      </c>
      <c r="J351">
        <v>0</v>
      </c>
    </row>
    <row r="352" spans="1:66">
      <c r="A352" s="3">
        <v>2014</v>
      </c>
      <c r="B352" t="s">
        <v>81</v>
      </c>
      <c r="C352" t="s">
        <v>68</v>
      </c>
      <c r="D352">
        <v>5</v>
      </c>
      <c r="E352">
        <v>1</v>
      </c>
      <c r="F352">
        <v>56</v>
      </c>
      <c r="J352">
        <v>0</v>
      </c>
    </row>
    <row r="353" spans="1:67">
      <c r="A353" s="3">
        <v>2014</v>
      </c>
      <c r="B353" t="s">
        <v>81</v>
      </c>
      <c r="C353" t="s">
        <v>68</v>
      </c>
      <c r="D353">
        <v>5</v>
      </c>
      <c r="E353">
        <v>2</v>
      </c>
      <c r="F353">
        <v>56</v>
      </c>
      <c r="J353">
        <v>0</v>
      </c>
    </row>
    <row r="354" spans="1:67">
      <c r="A354" s="3">
        <v>2014</v>
      </c>
      <c r="B354" t="s">
        <v>81</v>
      </c>
      <c r="C354" t="s">
        <v>68</v>
      </c>
      <c r="D354">
        <v>5</v>
      </c>
      <c r="E354">
        <v>3</v>
      </c>
      <c r="F354">
        <v>56</v>
      </c>
      <c r="J354">
        <v>0</v>
      </c>
    </row>
    <row r="355" spans="1:67">
      <c r="A355" s="3">
        <v>2014</v>
      </c>
      <c r="B355" t="s">
        <v>82</v>
      </c>
      <c r="C355" t="s">
        <v>69</v>
      </c>
      <c r="D355">
        <v>1</v>
      </c>
      <c r="E355">
        <v>1</v>
      </c>
      <c r="F355">
        <v>65</v>
      </c>
      <c r="G355">
        <v>3</v>
      </c>
      <c r="H355">
        <v>49.2</v>
      </c>
      <c r="I355">
        <v>0.63500000000000001</v>
      </c>
      <c r="J355">
        <v>-0.32079999999999997</v>
      </c>
      <c r="M355">
        <v>0</v>
      </c>
      <c r="N355">
        <v>1</v>
      </c>
      <c r="O355">
        <v>0</v>
      </c>
      <c r="P355">
        <v>0</v>
      </c>
      <c r="Q355">
        <v>0</v>
      </c>
      <c r="R355">
        <v>0</v>
      </c>
      <c r="S355">
        <v>0</v>
      </c>
      <c r="T355">
        <v>0</v>
      </c>
      <c r="U355">
        <v>0</v>
      </c>
      <c r="V355">
        <v>1</v>
      </c>
      <c r="W355">
        <v>0</v>
      </c>
      <c r="X355">
        <v>0</v>
      </c>
      <c r="Y355">
        <v>0</v>
      </c>
      <c r="Z355">
        <v>0</v>
      </c>
      <c r="AA355">
        <v>0</v>
      </c>
      <c r="AB355">
        <v>0</v>
      </c>
      <c r="AC355">
        <v>0</v>
      </c>
      <c r="AD355">
        <v>0</v>
      </c>
      <c r="AE355">
        <v>2</v>
      </c>
      <c r="AF355">
        <v>0</v>
      </c>
      <c r="AG355">
        <v>0</v>
      </c>
      <c r="AH355">
        <v>1</v>
      </c>
      <c r="AI355">
        <v>0</v>
      </c>
      <c r="AJ355">
        <v>0</v>
      </c>
      <c r="AK355">
        <v>0</v>
      </c>
      <c r="AL355">
        <v>3</v>
      </c>
      <c r="AM355">
        <v>0</v>
      </c>
      <c r="AN355">
        <v>0</v>
      </c>
      <c r="AO355">
        <v>36</v>
      </c>
      <c r="AP355">
        <v>0</v>
      </c>
      <c r="AQ355">
        <v>0</v>
      </c>
      <c r="AR355">
        <v>0</v>
      </c>
      <c r="AS355">
        <v>0</v>
      </c>
      <c r="AT355">
        <v>0</v>
      </c>
      <c r="AU355">
        <v>2</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row>
    <row r="356" spans="1:67">
      <c r="A356" s="3">
        <v>2014</v>
      </c>
      <c r="B356" t="s">
        <v>82</v>
      </c>
      <c r="C356" t="s">
        <v>69</v>
      </c>
      <c r="D356">
        <v>1</v>
      </c>
      <c r="E356">
        <v>2</v>
      </c>
      <c r="F356">
        <v>65</v>
      </c>
      <c r="G356">
        <v>3</v>
      </c>
      <c r="H356">
        <v>32.5</v>
      </c>
      <c r="I356">
        <v>0.55000000000000004</v>
      </c>
      <c r="J356">
        <v>-0.32429999999999998</v>
      </c>
      <c r="M356">
        <v>0</v>
      </c>
      <c r="N356">
        <v>0</v>
      </c>
      <c r="O356">
        <v>0</v>
      </c>
      <c r="P356">
        <v>0</v>
      </c>
      <c r="Q356">
        <v>0</v>
      </c>
      <c r="R356">
        <v>0</v>
      </c>
      <c r="S356">
        <v>0</v>
      </c>
      <c r="T356">
        <v>0</v>
      </c>
      <c r="U356">
        <v>0</v>
      </c>
      <c r="V356">
        <v>1</v>
      </c>
      <c r="W356">
        <v>0</v>
      </c>
      <c r="X356">
        <v>0</v>
      </c>
      <c r="Y356">
        <v>0</v>
      </c>
      <c r="Z356">
        <v>0</v>
      </c>
      <c r="AA356">
        <v>0</v>
      </c>
      <c r="AB356">
        <v>0</v>
      </c>
      <c r="AC356">
        <v>2</v>
      </c>
      <c r="AD356">
        <v>0</v>
      </c>
      <c r="AE356">
        <v>1</v>
      </c>
      <c r="AF356">
        <v>0</v>
      </c>
      <c r="AG356">
        <v>1</v>
      </c>
      <c r="AH356">
        <v>1</v>
      </c>
      <c r="AI356">
        <v>0</v>
      </c>
      <c r="AJ356">
        <v>0</v>
      </c>
      <c r="AK356">
        <v>0</v>
      </c>
      <c r="AL356">
        <v>0</v>
      </c>
      <c r="AM356">
        <v>0</v>
      </c>
      <c r="AN356">
        <v>0</v>
      </c>
      <c r="AO356">
        <v>43</v>
      </c>
      <c r="AP356">
        <v>0</v>
      </c>
      <c r="AQ356">
        <v>1</v>
      </c>
      <c r="AR356">
        <v>0</v>
      </c>
      <c r="AS356">
        <v>0</v>
      </c>
      <c r="AT356">
        <v>0</v>
      </c>
      <c r="AU356">
        <v>5</v>
      </c>
      <c r="AV356">
        <v>2</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row>
    <row r="357" spans="1:67">
      <c r="A357" s="3">
        <v>2014</v>
      </c>
      <c r="B357" t="s">
        <v>82</v>
      </c>
      <c r="C357" t="s">
        <v>69</v>
      </c>
      <c r="D357">
        <v>1</v>
      </c>
      <c r="E357">
        <v>3</v>
      </c>
      <c r="F357">
        <v>65</v>
      </c>
      <c r="G357">
        <v>4</v>
      </c>
      <c r="H357">
        <v>56.6</v>
      </c>
      <c r="I357">
        <v>0.61</v>
      </c>
      <c r="J357">
        <v>-0.32579999999999998</v>
      </c>
      <c r="M357">
        <v>0</v>
      </c>
      <c r="N357">
        <v>2</v>
      </c>
      <c r="O357">
        <v>0</v>
      </c>
      <c r="P357">
        <v>0</v>
      </c>
      <c r="Q357">
        <v>0</v>
      </c>
      <c r="R357">
        <v>0</v>
      </c>
      <c r="S357">
        <v>0</v>
      </c>
      <c r="T357">
        <v>0</v>
      </c>
      <c r="U357">
        <v>0</v>
      </c>
      <c r="V357">
        <v>2</v>
      </c>
      <c r="W357">
        <v>0</v>
      </c>
      <c r="X357">
        <v>0</v>
      </c>
      <c r="Y357">
        <v>0</v>
      </c>
      <c r="Z357">
        <v>0</v>
      </c>
      <c r="AA357">
        <v>0</v>
      </c>
      <c r="AB357">
        <v>0</v>
      </c>
      <c r="AC357">
        <v>1</v>
      </c>
      <c r="AD357">
        <v>0</v>
      </c>
      <c r="AE357">
        <v>3</v>
      </c>
      <c r="AF357">
        <v>0</v>
      </c>
      <c r="AG357">
        <v>0</v>
      </c>
      <c r="AH357">
        <v>0</v>
      </c>
      <c r="AI357">
        <v>0</v>
      </c>
      <c r="AJ357">
        <v>0</v>
      </c>
      <c r="AK357">
        <v>0</v>
      </c>
      <c r="AL357">
        <v>2</v>
      </c>
      <c r="AM357">
        <v>0</v>
      </c>
      <c r="AN357">
        <v>0</v>
      </c>
      <c r="AO357">
        <v>33</v>
      </c>
      <c r="AP357">
        <v>0</v>
      </c>
      <c r="AQ357">
        <v>0</v>
      </c>
      <c r="AR357">
        <v>0</v>
      </c>
      <c r="AS357">
        <v>0</v>
      </c>
      <c r="AT357">
        <v>0</v>
      </c>
      <c r="AU357">
        <v>9</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row>
    <row r="358" spans="1:67">
      <c r="A358" s="3">
        <v>2014</v>
      </c>
      <c r="B358" t="s">
        <v>82</v>
      </c>
      <c r="C358" t="s">
        <v>69</v>
      </c>
      <c r="D358">
        <v>2</v>
      </c>
      <c r="E358">
        <v>1</v>
      </c>
      <c r="F358">
        <v>56</v>
      </c>
      <c r="G358">
        <v>4</v>
      </c>
      <c r="H358">
        <v>28.4</v>
      </c>
      <c r="I358">
        <v>0.42499999999999999</v>
      </c>
      <c r="J358">
        <v>-0.32050000000000001</v>
      </c>
      <c r="M358">
        <v>0</v>
      </c>
      <c r="N358">
        <v>0</v>
      </c>
      <c r="O358">
        <v>0</v>
      </c>
      <c r="P358">
        <v>0</v>
      </c>
      <c r="Q358">
        <v>0</v>
      </c>
      <c r="R358">
        <v>0</v>
      </c>
      <c r="S358">
        <v>0</v>
      </c>
      <c r="T358">
        <v>0</v>
      </c>
      <c r="U358">
        <v>0</v>
      </c>
      <c r="V358">
        <v>0</v>
      </c>
      <c r="W358">
        <v>0</v>
      </c>
      <c r="X358">
        <v>0</v>
      </c>
      <c r="Y358">
        <v>0</v>
      </c>
      <c r="Z358">
        <v>0</v>
      </c>
      <c r="AA358">
        <v>0</v>
      </c>
      <c r="AB358">
        <v>0</v>
      </c>
      <c r="AC358">
        <v>3</v>
      </c>
      <c r="AD358">
        <v>0</v>
      </c>
      <c r="AE358">
        <v>0</v>
      </c>
      <c r="AF358">
        <v>0</v>
      </c>
      <c r="AG358">
        <v>0</v>
      </c>
      <c r="AH358">
        <v>0</v>
      </c>
      <c r="AI358">
        <v>0</v>
      </c>
      <c r="AJ358">
        <v>0</v>
      </c>
      <c r="AK358">
        <v>0</v>
      </c>
      <c r="AL358">
        <v>0</v>
      </c>
      <c r="AM358">
        <v>0</v>
      </c>
      <c r="AN358">
        <v>0</v>
      </c>
      <c r="AO358">
        <v>28</v>
      </c>
      <c r="AP358">
        <v>0</v>
      </c>
      <c r="AQ358">
        <v>0</v>
      </c>
      <c r="AR358">
        <v>1</v>
      </c>
      <c r="AS358">
        <v>0</v>
      </c>
      <c r="AT358">
        <v>0</v>
      </c>
      <c r="AU358">
        <v>8</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1</v>
      </c>
    </row>
    <row r="359" spans="1:67">
      <c r="A359" s="3">
        <v>2014</v>
      </c>
      <c r="B359" t="s">
        <v>82</v>
      </c>
      <c r="C359" t="s">
        <v>69</v>
      </c>
      <c r="D359">
        <v>2</v>
      </c>
      <c r="E359">
        <v>2</v>
      </c>
      <c r="F359">
        <v>56</v>
      </c>
      <c r="G359">
        <v>4</v>
      </c>
      <c r="H359">
        <v>29.8</v>
      </c>
      <c r="I359">
        <v>0.505</v>
      </c>
      <c r="J359">
        <v>-0.32640000000000002</v>
      </c>
      <c r="M359">
        <v>0</v>
      </c>
      <c r="N359">
        <v>0</v>
      </c>
      <c r="O359">
        <v>0</v>
      </c>
      <c r="P359">
        <v>0</v>
      </c>
      <c r="Q359">
        <v>0</v>
      </c>
      <c r="R359">
        <v>0</v>
      </c>
      <c r="S359">
        <v>0</v>
      </c>
      <c r="T359">
        <v>0</v>
      </c>
      <c r="U359">
        <v>0</v>
      </c>
      <c r="V359">
        <v>0</v>
      </c>
      <c r="W359">
        <v>0</v>
      </c>
      <c r="X359">
        <v>0</v>
      </c>
      <c r="Y359">
        <v>0</v>
      </c>
      <c r="Z359">
        <v>0</v>
      </c>
      <c r="AA359">
        <v>0</v>
      </c>
      <c r="AB359">
        <v>0</v>
      </c>
      <c r="AC359">
        <v>3</v>
      </c>
      <c r="AD359">
        <v>0</v>
      </c>
      <c r="AE359">
        <v>0</v>
      </c>
      <c r="AF359">
        <v>0</v>
      </c>
      <c r="AG359">
        <v>0</v>
      </c>
      <c r="AH359">
        <v>0</v>
      </c>
      <c r="AI359">
        <v>0</v>
      </c>
      <c r="AJ359">
        <v>0</v>
      </c>
      <c r="AK359">
        <v>0</v>
      </c>
      <c r="AL359">
        <v>0</v>
      </c>
      <c r="AM359">
        <v>0</v>
      </c>
      <c r="AN359">
        <v>0</v>
      </c>
      <c r="AO359">
        <v>32</v>
      </c>
      <c r="AP359">
        <v>0</v>
      </c>
      <c r="AQ359">
        <v>0</v>
      </c>
      <c r="AR359">
        <v>0</v>
      </c>
      <c r="AS359">
        <v>0</v>
      </c>
      <c r="AT359">
        <v>0</v>
      </c>
      <c r="AU359">
        <v>4</v>
      </c>
      <c r="AV359">
        <v>0</v>
      </c>
      <c r="AW359">
        <v>0</v>
      </c>
      <c r="AX359">
        <v>0</v>
      </c>
      <c r="AY359">
        <v>0</v>
      </c>
      <c r="AZ359">
        <v>0</v>
      </c>
      <c r="BA359">
        <v>0</v>
      </c>
      <c r="BB359">
        <v>0</v>
      </c>
      <c r="BC359">
        <v>0</v>
      </c>
      <c r="BD359">
        <v>0</v>
      </c>
      <c r="BE359">
        <v>0</v>
      </c>
      <c r="BF359">
        <v>0</v>
      </c>
      <c r="BG359">
        <v>0</v>
      </c>
      <c r="BH359">
        <v>0</v>
      </c>
      <c r="BI359">
        <v>0</v>
      </c>
      <c r="BJ359">
        <v>0</v>
      </c>
      <c r="BK359">
        <v>0</v>
      </c>
      <c r="BL359">
        <v>0</v>
      </c>
      <c r="BM359">
        <v>0</v>
      </c>
      <c r="BN359">
        <v>0</v>
      </c>
      <c r="BO359">
        <v>0</v>
      </c>
    </row>
    <row r="360" spans="1:67">
      <c r="A360" s="3">
        <v>2014</v>
      </c>
      <c r="B360" t="s">
        <v>82</v>
      </c>
      <c r="C360" t="s">
        <v>69</v>
      </c>
      <c r="D360">
        <v>2</v>
      </c>
      <c r="E360">
        <v>3</v>
      </c>
      <c r="F360">
        <v>56</v>
      </c>
      <c r="G360">
        <v>4</v>
      </c>
      <c r="H360">
        <v>43.2</v>
      </c>
      <c r="I360">
        <v>0.78</v>
      </c>
      <c r="J360">
        <v>-0.31730000000000003</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18</v>
      </c>
      <c r="AP360">
        <v>0</v>
      </c>
      <c r="AQ360">
        <v>0</v>
      </c>
      <c r="AR360">
        <v>0</v>
      </c>
      <c r="AS360">
        <v>0</v>
      </c>
      <c r="AT360">
        <v>0</v>
      </c>
      <c r="AU360">
        <v>6</v>
      </c>
      <c r="AV360">
        <v>0</v>
      </c>
      <c r="AW360">
        <v>0</v>
      </c>
      <c r="AX360">
        <v>0</v>
      </c>
      <c r="AY360">
        <v>0</v>
      </c>
      <c r="AZ360">
        <v>0</v>
      </c>
      <c r="BA360">
        <v>0</v>
      </c>
      <c r="BB360">
        <v>0</v>
      </c>
      <c r="BC360">
        <v>0</v>
      </c>
      <c r="BD360">
        <v>0</v>
      </c>
      <c r="BE360">
        <v>0</v>
      </c>
      <c r="BF360">
        <v>0</v>
      </c>
      <c r="BG360">
        <v>0</v>
      </c>
      <c r="BH360">
        <v>0</v>
      </c>
      <c r="BI360">
        <v>0</v>
      </c>
      <c r="BJ360">
        <v>0</v>
      </c>
      <c r="BK360">
        <v>0</v>
      </c>
      <c r="BL360">
        <v>0</v>
      </c>
      <c r="BM360">
        <v>0</v>
      </c>
      <c r="BN360">
        <v>0</v>
      </c>
      <c r="BO360">
        <v>0</v>
      </c>
    </row>
    <row r="361" spans="1:67">
      <c r="A361" s="3">
        <v>2014</v>
      </c>
      <c r="B361" t="s">
        <v>82</v>
      </c>
      <c r="C361" t="s">
        <v>69</v>
      </c>
      <c r="D361">
        <v>3</v>
      </c>
      <c r="E361">
        <v>1</v>
      </c>
      <c r="F361">
        <v>98</v>
      </c>
      <c r="G361">
        <v>5</v>
      </c>
      <c r="H361">
        <v>76.8</v>
      </c>
      <c r="I361">
        <v>0.73</v>
      </c>
      <c r="J361">
        <v>-0.32269999999999999</v>
      </c>
      <c r="M361">
        <v>1</v>
      </c>
      <c r="N361">
        <v>0</v>
      </c>
      <c r="O361">
        <v>0</v>
      </c>
      <c r="P361">
        <v>0</v>
      </c>
      <c r="Q361">
        <v>0</v>
      </c>
      <c r="R361">
        <v>0</v>
      </c>
      <c r="U361">
        <v>0</v>
      </c>
      <c r="AL361">
        <v>0</v>
      </c>
    </row>
    <row r="362" spans="1:67">
      <c r="A362" s="3">
        <v>2014</v>
      </c>
      <c r="B362" t="s">
        <v>82</v>
      </c>
      <c r="C362" t="s">
        <v>69</v>
      </c>
      <c r="D362">
        <v>3</v>
      </c>
      <c r="E362">
        <v>2</v>
      </c>
      <c r="F362">
        <v>98</v>
      </c>
      <c r="G362">
        <v>3</v>
      </c>
      <c r="H362">
        <v>40.9</v>
      </c>
      <c r="I362">
        <v>0.36</v>
      </c>
      <c r="J362">
        <v>-0.32579999999999998</v>
      </c>
      <c r="M362">
        <v>0</v>
      </c>
      <c r="N362">
        <v>0</v>
      </c>
      <c r="O362">
        <v>0</v>
      </c>
      <c r="P362">
        <v>0</v>
      </c>
      <c r="Q362">
        <v>0</v>
      </c>
      <c r="R362">
        <v>0</v>
      </c>
      <c r="U362">
        <v>0</v>
      </c>
      <c r="AL362">
        <v>0</v>
      </c>
    </row>
    <row r="363" spans="1:67">
      <c r="A363" s="3">
        <v>2014</v>
      </c>
      <c r="B363" t="s">
        <v>82</v>
      </c>
      <c r="C363" t="s">
        <v>69</v>
      </c>
      <c r="D363">
        <v>3</v>
      </c>
      <c r="E363">
        <v>3</v>
      </c>
      <c r="F363">
        <v>98</v>
      </c>
      <c r="G363">
        <v>2</v>
      </c>
      <c r="H363">
        <v>23.6</v>
      </c>
      <c r="I363">
        <v>0.32500000000000001</v>
      </c>
      <c r="J363">
        <v>-0.31690000000000002</v>
      </c>
      <c r="M363">
        <v>0</v>
      </c>
      <c r="N363">
        <v>0</v>
      </c>
      <c r="O363">
        <v>0</v>
      </c>
      <c r="P363">
        <v>0</v>
      </c>
      <c r="Q363">
        <v>0</v>
      </c>
      <c r="R363">
        <v>0</v>
      </c>
      <c r="U363">
        <v>0</v>
      </c>
      <c r="AL363">
        <v>0</v>
      </c>
    </row>
    <row r="364" spans="1:67">
      <c r="A364" s="3">
        <v>2014</v>
      </c>
      <c r="B364" t="s">
        <v>82</v>
      </c>
      <c r="C364" t="s">
        <v>69</v>
      </c>
      <c r="D364">
        <v>4</v>
      </c>
      <c r="E364">
        <v>1</v>
      </c>
      <c r="F364">
        <v>11</v>
      </c>
      <c r="G364">
        <v>5</v>
      </c>
      <c r="H364">
        <v>44.6</v>
      </c>
      <c r="I364">
        <v>0.66</v>
      </c>
      <c r="J364">
        <v>-0.31969999999999998</v>
      </c>
      <c r="M364">
        <v>0</v>
      </c>
      <c r="N364">
        <v>0</v>
      </c>
      <c r="O364">
        <v>0</v>
      </c>
      <c r="P364">
        <v>0</v>
      </c>
      <c r="Q364">
        <v>0</v>
      </c>
      <c r="R364">
        <v>0</v>
      </c>
      <c r="U364">
        <v>0</v>
      </c>
      <c r="AL364">
        <v>0</v>
      </c>
      <c r="BB364">
        <v>0</v>
      </c>
    </row>
    <row r="365" spans="1:67">
      <c r="A365" s="3">
        <v>2014</v>
      </c>
      <c r="B365" t="s">
        <v>82</v>
      </c>
      <c r="C365" t="s">
        <v>69</v>
      </c>
      <c r="D365">
        <v>4</v>
      </c>
      <c r="E365">
        <v>2</v>
      </c>
      <c r="F365">
        <v>11</v>
      </c>
      <c r="G365">
        <v>5</v>
      </c>
      <c r="H365">
        <v>62.4</v>
      </c>
      <c r="I365">
        <v>0.84</v>
      </c>
      <c r="J365">
        <v>-0.32390000000000002</v>
      </c>
      <c r="M365">
        <v>0</v>
      </c>
      <c r="N365">
        <v>3</v>
      </c>
      <c r="O365">
        <v>0</v>
      </c>
      <c r="P365">
        <v>0</v>
      </c>
      <c r="Q365">
        <v>0</v>
      </c>
      <c r="R365">
        <v>0</v>
      </c>
      <c r="U365">
        <v>0</v>
      </c>
      <c r="AL365">
        <v>0</v>
      </c>
      <c r="BB365">
        <v>0</v>
      </c>
    </row>
    <row r="366" spans="1:67">
      <c r="A366" s="3">
        <v>2014</v>
      </c>
      <c r="B366" t="s">
        <v>82</v>
      </c>
      <c r="C366" t="s">
        <v>69</v>
      </c>
      <c r="D366">
        <v>4</v>
      </c>
      <c r="E366">
        <v>3</v>
      </c>
      <c r="F366">
        <v>11</v>
      </c>
      <c r="G366">
        <v>4</v>
      </c>
      <c r="H366">
        <v>64.099999999999994</v>
      </c>
      <c r="I366">
        <v>0.72499999999999998</v>
      </c>
      <c r="J366">
        <v>-0.32319999999999999</v>
      </c>
      <c r="M366">
        <v>0</v>
      </c>
      <c r="N366">
        <v>3</v>
      </c>
      <c r="O366">
        <v>0</v>
      </c>
      <c r="P366">
        <v>0</v>
      </c>
      <c r="Q366">
        <v>0</v>
      </c>
      <c r="R366">
        <v>0</v>
      </c>
      <c r="U366">
        <v>0</v>
      </c>
      <c r="AL366">
        <v>0</v>
      </c>
      <c r="BB366">
        <v>1</v>
      </c>
    </row>
    <row r="367" spans="1:67">
      <c r="A367" s="3">
        <v>2014</v>
      </c>
      <c r="B367" t="s">
        <v>82</v>
      </c>
      <c r="C367" t="s">
        <v>69</v>
      </c>
      <c r="D367">
        <v>5</v>
      </c>
      <c r="E367">
        <v>1</v>
      </c>
      <c r="F367">
        <v>61</v>
      </c>
      <c r="G367">
        <v>8</v>
      </c>
      <c r="H367">
        <v>38.700000000000003</v>
      </c>
      <c r="I367">
        <v>0.65</v>
      </c>
      <c r="J367">
        <v>-0.32490000000000002</v>
      </c>
      <c r="AL367">
        <v>1</v>
      </c>
      <c r="BB367">
        <v>0</v>
      </c>
    </row>
    <row r="368" spans="1:67">
      <c r="A368" s="3">
        <v>2014</v>
      </c>
      <c r="B368" t="s">
        <v>82</v>
      </c>
      <c r="C368" t="s">
        <v>69</v>
      </c>
      <c r="D368">
        <v>5</v>
      </c>
      <c r="E368">
        <v>2</v>
      </c>
      <c r="F368">
        <v>61</v>
      </c>
      <c r="G368">
        <v>4</v>
      </c>
      <c r="H368">
        <v>36.4</v>
      </c>
      <c r="I368">
        <v>0.5</v>
      </c>
      <c r="J368">
        <v>0</v>
      </c>
      <c r="AL368">
        <v>0</v>
      </c>
      <c r="BB368">
        <v>0</v>
      </c>
    </row>
    <row r="369" spans="1:67">
      <c r="A369" s="3">
        <v>2014</v>
      </c>
      <c r="B369" t="s">
        <v>82</v>
      </c>
      <c r="C369" t="s">
        <v>69</v>
      </c>
      <c r="D369">
        <v>5</v>
      </c>
      <c r="E369">
        <v>3</v>
      </c>
      <c r="F369">
        <v>61</v>
      </c>
      <c r="G369">
        <v>4</v>
      </c>
      <c r="H369">
        <v>59.5</v>
      </c>
      <c r="I369">
        <v>0.59</v>
      </c>
      <c r="J369">
        <v>0</v>
      </c>
      <c r="AL369">
        <v>0</v>
      </c>
      <c r="BB369">
        <v>0</v>
      </c>
    </row>
    <row r="370" spans="1:67">
      <c r="A370" s="3">
        <v>2014</v>
      </c>
      <c r="B370" t="s">
        <v>82</v>
      </c>
      <c r="C370" t="s">
        <v>68</v>
      </c>
      <c r="D370">
        <v>1</v>
      </c>
      <c r="E370">
        <v>1</v>
      </c>
      <c r="F370">
        <v>58</v>
      </c>
      <c r="G370">
        <v>5</v>
      </c>
      <c r="H370">
        <v>54.2</v>
      </c>
      <c r="I370">
        <v>0.73</v>
      </c>
      <c r="S370">
        <v>0</v>
      </c>
      <c r="T370">
        <v>0</v>
      </c>
      <c r="V370">
        <v>0</v>
      </c>
      <c r="W370">
        <v>0</v>
      </c>
      <c r="X370">
        <v>0</v>
      </c>
      <c r="Y370">
        <v>1</v>
      </c>
      <c r="Z370">
        <v>0</v>
      </c>
      <c r="AA370">
        <v>0</v>
      </c>
      <c r="AB370">
        <v>0</v>
      </c>
      <c r="AC370">
        <v>0</v>
      </c>
      <c r="AD370">
        <v>0</v>
      </c>
      <c r="AE370">
        <v>1</v>
      </c>
      <c r="AF370">
        <v>0</v>
      </c>
      <c r="AG370">
        <v>3</v>
      </c>
      <c r="AH370">
        <v>0</v>
      </c>
      <c r="AI370">
        <v>0</v>
      </c>
      <c r="AJ370">
        <v>0</v>
      </c>
      <c r="AK370">
        <v>0</v>
      </c>
      <c r="AL370">
        <v>0</v>
      </c>
      <c r="AM370">
        <v>0</v>
      </c>
      <c r="AN370">
        <v>0</v>
      </c>
      <c r="AO370">
        <v>1</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row>
    <row r="371" spans="1:67">
      <c r="A371" s="3">
        <v>2014</v>
      </c>
      <c r="B371" t="s">
        <v>82</v>
      </c>
      <c r="C371" t="s">
        <v>68</v>
      </c>
      <c r="D371">
        <v>1</v>
      </c>
      <c r="E371">
        <v>2</v>
      </c>
      <c r="F371">
        <v>58</v>
      </c>
      <c r="G371">
        <v>3</v>
      </c>
      <c r="H371">
        <v>28.3</v>
      </c>
      <c r="I371">
        <v>0.4</v>
      </c>
      <c r="S371">
        <v>0</v>
      </c>
      <c r="T371">
        <v>0</v>
      </c>
      <c r="V371">
        <v>0</v>
      </c>
      <c r="W371">
        <v>0</v>
      </c>
      <c r="X371">
        <v>0</v>
      </c>
      <c r="Y371">
        <v>0</v>
      </c>
      <c r="Z371">
        <v>0</v>
      </c>
      <c r="AA371">
        <v>0</v>
      </c>
      <c r="AB371">
        <v>0</v>
      </c>
      <c r="AC371">
        <v>0</v>
      </c>
      <c r="AD371">
        <v>0</v>
      </c>
      <c r="AE371">
        <v>3</v>
      </c>
      <c r="AF371">
        <v>0</v>
      </c>
      <c r="AG371">
        <v>0</v>
      </c>
      <c r="AH371">
        <v>1</v>
      </c>
      <c r="AI371">
        <v>0</v>
      </c>
      <c r="AJ371">
        <v>0</v>
      </c>
      <c r="AK371">
        <v>0</v>
      </c>
      <c r="AL371">
        <v>0</v>
      </c>
      <c r="AM371">
        <v>0</v>
      </c>
      <c r="AN371">
        <v>0</v>
      </c>
      <c r="AO371">
        <v>2</v>
      </c>
      <c r="AP371">
        <v>0</v>
      </c>
      <c r="AQ371">
        <v>0</v>
      </c>
      <c r="AR371">
        <v>0</v>
      </c>
      <c r="AS371">
        <v>0</v>
      </c>
      <c r="AT371">
        <v>0</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row>
    <row r="372" spans="1:67">
      <c r="A372" s="3">
        <v>2014</v>
      </c>
      <c r="B372" t="s">
        <v>82</v>
      </c>
      <c r="C372" t="s">
        <v>68</v>
      </c>
      <c r="D372">
        <v>1</v>
      </c>
      <c r="E372">
        <v>3</v>
      </c>
      <c r="F372">
        <v>58</v>
      </c>
      <c r="G372">
        <v>5</v>
      </c>
      <c r="H372">
        <v>57.1</v>
      </c>
      <c r="I372">
        <v>0.84499999999999997</v>
      </c>
      <c r="S372">
        <v>0</v>
      </c>
      <c r="T372">
        <v>0</v>
      </c>
      <c r="V372">
        <v>1</v>
      </c>
      <c r="W372">
        <v>0</v>
      </c>
      <c r="X372">
        <v>0</v>
      </c>
      <c r="Y372">
        <v>0</v>
      </c>
      <c r="Z372">
        <v>0</v>
      </c>
      <c r="AA372">
        <v>0</v>
      </c>
      <c r="AB372">
        <v>0</v>
      </c>
      <c r="AC372">
        <v>0</v>
      </c>
      <c r="AD372">
        <v>0</v>
      </c>
      <c r="AE372">
        <v>4</v>
      </c>
      <c r="AF372">
        <v>0</v>
      </c>
      <c r="AG372">
        <v>1</v>
      </c>
      <c r="AH372">
        <v>2</v>
      </c>
      <c r="AI372">
        <v>0</v>
      </c>
      <c r="AJ372">
        <v>0</v>
      </c>
      <c r="AK372">
        <v>0</v>
      </c>
      <c r="AL372">
        <v>45</v>
      </c>
      <c r="AM372">
        <v>0</v>
      </c>
      <c r="AN372">
        <v>0</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c r="BN372">
        <v>0</v>
      </c>
      <c r="BO372">
        <v>0</v>
      </c>
    </row>
    <row r="373" spans="1:67">
      <c r="A373" s="3">
        <v>2014</v>
      </c>
      <c r="B373" t="s">
        <v>82</v>
      </c>
      <c r="C373" t="s">
        <v>68</v>
      </c>
      <c r="D373">
        <v>2</v>
      </c>
      <c r="E373">
        <v>1</v>
      </c>
      <c r="F373">
        <v>42</v>
      </c>
      <c r="G373">
        <v>5</v>
      </c>
      <c r="H373">
        <v>62.1</v>
      </c>
      <c r="I373">
        <v>0.7</v>
      </c>
      <c r="S373">
        <v>0</v>
      </c>
      <c r="T373">
        <v>0</v>
      </c>
      <c r="V373">
        <v>0</v>
      </c>
      <c r="W373">
        <v>0</v>
      </c>
      <c r="X373">
        <v>0</v>
      </c>
      <c r="Y373">
        <v>0</v>
      </c>
      <c r="Z373">
        <v>0</v>
      </c>
      <c r="AA373">
        <v>0</v>
      </c>
      <c r="AB373">
        <v>0</v>
      </c>
      <c r="AC373">
        <v>0</v>
      </c>
      <c r="AD373">
        <v>0</v>
      </c>
      <c r="AE373">
        <v>7</v>
      </c>
      <c r="AF373">
        <v>0</v>
      </c>
      <c r="AG373">
        <v>0</v>
      </c>
      <c r="AH373">
        <v>0</v>
      </c>
      <c r="AI373">
        <v>0</v>
      </c>
      <c r="AJ373">
        <v>0</v>
      </c>
      <c r="AK373">
        <v>0</v>
      </c>
      <c r="AL373">
        <v>0</v>
      </c>
      <c r="AM373">
        <v>0</v>
      </c>
      <c r="AN373">
        <v>0</v>
      </c>
      <c r="AO373">
        <v>1</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c r="BN373">
        <v>0</v>
      </c>
      <c r="BO373">
        <v>0</v>
      </c>
    </row>
    <row r="374" spans="1:67">
      <c r="A374" s="3">
        <v>2014</v>
      </c>
      <c r="B374" t="s">
        <v>82</v>
      </c>
      <c r="C374" t="s">
        <v>68</v>
      </c>
      <c r="D374">
        <v>2</v>
      </c>
      <c r="E374">
        <v>2</v>
      </c>
      <c r="F374">
        <v>42</v>
      </c>
      <c r="G374">
        <v>3</v>
      </c>
      <c r="H374">
        <v>56.7</v>
      </c>
      <c r="I374">
        <v>0.47</v>
      </c>
      <c r="S374">
        <v>0</v>
      </c>
      <c r="T374">
        <v>0</v>
      </c>
      <c r="V374">
        <v>0</v>
      </c>
      <c r="W374">
        <v>0</v>
      </c>
      <c r="X374">
        <v>0</v>
      </c>
      <c r="Y374">
        <v>0</v>
      </c>
      <c r="Z374">
        <v>0</v>
      </c>
      <c r="AA374">
        <v>0</v>
      </c>
      <c r="AB374">
        <v>0</v>
      </c>
      <c r="AC374">
        <v>0</v>
      </c>
      <c r="AD374">
        <v>0</v>
      </c>
      <c r="AE374">
        <v>14</v>
      </c>
      <c r="AF374">
        <v>0</v>
      </c>
      <c r="AG374">
        <v>0</v>
      </c>
      <c r="AH374">
        <v>1</v>
      </c>
      <c r="AI374">
        <v>0</v>
      </c>
      <c r="AJ374">
        <v>0</v>
      </c>
      <c r="AK374">
        <v>0</v>
      </c>
      <c r="AL374">
        <v>8</v>
      </c>
      <c r="AM374">
        <v>0</v>
      </c>
      <c r="AN374">
        <v>0</v>
      </c>
      <c r="AO374">
        <v>3</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row>
    <row r="375" spans="1:67">
      <c r="A375" s="3">
        <v>2014</v>
      </c>
      <c r="B375" t="s">
        <v>82</v>
      </c>
      <c r="C375" t="s">
        <v>68</v>
      </c>
      <c r="D375">
        <v>2</v>
      </c>
      <c r="E375">
        <v>3</v>
      </c>
      <c r="F375">
        <v>42</v>
      </c>
      <c r="G375">
        <v>5</v>
      </c>
      <c r="H375">
        <v>57.9</v>
      </c>
      <c r="I375">
        <v>0.66</v>
      </c>
      <c r="S375">
        <v>0</v>
      </c>
      <c r="T375">
        <v>0</v>
      </c>
      <c r="V375">
        <v>0</v>
      </c>
      <c r="W375">
        <v>0</v>
      </c>
      <c r="X375">
        <v>0</v>
      </c>
      <c r="Y375">
        <v>0</v>
      </c>
      <c r="Z375">
        <v>0</v>
      </c>
      <c r="AA375">
        <v>0</v>
      </c>
      <c r="AB375">
        <v>1</v>
      </c>
      <c r="AC375">
        <v>0</v>
      </c>
      <c r="AD375">
        <v>0</v>
      </c>
      <c r="AE375">
        <v>25</v>
      </c>
      <c r="AF375">
        <v>0</v>
      </c>
      <c r="AG375">
        <v>15</v>
      </c>
      <c r="AH375">
        <v>0</v>
      </c>
      <c r="AI375">
        <v>0</v>
      </c>
      <c r="AJ375">
        <v>0</v>
      </c>
      <c r="AK375">
        <v>0</v>
      </c>
      <c r="AL375">
        <v>44</v>
      </c>
      <c r="AM375">
        <v>0</v>
      </c>
      <c r="AN375">
        <v>0</v>
      </c>
      <c r="AO375">
        <v>0</v>
      </c>
      <c r="AP375">
        <v>0</v>
      </c>
      <c r="AQ375">
        <v>0</v>
      </c>
      <c r="AR375">
        <v>0</v>
      </c>
      <c r="AS375">
        <v>0</v>
      </c>
      <c r="AT375">
        <v>0</v>
      </c>
      <c r="AU375">
        <v>0</v>
      </c>
      <c r="AV375">
        <v>1</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row>
    <row r="376" spans="1:67">
      <c r="A376" s="3">
        <v>2014</v>
      </c>
      <c r="B376" t="s">
        <v>82</v>
      </c>
      <c r="C376" t="s">
        <v>68</v>
      </c>
      <c r="D376">
        <v>3</v>
      </c>
      <c r="E376">
        <v>1</v>
      </c>
      <c r="F376">
        <v>31</v>
      </c>
      <c r="G376">
        <v>4</v>
      </c>
      <c r="H376">
        <v>64.8</v>
      </c>
      <c r="I376">
        <v>0.63500000000000001</v>
      </c>
      <c r="AL376">
        <v>11</v>
      </c>
      <c r="AM376">
        <v>0</v>
      </c>
      <c r="AN376">
        <v>0</v>
      </c>
    </row>
    <row r="377" spans="1:67">
      <c r="A377" s="3">
        <v>2014</v>
      </c>
      <c r="B377" t="s">
        <v>82</v>
      </c>
      <c r="C377" t="s">
        <v>68</v>
      </c>
      <c r="D377">
        <v>3</v>
      </c>
      <c r="E377">
        <v>2</v>
      </c>
      <c r="F377">
        <v>31</v>
      </c>
      <c r="G377">
        <v>4</v>
      </c>
      <c r="H377">
        <v>26.8</v>
      </c>
      <c r="I377">
        <v>0.52500000000000002</v>
      </c>
      <c r="AL377">
        <v>23</v>
      </c>
      <c r="AM377">
        <v>0</v>
      </c>
      <c r="AN377">
        <v>0</v>
      </c>
    </row>
    <row r="378" spans="1:67">
      <c r="A378" s="3">
        <v>2014</v>
      </c>
      <c r="B378" t="s">
        <v>82</v>
      </c>
      <c r="C378" t="s">
        <v>68</v>
      </c>
      <c r="D378">
        <v>3</v>
      </c>
      <c r="E378">
        <v>3</v>
      </c>
      <c r="F378">
        <v>31</v>
      </c>
      <c r="G378">
        <v>3</v>
      </c>
      <c r="H378">
        <v>46.9</v>
      </c>
      <c r="I378">
        <v>0.53</v>
      </c>
      <c r="AL378">
        <v>22</v>
      </c>
      <c r="AM378">
        <v>0</v>
      </c>
      <c r="AN378">
        <v>0</v>
      </c>
    </row>
    <row r="379" spans="1:67">
      <c r="A379" s="3">
        <v>2014</v>
      </c>
      <c r="B379" t="s">
        <v>82</v>
      </c>
      <c r="C379" t="s">
        <v>68</v>
      </c>
      <c r="D379">
        <v>4</v>
      </c>
      <c r="E379">
        <v>1</v>
      </c>
      <c r="F379">
        <v>47</v>
      </c>
    </row>
    <row r="380" spans="1:67">
      <c r="A380" s="3">
        <v>2014</v>
      </c>
      <c r="B380" t="s">
        <v>82</v>
      </c>
      <c r="C380" t="s">
        <v>68</v>
      </c>
      <c r="D380">
        <v>4</v>
      </c>
      <c r="E380">
        <v>2</v>
      </c>
      <c r="F380">
        <v>47</v>
      </c>
    </row>
    <row r="381" spans="1:67">
      <c r="A381" s="3">
        <v>2014</v>
      </c>
      <c r="B381" t="s">
        <v>82</v>
      </c>
      <c r="C381" t="s">
        <v>68</v>
      </c>
      <c r="D381">
        <v>4</v>
      </c>
      <c r="E381">
        <v>3</v>
      </c>
      <c r="F381">
        <v>47</v>
      </c>
    </row>
    <row r="382" spans="1:67">
      <c r="A382" s="3">
        <v>2014</v>
      </c>
      <c r="B382" t="s">
        <v>82</v>
      </c>
      <c r="C382" t="s">
        <v>68</v>
      </c>
      <c r="D382">
        <v>5</v>
      </c>
      <c r="E382">
        <v>1</v>
      </c>
      <c r="F382">
        <v>72</v>
      </c>
    </row>
    <row r="383" spans="1:67">
      <c r="A383" s="3">
        <v>2014</v>
      </c>
      <c r="B383" t="s">
        <v>82</v>
      </c>
      <c r="C383" t="s">
        <v>68</v>
      </c>
      <c r="D383">
        <v>5</v>
      </c>
      <c r="E383">
        <v>2</v>
      </c>
      <c r="F383">
        <v>72</v>
      </c>
    </row>
    <row r="384" spans="1:67">
      <c r="A384" s="3">
        <v>2014</v>
      </c>
      <c r="B384" t="s">
        <v>82</v>
      </c>
      <c r="C384" t="s">
        <v>68</v>
      </c>
      <c r="D384">
        <v>5</v>
      </c>
      <c r="E384">
        <v>3</v>
      </c>
      <c r="F384">
        <v>72</v>
      </c>
    </row>
    <row r="385" spans="1:28">
      <c r="A385" s="3">
        <v>2014</v>
      </c>
      <c r="B385" t="s">
        <v>70</v>
      </c>
      <c r="C385" t="s">
        <v>69</v>
      </c>
      <c r="D385">
        <v>1</v>
      </c>
      <c r="E385">
        <v>1</v>
      </c>
      <c r="F385">
        <v>78</v>
      </c>
      <c r="G385">
        <v>4</v>
      </c>
      <c r="H385">
        <f>39.9+4.9</f>
        <v>44.8</v>
      </c>
      <c r="I385">
        <v>0.48</v>
      </c>
      <c r="M385">
        <v>0</v>
      </c>
      <c r="N385">
        <v>0</v>
      </c>
      <c r="O385">
        <v>0</v>
      </c>
      <c r="P385">
        <v>0</v>
      </c>
      <c r="Q385">
        <v>0</v>
      </c>
      <c r="R385">
        <v>0</v>
      </c>
      <c r="U385">
        <v>0</v>
      </c>
      <c r="W385">
        <v>0</v>
      </c>
      <c r="X385">
        <v>0</v>
      </c>
      <c r="Y385">
        <v>0</v>
      </c>
      <c r="Z385">
        <v>0</v>
      </c>
      <c r="AA385">
        <v>0</v>
      </c>
      <c r="AB385">
        <v>0</v>
      </c>
    </row>
    <row r="386" spans="1:28">
      <c r="A386" s="3">
        <v>2014</v>
      </c>
      <c r="B386" t="s">
        <v>70</v>
      </c>
      <c r="C386" t="s">
        <v>69</v>
      </c>
      <c r="D386">
        <v>2</v>
      </c>
      <c r="E386">
        <v>1</v>
      </c>
      <c r="F386">
        <v>18</v>
      </c>
      <c r="G386">
        <v>6</v>
      </c>
      <c r="H386">
        <v>51.4</v>
      </c>
      <c r="I386">
        <v>0.58499999999999996</v>
      </c>
      <c r="M386">
        <v>0</v>
      </c>
      <c r="N386">
        <v>0</v>
      </c>
      <c r="O386">
        <v>0</v>
      </c>
      <c r="P386">
        <v>0</v>
      </c>
      <c r="Q386">
        <v>0</v>
      </c>
      <c r="R386">
        <v>0</v>
      </c>
      <c r="U386">
        <v>0</v>
      </c>
      <c r="V386">
        <v>1</v>
      </c>
      <c r="W386">
        <v>0</v>
      </c>
      <c r="X386">
        <v>0</v>
      </c>
      <c r="Y386">
        <v>0</v>
      </c>
      <c r="Z386">
        <v>0</v>
      </c>
      <c r="AA386">
        <v>0</v>
      </c>
      <c r="AB386">
        <v>0</v>
      </c>
    </row>
    <row r="387" spans="1:28">
      <c r="A387" s="3">
        <v>2014</v>
      </c>
      <c r="B387" t="s">
        <v>70</v>
      </c>
      <c r="C387" t="s">
        <v>69</v>
      </c>
      <c r="D387">
        <v>3</v>
      </c>
      <c r="E387">
        <v>1</v>
      </c>
      <c r="F387">
        <v>13</v>
      </c>
      <c r="G387">
        <v>3</v>
      </c>
      <c r="H387">
        <v>19.600000000000001</v>
      </c>
      <c r="I387">
        <v>0.4</v>
      </c>
      <c r="M387">
        <v>0</v>
      </c>
      <c r="N387">
        <v>0</v>
      </c>
      <c r="O387">
        <v>0</v>
      </c>
      <c r="P387">
        <v>0</v>
      </c>
      <c r="Q387">
        <v>0</v>
      </c>
      <c r="R387">
        <v>0</v>
      </c>
      <c r="U387">
        <v>0</v>
      </c>
      <c r="W387">
        <v>0</v>
      </c>
      <c r="X387">
        <v>0</v>
      </c>
      <c r="Y387">
        <v>0</v>
      </c>
      <c r="Z387">
        <v>0</v>
      </c>
      <c r="AA387">
        <v>0</v>
      </c>
      <c r="AB387">
        <v>0</v>
      </c>
    </row>
    <row r="388" spans="1:28">
      <c r="A388" s="3">
        <v>2014</v>
      </c>
      <c r="B388" t="s">
        <v>70</v>
      </c>
      <c r="C388" t="s">
        <v>69</v>
      </c>
      <c r="D388">
        <v>4</v>
      </c>
      <c r="E388">
        <v>1</v>
      </c>
      <c r="F388">
        <v>4</v>
      </c>
      <c r="G388">
        <v>7</v>
      </c>
      <c r="H388">
        <v>51.6</v>
      </c>
      <c r="I388">
        <v>0.64</v>
      </c>
      <c r="M388">
        <v>0</v>
      </c>
      <c r="N388">
        <v>0</v>
      </c>
      <c r="O388">
        <v>0</v>
      </c>
      <c r="P388">
        <v>0</v>
      </c>
      <c r="Q388">
        <v>0</v>
      </c>
      <c r="R388">
        <v>0</v>
      </c>
      <c r="U388">
        <v>0</v>
      </c>
      <c r="W388">
        <v>0</v>
      </c>
      <c r="X388">
        <v>0</v>
      </c>
      <c r="Y388">
        <v>0</v>
      </c>
      <c r="Z388">
        <v>0</v>
      </c>
      <c r="AA388">
        <v>0</v>
      </c>
      <c r="AB388">
        <v>0</v>
      </c>
    </row>
    <row r="389" spans="1:28">
      <c r="A389" s="3">
        <v>2014</v>
      </c>
      <c r="B389" t="s">
        <v>70</v>
      </c>
      <c r="C389" t="s">
        <v>69</v>
      </c>
      <c r="D389">
        <v>5</v>
      </c>
      <c r="E389">
        <v>1</v>
      </c>
      <c r="F389">
        <v>3</v>
      </c>
      <c r="G389">
        <v>4</v>
      </c>
      <c r="H389">
        <v>27.5</v>
      </c>
      <c r="I389">
        <v>0.64</v>
      </c>
      <c r="M389">
        <v>3</v>
      </c>
      <c r="N389">
        <v>0</v>
      </c>
      <c r="O389">
        <v>0</v>
      </c>
      <c r="P389">
        <v>0</v>
      </c>
      <c r="Q389">
        <v>0</v>
      </c>
      <c r="R389">
        <v>0</v>
      </c>
      <c r="U389">
        <v>0</v>
      </c>
      <c r="W389">
        <v>0</v>
      </c>
      <c r="X389">
        <v>0</v>
      </c>
      <c r="Y389">
        <v>1</v>
      </c>
      <c r="Z389">
        <v>0</v>
      </c>
      <c r="AA389">
        <v>0</v>
      </c>
      <c r="AB389">
        <v>0</v>
      </c>
    </row>
    <row r="390" spans="1:28">
      <c r="A390" s="3">
        <v>2014</v>
      </c>
      <c r="B390" t="s">
        <v>70</v>
      </c>
      <c r="C390" t="s">
        <v>69</v>
      </c>
      <c r="D390">
        <v>1</v>
      </c>
      <c r="E390">
        <v>2</v>
      </c>
      <c r="F390">
        <v>78</v>
      </c>
      <c r="G390">
        <v>4</v>
      </c>
      <c r="H390">
        <v>15.4</v>
      </c>
      <c r="I390">
        <v>0.26900000000000002</v>
      </c>
      <c r="M390">
        <v>0</v>
      </c>
      <c r="N390">
        <v>0</v>
      </c>
      <c r="O390">
        <v>0</v>
      </c>
      <c r="P390">
        <v>0</v>
      </c>
      <c r="Q390">
        <v>0</v>
      </c>
      <c r="R390">
        <v>0</v>
      </c>
      <c r="U390">
        <v>0</v>
      </c>
      <c r="V390">
        <v>0</v>
      </c>
      <c r="W390">
        <v>0</v>
      </c>
      <c r="X390">
        <v>0</v>
      </c>
      <c r="Y390">
        <v>0</v>
      </c>
      <c r="Z390">
        <v>0</v>
      </c>
      <c r="AA390">
        <v>0</v>
      </c>
      <c r="AB390">
        <v>1</v>
      </c>
    </row>
    <row r="391" spans="1:28">
      <c r="A391" s="3">
        <v>2014</v>
      </c>
      <c r="B391" t="s">
        <v>70</v>
      </c>
      <c r="C391" t="s">
        <v>69</v>
      </c>
      <c r="D391">
        <v>2</v>
      </c>
      <c r="E391">
        <v>2</v>
      </c>
      <c r="F391">
        <v>18</v>
      </c>
      <c r="G391">
        <v>6</v>
      </c>
      <c r="H391">
        <v>47.7</v>
      </c>
      <c r="I391">
        <v>0.41499999999999998</v>
      </c>
      <c r="M391">
        <v>0</v>
      </c>
      <c r="N391">
        <v>0</v>
      </c>
      <c r="O391">
        <v>0</v>
      </c>
      <c r="P391">
        <v>0</v>
      </c>
      <c r="Q391">
        <v>0</v>
      </c>
      <c r="R391">
        <v>0</v>
      </c>
      <c r="U391">
        <v>0</v>
      </c>
      <c r="V391">
        <v>1</v>
      </c>
      <c r="W391">
        <v>0</v>
      </c>
      <c r="X391">
        <v>0</v>
      </c>
      <c r="Y391">
        <v>0</v>
      </c>
    </row>
    <row r="392" spans="1:28">
      <c r="A392" s="3">
        <v>2014</v>
      </c>
      <c r="B392" t="s">
        <v>70</v>
      </c>
      <c r="C392" t="s">
        <v>69</v>
      </c>
      <c r="D392">
        <v>3</v>
      </c>
      <c r="E392">
        <v>2</v>
      </c>
      <c r="F392">
        <v>13</v>
      </c>
      <c r="G392">
        <v>3</v>
      </c>
      <c r="H392">
        <v>11.6</v>
      </c>
      <c r="I392">
        <v>0.36499999999999999</v>
      </c>
      <c r="M392">
        <v>0</v>
      </c>
      <c r="N392">
        <v>0</v>
      </c>
      <c r="O392">
        <v>0</v>
      </c>
      <c r="P392">
        <v>0</v>
      </c>
      <c r="Q392">
        <v>0</v>
      </c>
      <c r="R392">
        <v>0</v>
      </c>
      <c r="U392">
        <v>0</v>
      </c>
      <c r="V392">
        <v>0</v>
      </c>
      <c r="W392">
        <v>0</v>
      </c>
      <c r="X392">
        <v>0</v>
      </c>
      <c r="Y392">
        <v>0</v>
      </c>
    </row>
    <row r="393" spans="1:28">
      <c r="A393" s="3">
        <v>2014</v>
      </c>
      <c r="B393" t="s">
        <v>70</v>
      </c>
      <c r="C393" t="s">
        <v>69</v>
      </c>
      <c r="D393">
        <v>4</v>
      </c>
      <c r="E393">
        <v>2</v>
      </c>
      <c r="F393">
        <v>4</v>
      </c>
      <c r="G393">
        <v>7</v>
      </c>
      <c r="H393">
        <v>53.8</v>
      </c>
      <c r="I393">
        <v>0.66500000000000004</v>
      </c>
      <c r="M393">
        <v>0</v>
      </c>
      <c r="N393">
        <v>0</v>
      </c>
      <c r="O393">
        <v>0</v>
      </c>
      <c r="P393">
        <v>0</v>
      </c>
      <c r="Q393">
        <v>0</v>
      </c>
      <c r="R393">
        <v>0</v>
      </c>
      <c r="U393">
        <v>0</v>
      </c>
      <c r="V393">
        <v>0</v>
      </c>
      <c r="W393">
        <v>0</v>
      </c>
      <c r="X393">
        <v>0</v>
      </c>
      <c r="Y393">
        <v>1</v>
      </c>
    </row>
    <row r="394" spans="1:28">
      <c r="A394" s="3">
        <v>2014</v>
      </c>
      <c r="B394" t="s">
        <v>70</v>
      </c>
      <c r="C394" t="s">
        <v>69</v>
      </c>
      <c r="D394">
        <v>5</v>
      </c>
      <c r="E394">
        <v>2</v>
      </c>
      <c r="F394">
        <v>3</v>
      </c>
      <c r="G394">
        <v>4</v>
      </c>
      <c r="H394">
        <v>67.2</v>
      </c>
      <c r="I394">
        <v>0.52</v>
      </c>
      <c r="M394">
        <v>1</v>
      </c>
      <c r="N394">
        <v>0</v>
      </c>
      <c r="O394">
        <v>3</v>
      </c>
      <c r="P394">
        <v>0</v>
      </c>
      <c r="Q394">
        <v>0</v>
      </c>
      <c r="R394">
        <v>0</v>
      </c>
      <c r="U394">
        <v>0</v>
      </c>
      <c r="V394">
        <v>0</v>
      </c>
      <c r="W394">
        <v>0</v>
      </c>
      <c r="X394">
        <v>0</v>
      </c>
      <c r="Y394">
        <v>0</v>
      </c>
    </row>
    <row r="395" spans="1:28">
      <c r="A395" s="3">
        <v>2014</v>
      </c>
      <c r="B395" t="s">
        <v>70</v>
      </c>
      <c r="C395" t="s">
        <v>68</v>
      </c>
      <c r="D395">
        <v>1</v>
      </c>
      <c r="E395">
        <v>1</v>
      </c>
      <c r="F395">
        <v>107</v>
      </c>
      <c r="G395">
        <v>4</v>
      </c>
      <c r="H395">
        <v>77.400000000000006</v>
      </c>
      <c r="I395">
        <v>0.56499999999999995</v>
      </c>
      <c r="V395">
        <v>1</v>
      </c>
      <c r="W395">
        <v>0</v>
      </c>
      <c r="X395">
        <v>0</v>
      </c>
      <c r="Y395">
        <v>0</v>
      </c>
    </row>
    <row r="396" spans="1:28">
      <c r="A396" s="3">
        <v>2014</v>
      </c>
      <c r="B396" t="s">
        <v>70</v>
      </c>
      <c r="C396" t="s">
        <v>68</v>
      </c>
      <c r="D396">
        <v>2</v>
      </c>
      <c r="E396">
        <v>1</v>
      </c>
      <c r="F396">
        <v>6</v>
      </c>
      <c r="G396">
        <v>5</v>
      </c>
      <c r="H396">
        <v>44.6</v>
      </c>
      <c r="I396">
        <v>0.55000000000000004</v>
      </c>
    </row>
    <row r="397" spans="1:28">
      <c r="A397" s="3">
        <v>2014</v>
      </c>
      <c r="B397" t="s">
        <v>70</v>
      </c>
      <c r="C397" t="s">
        <v>68</v>
      </c>
      <c r="D397">
        <v>3</v>
      </c>
      <c r="E397">
        <v>1</v>
      </c>
      <c r="F397">
        <v>56</v>
      </c>
      <c r="G397">
        <v>5</v>
      </c>
      <c r="H397">
        <v>101.1</v>
      </c>
      <c r="I397">
        <v>0.7</v>
      </c>
    </row>
    <row r="398" spans="1:28">
      <c r="A398" s="3">
        <v>2014</v>
      </c>
      <c r="B398" t="s">
        <v>70</v>
      </c>
      <c r="C398" t="s">
        <v>68</v>
      </c>
      <c r="D398">
        <v>4</v>
      </c>
      <c r="E398">
        <v>1</v>
      </c>
      <c r="F398">
        <v>105</v>
      </c>
      <c r="G398">
        <v>4</v>
      </c>
      <c r="H398">
        <v>101.1</v>
      </c>
      <c r="I398">
        <v>0.63500000000000001</v>
      </c>
    </row>
    <row r="399" spans="1:28">
      <c r="A399" s="3">
        <v>2014</v>
      </c>
      <c r="B399" t="s">
        <v>70</v>
      </c>
      <c r="C399" t="s">
        <v>68</v>
      </c>
      <c r="D399">
        <v>5</v>
      </c>
      <c r="E399">
        <v>1</v>
      </c>
      <c r="F399">
        <v>118</v>
      </c>
      <c r="G399">
        <v>4</v>
      </c>
      <c r="H399">
        <v>72.3</v>
      </c>
      <c r="I399">
        <v>0.52500000000000002</v>
      </c>
    </row>
    <row r="400" spans="1:28">
      <c r="A400" s="3">
        <v>2014</v>
      </c>
      <c r="B400" t="s">
        <v>70</v>
      </c>
      <c r="C400" t="s">
        <v>68</v>
      </c>
      <c r="D400">
        <v>1</v>
      </c>
      <c r="E400">
        <v>2</v>
      </c>
      <c r="F400">
        <v>107</v>
      </c>
      <c r="G400">
        <v>3</v>
      </c>
      <c r="H400">
        <v>19.600000000000001</v>
      </c>
      <c r="I400">
        <v>0.375</v>
      </c>
    </row>
    <row r="401" spans="1:9">
      <c r="A401" s="3">
        <v>2014</v>
      </c>
      <c r="B401" t="s">
        <v>70</v>
      </c>
      <c r="C401" t="s">
        <v>68</v>
      </c>
      <c r="D401">
        <v>2</v>
      </c>
      <c r="E401">
        <v>2</v>
      </c>
      <c r="F401">
        <v>6</v>
      </c>
      <c r="G401">
        <v>5</v>
      </c>
      <c r="H401">
        <v>32.299999999999997</v>
      </c>
      <c r="I401">
        <v>0.46500000000000002</v>
      </c>
    </row>
    <row r="402" spans="1:9">
      <c r="A402" s="3">
        <v>2014</v>
      </c>
      <c r="B402" t="s">
        <v>70</v>
      </c>
      <c r="C402" t="s">
        <v>68</v>
      </c>
      <c r="D402">
        <v>3</v>
      </c>
      <c r="E402">
        <v>2</v>
      </c>
      <c r="F402">
        <v>56</v>
      </c>
      <c r="G402">
        <v>4</v>
      </c>
      <c r="H402">
        <v>45</v>
      </c>
      <c r="I402">
        <v>0.41499999999999998</v>
      </c>
    </row>
    <row r="403" spans="1:9">
      <c r="A403" s="3">
        <v>2014</v>
      </c>
      <c r="B403" t="s">
        <v>70</v>
      </c>
      <c r="C403" t="s">
        <v>68</v>
      </c>
      <c r="D403">
        <v>4</v>
      </c>
      <c r="E403">
        <v>2</v>
      </c>
      <c r="F403">
        <v>105</v>
      </c>
      <c r="G403">
        <v>3</v>
      </c>
      <c r="H403">
        <v>47.3</v>
      </c>
      <c r="I403">
        <v>0.38</v>
      </c>
    </row>
    <row r="404" spans="1:9">
      <c r="A404" s="3">
        <v>2014</v>
      </c>
      <c r="B404" t="s">
        <v>70</v>
      </c>
      <c r="C404" t="s">
        <v>68</v>
      </c>
      <c r="D404">
        <v>5</v>
      </c>
      <c r="E404">
        <v>2</v>
      </c>
      <c r="F404">
        <v>118</v>
      </c>
      <c r="G404">
        <v>4</v>
      </c>
      <c r="H404">
        <v>34</v>
      </c>
      <c r="I404">
        <v>0.315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 Dictionary</vt:lpstr>
      <vt:lpst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Ha</dc:creator>
  <cp:lastModifiedBy>Grace Ha</cp:lastModifiedBy>
  <dcterms:created xsi:type="dcterms:W3CDTF">2015-02-18T23:50:44Z</dcterms:created>
  <dcterms:modified xsi:type="dcterms:W3CDTF">2015-02-19T00:26:12Z</dcterms:modified>
</cp:coreProperties>
</file>