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cenario 1" sheetId="3" r:id="rId1"/>
    <sheet name="scenario 2" sheetId="5" r:id="rId2"/>
    <sheet name="scenario 3" sheetId="6" r:id="rId3"/>
    <sheet name="scenario 4" sheetId="1" r:id="rId4"/>
  </sheets>
  <definedNames>
    <definedName name="solver_adj" localSheetId="3" hidden="1">'scenario 4'!$B$21:$G$25,'scenario 4'!$B$27:$G$31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'scenario 4'!$B$21:$G$25</definedName>
    <definedName name="solver_lhs2" localSheetId="3" hidden="1">'scenario 4'!$B$27:$G$31</definedName>
    <definedName name="solver_lhs3" localSheetId="3" hidden="1">'scenario 4'!$C$9:$H$13</definedName>
    <definedName name="solver_lhs4" localSheetId="3" hidden="1">'scenario 4'!$C$9:$H$13</definedName>
    <definedName name="solver_lhs5" localSheetId="3" hidden="1">'scenario 4'!$B$9:$H$13</definedName>
    <definedName name="solver_lhs6" localSheetId="3" hidden="1">'scenario 4'!$B$9:$H$13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3" hidden="1">2147483647</definedName>
    <definedName name="solver_num" localSheetId="0" hidden="1">0</definedName>
    <definedName name="solver_num" localSheetId="3" hidden="1">3</definedName>
    <definedName name="solver_nwt" localSheetId="3" hidden="1">1</definedName>
    <definedName name="solver_opt" localSheetId="0" hidden="1">'scenario 1'!$M$20</definedName>
    <definedName name="solver_opt" localSheetId="3" hidden="1">'scenario 4'!$N$18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5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3" hidden="1">'scenario 4'!$B$33:$G$37</definedName>
    <definedName name="solver_rhs2" localSheetId="3" hidden="1">二進制</definedName>
    <definedName name="solver_rhs3" localSheetId="3" hidden="1">'scenario 4'!$C$15:$H$19</definedName>
    <definedName name="solver_rhs4" localSheetId="3" hidden="1">'scenario 4'!$C$15:$H$19</definedName>
    <definedName name="solver_rhs5" localSheetId="3" hidden="1">0</definedName>
    <definedName name="solver_rhs6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I20" i="1" s="1"/>
  <c r="C20" i="1"/>
  <c r="B20" i="1"/>
  <c r="H20" i="6"/>
  <c r="G20" i="6"/>
  <c r="F20" i="6"/>
  <c r="E20" i="6"/>
  <c r="D20" i="6"/>
  <c r="I20" i="6" s="1"/>
  <c r="C20" i="6"/>
  <c r="B20" i="6"/>
  <c r="H20" i="3"/>
  <c r="G20" i="3"/>
  <c r="F20" i="3"/>
  <c r="E20" i="3"/>
  <c r="D20" i="3"/>
  <c r="C20" i="3"/>
  <c r="I20" i="3" s="1"/>
  <c r="B20" i="3"/>
  <c r="I20" i="5"/>
  <c r="D20" i="5"/>
  <c r="E20" i="5"/>
  <c r="F20" i="5"/>
  <c r="G20" i="5"/>
  <c r="H20" i="5"/>
  <c r="C20" i="5"/>
  <c r="B20" i="5"/>
  <c r="K12" i="5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K28" i="6"/>
  <c r="H25" i="6"/>
  <c r="H24" i="6"/>
  <c r="H23" i="6"/>
  <c r="H22" i="6"/>
  <c r="H21" i="6"/>
  <c r="K22" i="6" s="1"/>
  <c r="I19" i="6"/>
  <c r="I18" i="6"/>
  <c r="I17" i="6"/>
  <c r="I16" i="6"/>
  <c r="I15" i="6"/>
  <c r="L15" i="6" s="1"/>
  <c r="C10" i="6"/>
  <c r="C3" i="6" s="1"/>
  <c r="D10" i="6" s="1"/>
  <c r="D3" i="6" s="1"/>
  <c r="E10" i="6" s="1"/>
  <c r="E3" i="6" s="1"/>
  <c r="F10" i="6" s="1"/>
  <c r="F3" i="6" s="1"/>
  <c r="G10" i="6" s="1"/>
  <c r="G3" i="6" s="1"/>
  <c r="H10" i="6" s="1"/>
  <c r="H3" i="6" s="1"/>
  <c r="C9" i="6"/>
  <c r="B6" i="6"/>
  <c r="C13" i="6" s="1"/>
  <c r="C6" i="6" s="1"/>
  <c r="D13" i="6" s="1"/>
  <c r="D6" i="6" s="1"/>
  <c r="E13" i="6" s="1"/>
  <c r="E6" i="6" s="1"/>
  <c r="F13" i="6" s="1"/>
  <c r="F6" i="6" s="1"/>
  <c r="G13" i="6" s="1"/>
  <c r="G6" i="6" s="1"/>
  <c r="H13" i="6" s="1"/>
  <c r="H6" i="6" s="1"/>
  <c r="B5" i="6"/>
  <c r="C12" i="6" s="1"/>
  <c r="C5" i="6" s="1"/>
  <c r="D12" i="6" s="1"/>
  <c r="D5" i="6" s="1"/>
  <c r="E12" i="6" s="1"/>
  <c r="E5" i="6" s="1"/>
  <c r="F12" i="6" s="1"/>
  <c r="F5" i="6" s="1"/>
  <c r="G12" i="6" s="1"/>
  <c r="G5" i="6" s="1"/>
  <c r="H12" i="6" s="1"/>
  <c r="H5" i="6" s="1"/>
  <c r="B4" i="6"/>
  <c r="C11" i="6" s="1"/>
  <c r="C4" i="6" s="1"/>
  <c r="D11" i="6" s="1"/>
  <c r="D4" i="6" s="1"/>
  <c r="E11" i="6" s="1"/>
  <c r="E4" i="6" s="1"/>
  <c r="F11" i="6" s="1"/>
  <c r="F4" i="6" s="1"/>
  <c r="G11" i="6" s="1"/>
  <c r="G4" i="6" s="1"/>
  <c r="H11" i="6" s="1"/>
  <c r="H4" i="6" s="1"/>
  <c r="B3" i="6"/>
  <c r="C2" i="6"/>
  <c r="B2" i="6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K28" i="5"/>
  <c r="H25" i="5"/>
  <c r="H24" i="5"/>
  <c r="H23" i="5"/>
  <c r="H22" i="5"/>
  <c r="H21" i="5"/>
  <c r="K22" i="5" s="1"/>
  <c r="I19" i="5"/>
  <c r="I18" i="5"/>
  <c r="I17" i="5"/>
  <c r="I16" i="5"/>
  <c r="I15" i="5"/>
  <c r="L15" i="5" s="1"/>
  <c r="C9" i="5"/>
  <c r="C2" i="5" s="1"/>
  <c r="B6" i="5"/>
  <c r="C13" i="5" s="1"/>
  <c r="C6" i="5" s="1"/>
  <c r="D13" i="5" s="1"/>
  <c r="D6" i="5" s="1"/>
  <c r="E13" i="5" s="1"/>
  <c r="E6" i="5" s="1"/>
  <c r="F13" i="5" s="1"/>
  <c r="F6" i="5" s="1"/>
  <c r="G13" i="5" s="1"/>
  <c r="G6" i="5" s="1"/>
  <c r="H13" i="5" s="1"/>
  <c r="H6" i="5" s="1"/>
  <c r="B5" i="5"/>
  <c r="C12" i="5" s="1"/>
  <c r="C5" i="5" s="1"/>
  <c r="D12" i="5" s="1"/>
  <c r="D5" i="5" s="1"/>
  <c r="E12" i="5" s="1"/>
  <c r="E5" i="5" s="1"/>
  <c r="F12" i="5" s="1"/>
  <c r="F5" i="5" s="1"/>
  <c r="G12" i="5" s="1"/>
  <c r="G5" i="5" s="1"/>
  <c r="H12" i="5" s="1"/>
  <c r="H5" i="5" s="1"/>
  <c r="B4" i="5"/>
  <c r="C11" i="5" s="1"/>
  <c r="C4" i="5" s="1"/>
  <c r="D11" i="5" s="1"/>
  <c r="D4" i="5" s="1"/>
  <c r="E11" i="5" s="1"/>
  <c r="E4" i="5" s="1"/>
  <c r="F11" i="5" s="1"/>
  <c r="F4" i="5" s="1"/>
  <c r="G11" i="5" s="1"/>
  <c r="G4" i="5" s="1"/>
  <c r="H11" i="5" s="1"/>
  <c r="H4" i="5" s="1"/>
  <c r="B3" i="5"/>
  <c r="C10" i="5" s="1"/>
  <c r="C3" i="5" s="1"/>
  <c r="D10" i="5" s="1"/>
  <c r="D3" i="5" s="1"/>
  <c r="E10" i="5" s="1"/>
  <c r="E3" i="5" s="1"/>
  <c r="F10" i="5" s="1"/>
  <c r="F3" i="5" s="1"/>
  <c r="G10" i="5" s="1"/>
  <c r="G3" i="5" s="1"/>
  <c r="H10" i="5" s="1"/>
  <c r="H3" i="5" s="1"/>
  <c r="B2" i="5"/>
  <c r="I16" i="1"/>
  <c r="I17" i="1"/>
  <c r="I18" i="1"/>
  <c r="I19" i="1"/>
  <c r="I15" i="1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K28" i="3"/>
  <c r="H25" i="3"/>
  <c r="H24" i="3"/>
  <c r="H23" i="3"/>
  <c r="K22" i="3" s="1"/>
  <c r="H22" i="3"/>
  <c r="H21" i="3"/>
  <c r="I19" i="3"/>
  <c r="I18" i="3"/>
  <c r="I17" i="3"/>
  <c r="I16" i="3"/>
  <c r="I15" i="3"/>
  <c r="L15" i="3" s="1"/>
  <c r="M18" i="3" s="1"/>
  <c r="C10" i="3"/>
  <c r="C3" i="3" s="1"/>
  <c r="D10" i="3" s="1"/>
  <c r="D3" i="3" s="1"/>
  <c r="E10" i="3" s="1"/>
  <c r="E3" i="3" s="1"/>
  <c r="F10" i="3" s="1"/>
  <c r="F3" i="3" s="1"/>
  <c r="G10" i="3" s="1"/>
  <c r="G3" i="3" s="1"/>
  <c r="H10" i="3" s="1"/>
  <c r="H3" i="3" s="1"/>
  <c r="B6" i="3"/>
  <c r="C13" i="3" s="1"/>
  <c r="C6" i="3" s="1"/>
  <c r="D13" i="3" s="1"/>
  <c r="D6" i="3" s="1"/>
  <c r="E13" i="3" s="1"/>
  <c r="E6" i="3" s="1"/>
  <c r="F13" i="3" s="1"/>
  <c r="F6" i="3" s="1"/>
  <c r="G13" i="3" s="1"/>
  <c r="G6" i="3" s="1"/>
  <c r="H13" i="3" s="1"/>
  <c r="H6" i="3" s="1"/>
  <c r="B5" i="3"/>
  <c r="C12" i="3" s="1"/>
  <c r="C5" i="3" s="1"/>
  <c r="D12" i="3" s="1"/>
  <c r="D5" i="3" s="1"/>
  <c r="E12" i="3" s="1"/>
  <c r="E5" i="3" s="1"/>
  <c r="F12" i="3" s="1"/>
  <c r="F5" i="3" s="1"/>
  <c r="G12" i="3" s="1"/>
  <c r="G5" i="3" s="1"/>
  <c r="H12" i="3" s="1"/>
  <c r="H5" i="3" s="1"/>
  <c r="B4" i="3"/>
  <c r="C11" i="3" s="1"/>
  <c r="C4" i="3" s="1"/>
  <c r="D11" i="3" s="1"/>
  <c r="D4" i="3" s="1"/>
  <c r="E11" i="3" s="1"/>
  <c r="E4" i="3" s="1"/>
  <c r="F11" i="3" s="1"/>
  <c r="F4" i="3" s="1"/>
  <c r="G11" i="3" s="1"/>
  <c r="G4" i="3" s="1"/>
  <c r="H11" i="3" s="1"/>
  <c r="H4" i="3" s="1"/>
  <c r="B3" i="3"/>
  <c r="B2" i="3"/>
  <c r="C9" i="3" s="1"/>
  <c r="C2" i="3" s="1"/>
  <c r="D9" i="3" s="1"/>
  <c r="D2" i="3" s="1"/>
  <c r="E9" i="3" s="1"/>
  <c r="E2" i="3" s="1"/>
  <c r="F9" i="3" s="1"/>
  <c r="F2" i="3" s="1"/>
  <c r="G9" i="3" s="1"/>
  <c r="G2" i="3" s="1"/>
  <c r="H9" i="3" s="1"/>
  <c r="H2" i="3" s="1"/>
  <c r="M21" i="6" l="1"/>
  <c r="M18" i="6"/>
  <c r="D9" i="6"/>
  <c r="D2" i="6" s="1"/>
  <c r="E9" i="6" s="1"/>
  <c r="E2" i="6" s="1"/>
  <c r="F9" i="6" s="1"/>
  <c r="F2" i="6" s="1"/>
  <c r="G9" i="6" s="1"/>
  <c r="G2" i="6" s="1"/>
  <c r="H9" i="6" s="1"/>
  <c r="H2" i="6" s="1"/>
  <c r="D9" i="5"/>
  <c r="D2" i="5" s="1"/>
  <c r="E9" i="5" s="1"/>
  <c r="E2" i="5" s="1"/>
  <c r="F9" i="5" s="1"/>
  <c r="F2" i="5" s="1"/>
  <c r="G9" i="5" s="1"/>
  <c r="G2" i="5" s="1"/>
  <c r="H9" i="5" s="1"/>
  <c r="H2" i="5" s="1"/>
  <c r="M21" i="5"/>
  <c r="M18" i="5"/>
  <c r="M21" i="3"/>
  <c r="K12" i="3"/>
  <c r="N18" i="3" s="1"/>
  <c r="K12" i="6" l="1"/>
  <c r="N18" i="6" s="1"/>
  <c r="N18" i="5"/>
  <c r="K28" i="1" l="1"/>
  <c r="B3" i="1"/>
  <c r="C10" i="1" s="1"/>
  <c r="C3" i="1" s="1"/>
  <c r="D10" i="1" s="1"/>
  <c r="D3" i="1" s="1"/>
  <c r="E10" i="1" s="1"/>
  <c r="E3" i="1" s="1"/>
  <c r="F10" i="1" s="1"/>
  <c r="F3" i="1" s="1"/>
  <c r="G10" i="1" s="1"/>
  <c r="G3" i="1" s="1"/>
  <c r="H10" i="1" s="1"/>
  <c r="H3" i="1" s="1"/>
  <c r="B4" i="1"/>
  <c r="C11" i="1" s="1"/>
  <c r="C4" i="1" s="1"/>
  <c r="D11" i="1" s="1"/>
  <c r="D4" i="1" s="1"/>
  <c r="E11" i="1" s="1"/>
  <c r="E4" i="1" s="1"/>
  <c r="F11" i="1" s="1"/>
  <c r="F4" i="1" s="1"/>
  <c r="G11" i="1" s="1"/>
  <c r="G4" i="1" s="1"/>
  <c r="H11" i="1" s="1"/>
  <c r="H4" i="1" s="1"/>
  <c r="B5" i="1"/>
  <c r="C12" i="1" s="1"/>
  <c r="C5" i="1" s="1"/>
  <c r="D12" i="1" s="1"/>
  <c r="D5" i="1" s="1"/>
  <c r="E12" i="1" s="1"/>
  <c r="E5" i="1" s="1"/>
  <c r="F12" i="1" s="1"/>
  <c r="F5" i="1" s="1"/>
  <c r="G12" i="1" s="1"/>
  <c r="G5" i="1" s="1"/>
  <c r="H12" i="1" s="1"/>
  <c r="H5" i="1" s="1"/>
  <c r="B6" i="1"/>
  <c r="C13" i="1" s="1"/>
  <c r="C6" i="1" s="1"/>
  <c r="D13" i="1" s="1"/>
  <c r="D6" i="1" s="1"/>
  <c r="E13" i="1" s="1"/>
  <c r="E6" i="1" s="1"/>
  <c r="F13" i="1" s="1"/>
  <c r="F6" i="1" s="1"/>
  <c r="G13" i="1" s="1"/>
  <c r="G6" i="1" s="1"/>
  <c r="H13" i="1" s="1"/>
  <c r="H6" i="1" s="1"/>
  <c r="B2" i="1"/>
  <c r="C9" i="1" s="1"/>
  <c r="C2" i="1" l="1"/>
  <c r="D9" i="1" l="1"/>
  <c r="D2" i="1" s="1"/>
  <c r="E9" i="1" s="1"/>
  <c r="E2" i="1" s="1"/>
  <c r="F9" i="1" s="1"/>
  <c r="F2" i="1" l="1"/>
  <c r="G9" i="1" s="1"/>
  <c r="G2" i="1" l="1"/>
  <c r="H9" i="1" s="1"/>
  <c r="H2" i="1" s="1"/>
  <c r="H22" i="1"/>
  <c r="H23" i="1"/>
  <c r="H24" i="1"/>
  <c r="H25" i="1"/>
  <c r="H21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C33" i="1"/>
  <c r="D33" i="1"/>
  <c r="E33" i="1"/>
  <c r="F33" i="1"/>
  <c r="G33" i="1"/>
  <c r="B33" i="1"/>
  <c r="K12" i="1" l="1"/>
  <c r="K22" i="1"/>
  <c r="L15" i="1" l="1"/>
  <c r="M18" i="1" l="1"/>
  <c r="N18" i="1" s="1"/>
  <c r="M21" i="1"/>
</calcChain>
</file>

<file path=xl/sharedStrings.xml><?xml version="1.0" encoding="utf-8"?>
<sst xmlns="http://schemas.openxmlformats.org/spreadsheetml/2006/main" count="48" uniqueCount="11">
  <si>
    <t>期初存貨</t>
    <phoneticPr fontId="1" type="noConversion"/>
  </si>
  <si>
    <t>訂貨</t>
    <phoneticPr fontId="1" type="noConversion"/>
  </si>
  <si>
    <t>決定是否訂貨</t>
    <phoneticPr fontId="1" type="noConversion"/>
  </si>
  <si>
    <t>限制式</t>
    <phoneticPr fontId="1" type="noConversion"/>
  </si>
  <si>
    <t>total cost</t>
    <phoneticPr fontId="1" type="noConversion"/>
  </si>
  <si>
    <t>total cost</t>
    <phoneticPr fontId="1" type="noConversion"/>
  </si>
  <si>
    <t>total revenue</t>
    <phoneticPr fontId="1" type="noConversion"/>
  </si>
  <si>
    <t>total profit</t>
    <phoneticPr fontId="1" type="noConversion"/>
  </si>
  <si>
    <t>賣出</t>
    <phoneticPr fontId="1" type="noConversion"/>
  </si>
  <si>
    <t>期末存貨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</si>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</sst>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/>
    <xf numFmtId="0" fontId="0" fillId="0" borderId="8" xfId="0" applyBorder="1"/>
    <xf numFmtId="0" fontId="0" fillId="0" borderId="16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3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4" workbookViewId="0">
      <selection activeCell="A20" sqref="A20:XFD20"/>
    </sheetView>
  </sheetViews>
  <sheetFormatPr defaultRowHeight="14.5" x14ac:dyDescent="0.3"/>
  <sheetData>
    <row r="2" spans="1:12" x14ac:dyDescent="0.3">
      <c r="A2" t="s">
        <v>9</v>
      </c>
      <c r="B2" s="12">
        <f>B9-B15</f>
        <v>5</v>
      </c>
      <c r="C2" s="13">
        <f t="shared" ref="C2:H2" si="0">C9-C15</f>
        <v>2</v>
      </c>
      <c r="D2" s="13">
        <f t="shared" si="0"/>
        <v>0</v>
      </c>
      <c r="E2" s="13">
        <f t="shared" si="0"/>
        <v>21</v>
      </c>
      <c r="F2" s="13">
        <f t="shared" si="0"/>
        <v>0</v>
      </c>
      <c r="G2" s="13">
        <f t="shared" si="0"/>
        <v>4.0000000000000071</v>
      </c>
      <c r="H2" s="14">
        <f t="shared" si="0"/>
        <v>7.1054273576010019E-15</v>
      </c>
    </row>
    <row r="3" spans="1:12" x14ac:dyDescent="0.3">
      <c r="B3" s="15">
        <f t="shared" ref="B3:H6" si="1">B10-B16</f>
        <v>5</v>
      </c>
      <c r="C3" s="1">
        <f t="shared" si="1"/>
        <v>0</v>
      </c>
      <c r="D3" s="1">
        <f t="shared" si="1"/>
        <v>40</v>
      </c>
      <c r="E3" s="1">
        <f t="shared" si="1"/>
        <v>15</v>
      </c>
      <c r="F3" s="1">
        <f t="shared" si="1"/>
        <v>9</v>
      </c>
      <c r="G3" s="1">
        <f t="shared" si="1"/>
        <v>6</v>
      </c>
      <c r="H3" s="16">
        <f t="shared" si="1"/>
        <v>0</v>
      </c>
    </row>
    <row r="4" spans="1:12" x14ac:dyDescent="0.3">
      <c r="B4" s="15">
        <f t="shared" si="1"/>
        <v>5</v>
      </c>
      <c r="C4" s="1">
        <f t="shared" si="1"/>
        <v>0</v>
      </c>
      <c r="D4" s="1">
        <f t="shared" si="1"/>
        <v>0</v>
      </c>
      <c r="E4" s="1">
        <f t="shared" si="1"/>
        <v>25</v>
      </c>
      <c r="F4" s="1">
        <f t="shared" si="1"/>
        <v>0</v>
      </c>
      <c r="G4" s="1">
        <f t="shared" si="1"/>
        <v>8</v>
      </c>
      <c r="H4" s="16">
        <f t="shared" si="1"/>
        <v>0</v>
      </c>
    </row>
    <row r="5" spans="1:12" x14ac:dyDescent="0.3">
      <c r="B5" s="15">
        <f t="shared" si="1"/>
        <v>5</v>
      </c>
      <c r="C5" s="1">
        <f t="shared" si="1"/>
        <v>13</v>
      </c>
      <c r="D5" s="1">
        <f t="shared" si="1"/>
        <v>5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6">
        <f t="shared" si="1"/>
        <v>0</v>
      </c>
    </row>
    <row r="6" spans="1:12" x14ac:dyDescent="0.3">
      <c r="B6" s="17">
        <f t="shared" si="1"/>
        <v>5</v>
      </c>
      <c r="C6" s="18">
        <f t="shared" si="1"/>
        <v>3</v>
      </c>
      <c r="D6" s="18">
        <f t="shared" si="1"/>
        <v>15</v>
      </c>
      <c r="E6" s="18">
        <f t="shared" si="1"/>
        <v>0</v>
      </c>
      <c r="F6" s="18">
        <f t="shared" si="1"/>
        <v>0</v>
      </c>
      <c r="G6" s="18">
        <f t="shared" si="1"/>
        <v>10</v>
      </c>
      <c r="H6" s="19">
        <f t="shared" si="1"/>
        <v>0</v>
      </c>
    </row>
    <row r="9" spans="1:12" x14ac:dyDescent="0.3">
      <c r="A9" t="s">
        <v>0</v>
      </c>
      <c r="B9" s="20">
        <v>25</v>
      </c>
      <c r="C9" s="21">
        <f>B2+B21</f>
        <v>5</v>
      </c>
      <c r="D9" s="21">
        <f t="shared" ref="D9:H9" si="2">C2+C21</f>
        <v>30.999999999999996</v>
      </c>
      <c r="E9" s="21">
        <f t="shared" si="2"/>
        <v>51</v>
      </c>
      <c r="F9" s="21">
        <f t="shared" si="2"/>
        <v>21</v>
      </c>
      <c r="G9" s="21">
        <f t="shared" si="2"/>
        <v>29.000000000000007</v>
      </c>
      <c r="H9" s="22">
        <f t="shared" si="2"/>
        <v>4.0000000000000071</v>
      </c>
    </row>
    <row r="10" spans="1:12" x14ac:dyDescent="0.3">
      <c r="B10" s="23">
        <v>25</v>
      </c>
      <c r="C10" s="24">
        <f t="shared" ref="C10:H13" si="3">B3+B22</f>
        <v>5</v>
      </c>
      <c r="D10" s="24">
        <f t="shared" si="3"/>
        <v>68</v>
      </c>
      <c r="E10" s="24">
        <f t="shared" si="3"/>
        <v>40</v>
      </c>
      <c r="F10" s="24">
        <f t="shared" si="3"/>
        <v>15</v>
      </c>
      <c r="G10" s="24">
        <f t="shared" si="3"/>
        <v>9</v>
      </c>
      <c r="H10" s="25">
        <f t="shared" si="3"/>
        <v>6</v>
      </c>
    </row>
    <row r="11" spans="1:12" x14ac:dyDescent="0.3">
      <c r="B11" s="23">
        <v>25</v>
      </c>
      <c r="C11" s="24">
        <f t="shared" si="3"/>
        <v>52</v>
      </c>
      <c r="D11" s="24">
        <f t="shared" si="3"/>
        <v>27</v>
      </c>
      <c r="E11" s="24">
        <f t="shared" si="3"/>
        <v>53</v>
      </c>
      <c r="F11" s="24">
        <f t="shared" si="3"/>
        <v>25</v>
      </c>
      <c r="G11" s="24">
        <f t="shared" si="3"/>
        <v>38</v>
      </c>
      <c r="H11" s="25">
        <f t="shared" si="3"/>
        <v>8</v>
      </c>
      <c r="J11">
        <v>2</v>
      </c>
    </row>
    <row r="12" spans="1:12" x14ac:dyDescent="0.3">
      <c r="B12" s="23">
        <v>25</v>
      </c>
      <c r="C12" s="24">
        <f t="shared" si="3"/>
        <v>39</v>
      </c>
      <c r="D12" s="24">
        <f t="shared" si="3"/>
        <v>13</v>
      </c>
      <c r="E12" s="24">
        <f t="shared" si="3"/>
        <v>5</v>
      </c>
      <c r="F12" s="24">
        <f t="shared" si="3"/>
        <v>12</v>
      </c>
      <c r="G12" s="24">
        <f t="shared" si="3"/>
        <v>28</v>
      </c>
      <c r="H12" s="25">
        <f t="shared" si="3"/>
        <v>62</v>
      </c>
      <c r="J12" t="s">
        <v>5</v>
      </c>
      <c r="K12">
        <f>SUM(B2:H6)*J11</f>
        <v>402</v>
      </c>
    </row>
    <row r="13" spans="1:12" x14ac:dyDescent="0.3">
      <c r="B13" s="26">
        <v>25</v>
      </c>
      <c r="C13" s="27">
        <f t="shared" si="3"/>
        <v>5</v>
      </c>
      <c r="D13" s="27">
        <f t="shared" si="3"/>
        <v>26</v>
      </c>
      <c r="E13" s="27">
        <f t="shared" si="3"/>
        <v>15</v>
      </c>
      <c r="F13" s="27">
        <f t="shared" si="3"/>
        <v>65</v>
      </c>
      <c r="G13" s="27">
        <f t="shared" si="3"/>
        <v>28</v>
      </c>
      <c r="H13" s="28">
        <f t="shared" si="3"/>
        <v>10</v>
      </c>
    </row>
    <row r="15" spans="1:12" x14ac:dyDescent="0.3">
      <c r="A15" t="s">
        <v>8</v>
      </c>
      <c r="B15" s="1">
        <v>20</v>
      </c>
      <c r="C15" s="2">
        <v>3</v>
      </c>
      <c r="D15" s="2">
        <v>31</v>
      </c>
      <c r="E15" s="2">
        <v>30</v>
      </c>
      <c r="F15" s="2">
        <v>21</v>
      </c>
      <c r="G15" s="2">
        <v>25</v>
      </c>
      <c r="H15" s="2">
        <v>4</v>
      </c>
      <c r="I15">
        <f>SUM(B15:H15)</f>
        <v>134</v>
      </c>
      <c r="J15" s="5">
        <v>20</v>
      </c>
      <c r="K15" t="s">
        <v>6</v>
      </c>
      <c r="L15">
        <f>SUMPRODUCT(I15:I19,J15:J19)</f>
        <v>14218</v>
      </c>
    </row>
    <row r="16" spans="1:12" x14ac:dyDescent="0.3">
      <c r="B16" s="1">
        <v>20</v>
      </c>
      <c r="C16" s="2">
        <v>5</v>
      </c>
      <c r="D16" s="2">
        <v>28</v>
      </c>
      <c r="E16" s="2">
        <v>25</v>
      </c>
      <c r="F16" s="2">
        <v>6</v>
      </c>
      <c r="G16" s="2">
        <v>3</v>
      </c>
      <c r="H16" s="2">
        <v>6</v>
      </c>
      <c r="I16">
        <f t="shared" ref="I16:I19" si="4">SUM(B16:H16)</f>
        <v>93</v>
      </c>
      <c r="J16" s="5">
        <v>18</v>
      </c>
    </row>
    <row r="17" spans="1:14" x14ac:dyDescent="0.3">
      <c r="B17" s="1">
        <v>20</v>
      </c>
      <c r="C17" s="2">
        <v>52</v>
      </c>
      <c r="D17" s="2">
        <v>27</v>
      </c>
      <c r="E17" s="2">
        <v>28</v>
      </c>
      <c r="F17" s="2">
        <v>25</v>
      </c>
      <c r="G17" s="2">
        <v>30</v>
      </c>
      <c r="H17" s="2">
        <v>8</v>
      </c>
      <c r="I17">
        <f t="shared" si="4"/>
        <v>190</v>
      </c>
      <c r="J17" s="5">
        <v>18</v>
      </c>
    </row>
    <row r="18" spans="1:14" x14ac:dyDescent="0.3">
      <c r="B18" s="1">
        <v>20</v>
      </c>
      <c r="C18" s="2">
        <v>26</v>
      </c>
      <c r="D18" s="2">
        <v>8</v>
      </c>
      <c r="E18" s="2">
        <v>5</v>
      </c>
      <c r="F18" s="2">
        <v>12</v>
      </c>
      <c r="G18" s="2">
        <v>28</v>
      </c>
      <c r="H18" s="2">
        <v>62</v>
      </c>
      <c r="I18">
        <f t="shared" si="4"/>
        <v>161</v>
      </c>
      <c r="J18" s="6">
        <v>12</v>
      </c>
      <c r="L18" t="s">
        <v>7</v>
      </c>
      <c r="M18" s="10">
        <f>L15</f>
        <v>14218</v>
      </c>
      <c r="N18">
        <f>M18-K12-K22-K28</f>
        <v>7207</v>
      </c>
    </row>
    <row r="19" spans="1:14" ht="15" thickBot="1" x14ac:dyDescent="0.35">
      <c r="B19" s="3">
        <v>20</v>
      </c>
      <c r="C19" s="4">
        <v>2</v>
      </c>
      <c r="D19" s="4">
        <v>11</v>
      </c>
      <c r="E19" s="4">
        <v>15</v>
      </c>
      <c r="F19" s="4">
        <v>65</v>
      </c>
      <c r="G19" s="4">
        <v>18</v>
      </c>
      <c r="H19" s="4">
        <v>10</v>
      </c>
      <c r="I19">
        <f t="shared" si="4"/>
        <v>141</v>
      </c>
      <c r="J19" s="6">
        <v>32</v>
      </c>
    </row>
    <row r="20" spans="1:14" x14ac:dyDescent="0.3">
      <c r="A20" t="s">
        <v>10</v>
      </c>
      <c r="B20">
        <f>SUMPRODUCT(B15:B19,J15:J19)-SUM(B2:B6)*$J$11</f>
        <v>1950</v>
      </c>
      <c r="C20">
        <f>SUMPRODUCT(C15:C19,$J$15:$J$19)-SUM(C2:C6)*$J$11-SUM(B27:B31)*$I$28-SUMPRODUCT(B21:B25,$I$21:$I$25)</f>
        <v>699</v>
      </c>
      <c r="D20">
        <f t="shared" ref="D20:H20" si="5">SUMPRODUCT(D15:D19,$J$15:$J$19)-SUM(D2:D6)*$J$11-SUM(C27:C31)*$I$28-SUMPRODUCT(C21:C25,$I$21:$I$25)</f>
        <v>225</v>
      </c>
      <c r="E20">
        <f t="shared" si="5"/>
        <v>885</v>
      </c>
      <c r="F20">
        <f t="shared" si="5"/>
        <v>1972</v>
      </c>
      <c r="G20">
        <f t="shared" si="5"/>
        <v>502</v>
      </c>
      <c r="H20">
        <f t="shared" si="5"/>
        <v>974</v>
      </c>
      <c r="I20" s="34">
        <f>SUM(B20:H20)</f>
        <v>7207</v>
      </c>
    </row>
    <row r="21" spans="1:14" x14ac:dyDescent="0.3">
      <c r="A21" t="s">
        <v>1</v>
      </c>
      <c r="B21" s="7">
        <v>0</v>
      </c>
      <c r="C21" s="7">
        <v>28.999999999999996</v>
      </c>
      <c r="D21" s="7">
        <v>51</v>
      </c>
      <c r="E21" s="7">
        <v>0</v>
      </c>
      <c r="F21" s="7">
        <v>29.000000000000007</v>
      </c>
      <c r="G21" s="7">
        <v>0</v>
      </c>
      <c r="H21">
        <f>SUM(B21:G21)</f>
        <v>109</v>
      </c>
      <c r="I21">
        <v>10</v>
      </c>
      <c r="M21">
        <f>L15+K22+K28</f>
        <v>20827</v>
      </c>
    </row>
    <row r="22" spans="1:14" x14ac:dyDescent="0.3">
      <c r="B22" s="7">
        <v>0</v>
      </c>
      <c r="C22" s="7">
        <v>68</v>
      </c>
      <c r="D22" s="7">
        <v>0</v>
      </c>
      <c r="E22" s="7">
        <v>0</v>
      </c>
      <c r="F22" s="7">
        <v>0</v>
      </c>
      <c r="G22" s="7">
        <v>0</v>
      </c>
      <c r="H22">
        <f t="shared" ref="H22:H25" si="6">SUM(B22:G22)</f>
        <v>68</v>
      </c>
      <c r="I22">
        <v>9</v>
      </c>
      <c r="J22" t="s">
        <v>4</v>
      </c>
      <c r="K22">
        <f>SUMPRODUCT(H21:H25,I21:I25)</f>
        <v>5859</v>
      </c>
    </row>
    <row r="23" spans="1:14" x14ac:dyDescent="0.3">
      <c r="B23" s="7">
        <v>47</v>
      </c>
      <c r="C23" s="7">
        <v>27</v>
      </c>
      <c r="D23" s="7">
        <v>53</v>
      </c>
      <c r="E23" s="7">
        <v>0</v>
      </c>
      <c r="F23" s="7">
        <v>38</v>
      </c>
      <c r="G23" s="7">
        <v>0</v>
      </c>
      <c r="H23">
        <f t="shared" si="6"/>
        <v>165</v>
      </c>
      <c r="I23">
        <v>9</v>
      </c>
    </row>
    <row r="24" spans="1:14" x14ac:dyDescent="0.3">
      <c r="B24" s="7">
        <v>34</v>
      </c>
      <c r="C24" s="7">
        <v>0</v>
      </c>
      <c r="D24" s="7">
        <v>0</v>
      </c>
      <c r="E24" s="7">
        <v>12</v>
      </c>
      <c r="F24" s="7">
        <v>28</v>
      </c>
      <c r="G24" s="7">
        <v>62</v>
      </c>
      <c r="H24">
        <f t="shared" si="6"/>
        <v>136</v>
      </c>
      <c r="I24">
        <v>6</v>
      </c>
    </row>
    <row r="25" spans="1:14" x14ac:dyDescent="0.3">
      <c r="B25" s="7">
        <v>0</v>
      </c>
      <c r="C25" s="7">
        <v>23</v>
      </c>
      <c r="D25" s="7">
        <v>0</v>
      </c>
      <c r="E25" s="7">
        <v>65</v>
      </c>
      <c r="F25" s="7">
        <v>28</v>
      </c>
      <c r="G25" s="7">
        <v>0</v>
      </c>
      <c r="H25">
        <f t="shared" si="6"/>
        <v>116</v>
      </c>
      <c r="I25">
        <v>16</v>
      </c>
    </row>
    <row r="27" spans="1:14" x14ac:dyDescent="0.3">
      <c r="A27" t="s">
        <v>2</v>
      </c>
      <c r="B27" s="9">
        <v>0</v>
      </c>
      <c r="C27" s="9">
        <v>1</v>
      </c>
      <c r="D27" s="9">
        <v>1</v>
      </c>
      <c r="E27" s="9">
        <v>0</v>
      </c>
      <c r="F27" s="9">
        <v>1</v>
      </c>
      <c r="G27" s="9">
        <v>0</v>
      </c>
    </row>
    <row r="28" spans="1:14" x14ac:dyDescent="0.3"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I28">
        <v>50</v>
      </c>
      <c r="J28" t="s">
        <v>5</v>
      </c>
      <c r="K28">
        <f>SUM(B27:G31)*I28</f>
        <v>750</v>
      </c>
    </row>
    <row r="29" spans="1:14" x14ac:dyDescent="0.3">
      <c r="B29" s="9">
        <v>1</v>
      </c>
      <c r="C29" s="9">
        <v>1</v>
      </c>
      <c r="D29" s="9">
        <v>1</v>
      </c>
      <c r="E29" s="9">
        <v>0</v>
      </c>
      <c r="F29" s="9">
        <v>1</v>
      </c>
      <c r="G29" s="9">
        <v>0</v>
      </c>
    </row>
    <row r="30" spans="1:14" x14ac:dyDescent="0.3">
      <c r="B30" s="9">
        <v>1</v>
      </c>
      <c r="C30" s="9">
        <v>0</v>
      </c>
      <c r="D30" s="9">
        <v>0</v>
      </c>
      <c r="E30" s="9">
        <v>1</v>
      </c>
      <c r="F30" s="9">
        <v>1</v>
      </c>
      <c r="G30" s="9">
        <v>1</v>
      </c>
    </row>
    <row r="31" spans="1:14" x14ac:dyDescent="0.3">
      <c r="B31" s="9">
        <v>0</v>
      </c>
      <c r="C31" s="9">
        <v>1</v>
      </c>
      <c r="D31" s="9">
        <v>0</v>
      </c>
      <c r="E31" s="9">
        <v>1</v>
      </c>
      <c r="F31" s="9">
        <v>1</v>
      </c>
      <c r="G31" s="9">
        <v>0</v>
      </c>
    </row>
    <row r="33" spans="1:9" x14ac:dyDescent="0.3">
      <c r="A33" t="s">
        <v>3</v>
      </c>
      <c r="B33" s="8">
        <f>B27*$I$35</f>
        <v>0</v>
      </c>
      <c r="C33" s="8">
        <f t="shared" ref="C33:G33" si="7">C27*$I$35</f>
        <v>999</v>
      </c>
      <c r="D33" s="8">
        <f t="shared" si="7"/>
        <v>999</v>
      </c>
      <c r="E33" s="8">
        <f t="shared" si="7"/>
        <v>0</v>
      </c>
      <c r="F33" s="8">
        <f t="shared" si="7"/>
        <v>999</v>
      </c>
      <c r="G33" s="8">
        <f t="shared" si="7"/>
        <v>0</v>
      </c>
    </row>
    <row r="34" spans="1:9" x14ac:dyDescent="0.3">
      <c r="B34" s="8">
        <f t="shared" ref="B34:G37" si="8">B28*$I$35</f>
        <v>0</v>
      </c>
      <c r="C34" s="8">
        <f t="shared" si="8"/>
        <v>999</v>
      </c>
      <c r="D34" s="8">
        <f t="shared" si="8"/>
        <v>0</v>
      </c>
      <c r="E34" s="8">
        <f t="shared" si="8"/>
        <v>0</v>
      </c>
      <c r="F34" s="8">
        <f t="shared" si="8"/>
        <v>0</v>
      </c>
      <c r="G34" s="8">
        <f t="shared" si="8"/>
        <v>0</v>
      </c>
    </row>
    <row r="35" spans="1:9" x14ac:dyDescent="0.3">
      <c r="B35" s="8">
        <f t="shared" si="8"/>
        <v>999</v>
      </c>
      <c r="C35" s="8">
        <f t="shared" si="8"/>
        <v>999</v>
      </c>
      <c r="D35" s="8">
        <f t="shared" si="8"/>
        <v>999</v>
      </c>
      <c r="E35" s="8">
        <f t="shared" si="8"/>
        <v>0</v>
      </c>
      <c r="F35" s="8">
        <f t="shared" si="8"/>
        <v>999</v>
      </c>
      <c r="G35" s="8">
        <f t="shared" si="8"/>
        <v>0</v>
      </c>
      <c r="I35">
        <v>999</v>
      </c>
    </row>
    <row r="36" spans="1:9" x14ac:dyDescent="0.3">
      <c r="B36" s="8">
        <f t="shared" si="8"/>
        <v>999</v>
      </c>
      <c r="C36" s="8">
        <f t="shared" si="8"/>
        <v>0</v>
      </c>
      <c r="D36" s="8">
        <f t="shared" si="8"/>
        <v>0</v>
      </c>
      <c r="E36" s="8">
        <f t="shared" si="8"/>
        <v>999</v>
      </c>
      <c r="F36" s="8">
        <f t="shared" si="8"/>
        <v>999</v>
      </c>
      <c r="G36" s="8">
        <f t="shared" si="8"/>
        <v>999</v>
      </c>
    </row>
    <row r="37" spans="1:9" x14ac:dyDescent="0.3">
      <c r="B37" s="8">
        <f t="shared" si="8"/>
        <v>0</v>
      </c>
      <c r="C37" s="8">
        <f t="shared" si="8"/>
        <v>999</v>
      </c>
      <c r="D37" s="8">
        <f t="shared" si="8"/>
        <v>0</v>
      </c>
      <c r="E37" s="8">
        <f t="shared" si="8"/>
        <v>999</v>
      </c>
      <c r="F37" s="8">
        <f t="shared" si="8"/>
        <v>999</v>
      </c>
      <c r="G37" s="8">
        <f t="shared" si="8"/>
        <v>0</v>
      </c>
    </row>
    <row r="39" spans="1:9" x14ac:dyDescent="0.3">
      <c r="B39" s="11"/>
      <c r="C39" s="11"/>
      <c r="D39" s="11"/>
      <c r="E39" s="11"/>
      <c r="F39" s="11"/>
      <c r="G39" s="11"/>
    </row>
    <row r="40" spans="1:9" x14ac:dyDescent="0.3">
      <c r="B40" s="11"/>
      <c r="C40" s="11"/>
      <c r="D40" s="11"/>
      <c r="E40" s="11"/>
      <c r="F40" s="11"/>
      <c r="G40" s="11"/>
    </row>
    <row r="41" spans="1:9" x14ac:dyDescent="0.3">
      <c r="B41" s="11"/>
      <c r="C41" s="11"/>
      <c r="D41" s="11"/>
      <c r="E41" s="11"/>
      <c r="F41" s="11"/>
      <c r="G41" s="11"/>
    </row>
    <row r="42" spans="1:9" x14ac:dyDescent="0.3">
      <c r="B42" s="11"/>
      <c r="C42" s="11"/>
      <c r="D42" s="11"/>
      <c r="E42" s="11"/>
      <c r="F42" s="11"/>
      <c r="G42" s="11"/>
    </row>
    <row r="43" spans="1:9" x14ac:dyDescent="0.3">
      <c r="B43" s="11"/>
      <c r="C43" s="11"/>
      <c r="D43" s="11"/>
      <c r="E43" s="11"/>
      <c r="F43" s="11"/>
      <c r="G43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7" workbookViewId="0">
      <selection activeCell="A20" sqref="A20:XFD20"/>
    </sheetView>
  </sheetViews>
  <sheetFormatPr defaultRowHeight="14.5" x14ac:dyDescent="0.3"/>
  <sheetData>
    <row r="2" spans="1:12" x14ac:dyDescent="0.3">
      <c r="A2" t="s">
        <v>9</v>
      </c>
      <c r="B2" s="12">
        <f>B9-B15</f>
        <v>5</v>
      </c>
      <c r="C2" s="13">
        <f t="shared" ref="C2:H2" si="0">C9-C15</f>
        <v>21</v>
      </c>
      <c r="D2" s="13">
        <f t="shared" si="0"/>
        <v>0</v>
      </c>
      <c r="E2" s="13">
        <f t="shared" si="0"/>
        <v>0</v>
      </c>
      <c r="F2" s="13">
        <f t="shared" si="0"/>
        <v>0</v>
      </c>
      <c r="G2" s="13">
        <f t="shared" si="0"/>
        <v>22</v>
      </c>
      <c r="H2" s="14">
        <f t="shared" si="0"/>
        <v>0</v>
      </c>
    </row>
    <row r="3" spans="1:12" x14ac:dyDescent="0.3">
      <c r="B3" s="15">
        <f t="shared" ref="B3:H6" si="1">B10-B16</f>
        <v>5</v>
      </c>
      <c r="C3" s="1">
        <f t="shared" si="1"/>
        <v>18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23</v>
      </c>
      <c r="H3" s="16">
        <f t="shared" si="1"/>
        <v>0</v>
      </c>
    </row>
    <row r="4" spans="1:12" x14ac:dyDescent="0.3">
      <c r="B4" s="15">
        <f t="shared" si="1"/>
        <v>5</v>
      </c>
      <c r="C4" s="1">
        <f t="shared" si="1"/>
        <v>0</v>
      </c>
      <c r="D4" s="1">
        <f t="shared" si="1"/>
        <v>0</v>
      </c>
      <c r="E4" s="1">
        <f t="shared" si="1"/>
        <v>0</v>
      </c>
      <c r="F4" s="1">
        <f t="shared" si="1"/>
        <v>0</v>
      </c>
      <c r="G4" s="1">
        <f t="shared" si="1"/>
        <v>21</v>
      </c>
      <c r="H4" s="16">
        <f t="shared" si="1"/>
        <v>0</v>
      </c>
    </row>
    <row r="5" spans="1:12" x14ac:dyDescent="0.3">
      <c r="B5" s="15">
        <f t="shared" si="1"/>
        <v>5</v>
      </c>
      <c r="C5" s="1">
        <f t="shared" si="1"/>
        <v>16.999999999999996</v>
      </c>
      <c r="D5" s="1">
        <f t="shared" si="1"/>
        <v>0</v>
      </c>
      <c r="E5" s="1">
        <f t="shared" si="1"/>
        <v>0</v>
      </c>
      <c r="F5" s="1">
        <f t="shared" si="1"/>
        <v>8</v>
      </c>
      <c r="G5" s="1">
        <f t="shared" si="1"/>
        <v>0</v>
      </c>
      <c r="H5" s="16">
        <f t="shared" si="1"/>
        <v>0</v>
      </c>
    </row>
    <row r="6" spans="1:12" x14ac:dyDescent="0.3">
      <c r="B6" s="17">
        <f t="shared" si="1"/>
        <v>5</v>
      </c>
      <c r="C6" s="18">
        <f t="shared" si="1"/>
        <v>0</v>
      </c>
      <c r="D6" s="18">
        <f t="shared" si="1"/>
        <v>12</v>
      </c>
      <c r="E6" s="18">
        <f t="shared" si="1"/>
        <v>0</v>
      </c>
      <c r="F6" s="18">
        <f t="shared" si="1"/>
        <v>0</v>
      </c>
      <c r="G6" s="18">
        <f t="shared" si="1"/>
        <v>18</v>
      </c>
      <c r="H6" s="19">
        <f t="shared" si="1"/>
        <v>0</v>
      </c>
    </row>
    <row r="9" spans="1:12" x14ac:dyDescent="0.3">
      <c r="A9" t="s">
        <v>0</v>
      </c>
      <c r="B9" s="20">
        <v>25</v>
      </c>
      <c r="C9" s="21">
        <f>B2+B21</f>
        <v>39</v>
      </c>
      <c r="D9" s="21">
        <f t="shared" ref="D9:H9" si="2">C2+C21</f>
        <v>21</v>
      </c>
      <c r="E9" s="21">
        <f t="shared" si="2"/>
        <v>23.000000000000004</v>
      </c>
      <c r="F9" s="21">
        <f t="shared" si="2"/>
        <v>0</v>
      </c>
      <c r="G9" s="21">
        <f t="shared" si="2"/>
        <v>50</v>
      </c>
      <c r="H9" s="22">
        <f t="shared" si="2"/>
        <v>22</v>
      </c>
    </row>
    <row r="10" spans="1:12" x14ac:dyDescent="0.3">
      <c r="B10" s="23">
        <v>25</v>
      </c>
      <c r="C10" s="24">
        <f t="shared" ref="C10:H13" si="3">B3+B22</f>
        <v>37</v>
      </c>
      <c r="D10" s="24">
        <f t="shared" si="3"/>
        <v>18</v>
      </c>
      <c r="E10" s="24">
        <f t="shared" si="3"/>
        <v>24.999999999999996</v>
      </c>
      <c r="F10" s="24">
        <f t="shared" si="3"/>
        <v>0</v>
      </c>
      <c r="G10" s="24">
        <f t="shared" si="3"/>
        <v>49</v>
      </c>
      <c r="H10" s="25">
        <f t="shared" si="3"/>
        <v>23</v>
      </c>
    </row>
    <row r="11" spans="1:12" x14ac:dyDescent="0.3">
      <c r="B11" s="23">
        <v>25</v>
      </c>
      <c r="C11" s="24">
        <f t="shared" si="3"/>
        <v>43</v>
      </c>
      <c r="D11" s="24">
        <f t="shared" si="3"/>
        <v>31</v>
      </c>
      <c r="E11" s="24">
        <f t="shared" si="3"/>
        <v>28</v>
      </c>
      <c r="F11" s="24">
        <f t="shared" si="3"/>
        <v>0</v>
      </c>
      <c r="G11" s="24">
        <f t="shared" si="3"/>
        <v>48</v>
      </c>
      <c r="H11" s="25">
        <f t="shared" si="3"/>
        <v>21</v>
      </c>
      <c r="J11">
        <v>2</v>
      </c>
    </row>
    <row r="12" spans="1:12" x14ac:dyDescent="0.3">
      <c r="B12" s="23">
        <v>25</v>
      </c>
      <c r="C12" s="24">
        <f t="shared" si="3"/>
        <v>31.999999999999996</v>
      </c>
      <c r="D12" s="24">
        <f t="shared" si="3"/>
        <v>16.999999999999996</v>
      </c>
      <c r="E12" s="24">
        <f t="shared" si="3"/>
        <v>19.000000000000004</v>
      </c>
      <c r="F12" s="24">
        <f t="shared" si="3"/>
        <v>118</v>
      </c>
      <c r="G12" s="24">
        <f t="shared" si="3"/>
        <v>8</v>
      </c>
      <c r="H12" s="25">
        <f t="shared" si="3"/>
        <v>19</v>
      </c>
      <c r="J12" t="s">
        <v>5</v>
      </c>
      <c r="K12">
        <f>SUM(B2:H6)*J11</f>
        <v>370</v>
      </c>
    </row>
    <row r="13" spans="1:12" x14ac:dyDescent="0.3">
      <c r="B13" s="26">
        <v>25</v>
      </c>
      <c r="C13" s="27">
        <f t="shared" si="3"/>
        <v>12</v>
      </c>
      <c r="D13" s="27">
        <f t="shared" si="3"/>
        <v>31</v>
      </c>
      <c r="E13" s="27">
        <f t="shared" si="3"/>
        <v>12</v>
      </c>
      <c r="F13" s="27">
        <f t="shared" si="3"/>
        <v>0</v>
      </c>
      <c r="G13" s="27">
        <f t="shared" si="3"/>
        <v>31</v>
      </c>
      <c r="H13" s="28">
        <f t="shared" si="3"/>
        <v>18</v>
      </c>
    </row>
    <row r="15" spans="1:12" x14ac:dyDescent="0.3">
      <c r="A15" t="s">
        <v>8</v>
      </c>
      <c r="B15" s="12">
        <v>20</v>
      </c>
      <c r="C15" s="29">
        <v>18</v>
      </c>
      <c r="D15" s="29">
        <v>21</v>
      </c>
      <c r="E15" s="29">
        <v>23</v>
      </c>
      <c r="F15" s="29">
        <v>0</v>
      </c>
      <c r="G15" s="29">
        <v>28</v>
      </c>
      <c r="H15" s="30">
        <v>22</v>
      </c>
      <c r="I15" s="1">
        <f>SUM(B15:H15)</f>
        <v>132</v>
      </c>
      <c r="J15" s="5">
        <v>20</v>
      </c>
      <c r="K15" t="s">
        <v>6</v>
      </c>
      <c r="L15">
        <f>SUMPRODUCT(I15:I19,J15:J19)</f>
        <v>13562</v>
      </c>
    </row>
    <row r="16" spans="1:12" x14ac:dyDescent="0.3">
      <c r="B16" s="15">
        <v>20</v>
      </c>
      <c r="C16" s="2">
        <v>19</v>
      </c>
      <c r="D16" s="2">
        <v>18</v>
      </c>
      <c r="E16" s="2">
        <v>25</v>
      </c>
      <c r="F16" s="2">
        <v>0</v>
      </c>
      <c r="G16" s="2">
        <v>26</v>
      </c>
      <c r="H16" s="31">
        <v>23</v>
      </c>
      <c r="I16" s="1">
        <f t="shared" ref="I16:I19" si="4">SUM(B16:H16)</f>
        <v>131</v>
      </c>
      <c r="J16" s="5">
        <v>18</v>
      </c>
    </row>
    <row r="17" spans="1:14" x14ac:dyDescent="0.3">
      <c r="B17" s="15">
        <v>20</v>
      </c>
      <c r="C17" s="2">
        <v>43</v>
      </c>
      <c r="D17" s="2">
        <v>31</v>
      </c>
      <c r="E17" s="2">
        <v>28</v>
      </c>
      <c r="F17" s="2">
        <v>0</v>
      </c>
      <c r="G17" s="2">
        <v>27</v>
      </c>
      <c r="H17" s="31">
        <v>21</v>
      </c>
      <c r="I17" s="1">
        <f t="shared" si="4"/>
        <v>170</v>
      </c>
      <c r="J17" s="5">
        <v>18</v>
      </c>
    </row>
    <row r="18" spans="1:14" x14ac:dyDescent="0.3">
      <c r="B18" s="15">
        <v>20</v>
      </c>
      <c r="C18" s="2">
        <v>15</v>
      </c>
      <c r="D18" s="2">
        <v>17</v>
      </c>
      <c r="E18" s="2">
        <v>19</v>
      </c>
      <c r="F18" s="2">
        <v>110</v>
      </c>
      <c r="G18" s="2">
        <v>8</v>
      </c>
      <c r="H18" s="31">
        <v>19</v>
      </c>
      <c r="I18" s="1">
        <f t="shared" si="4"/>
        <v>208</v>
      </c>
      <c r="J18" s="6">
        <v>12</v>
      </c>
      <c r="L18" t="s">
        <v>7</v>
      </c>
      <c r="M18" s="10">
        <f>L15</f>
        <v>13562</v>
      </c>
      <c r="N18">
        <f>M18-K12-K22-K28</f>
        <v>6811</v>
      </c>
    </row>
    <row r="19" spans="1:14" x14ac:dyDescent="0.3">
      <c r="B19" s="17">
        <v>20</v>
      </c>
      <c r="C19" s="32">
        <v>12</v>
      </c>
      <c r="D19" s="32">
        <v>19</v>
      </c>
      <c r="E19" s="32">
        <v>12</v>
      </c>
      <c r="F19" s="32">
        <v>0</v>
      </c>
      <c r="G19" s="32">
        <v>13</v>
      </c>
      <c r="H19" s="33">
        <v>18</v>
      </c>
      <c r="I19" s="1">
        <f t="shared" si="4"/>
        <v>94</v>
      </c>
      <c r="J19" s="6">
        <v>32</v>
      </c>
    </row>
    <row r="20" spans="1:14" x14ac:dyDescent="0.3">
      <c r="A20" t="s">
        <v>10</v>
      </c>
      <c r="B20">
        <f>SUMPRODUCT(B15:B19,J15:J19)-SUM(B2:B6)*$J$11</f>
        <v>1950</v>
      </c>
      <c r="C20">
        <f>SUMPRODUCT(C15:C19,$J$15:$J$19)-SUM(C2:C6)*$J$11-SUM(B27:B31)*$I$28-SUMPRODUCT(B21:B25,$I$21:$I$25)</f>
        <v>434</v>
      </c>
      <c r="D20">
        <f t="shared" ref="D20:H20" si="5">SUMPRODUCT(D15:D19,$J$15:$J$19)-SUM(D2:D6)*$J$11-SUM(C27:C31)*$I$28-SUMPRODUCT(C21:C25,$I$21:$I$25)</f>
        <v>1215</v>
      </c>
      <c r="E20">
        <f t="shared" si="5"/>
        <v>1005</v>
      </c>
      <c r="F20">
        <f t="shared" si="5"/>
        <v>546</v>
      </c>
      <c r="G20">
        <f t="shared" si="5"/>
        <v>-211</v>
      </c>
      <c r="H20">
        <f t="shared" si="5"/>
        <v>1872</v>
      </c>
      <c r="I20" s="34">
        <f>SUM(B20:H20)</f>
        <v>6811</v>
      </c>
    </row>
    <row r="21" spans="1:14" x14ac:dyDescent="0.3">
      <c r="A21" t="s">
        <v>1</v>
      </c>
      <c r="B21" s="7">
        <v>34</v>
      </c>
      <c r="C21" s="7">
        <v>0</v>
      </c>
      <c r="D21" s="7">
        <v>23.000000000000004</v>
      </c>
      <c r="E21" s="7">
        <v>0</v>
      </c>
      <c r="F21" s="7">
        <v>50</v>
      </c>
      <c r="G21" s="7">
        <v>0</v>
      </c>
      <c r="H21">
        <f>SUM(B21:G21)</f>
        <v>107</v>
      </c>
      <c r="I21">
        <v>10</v>
      </c>
      <c r="M21">
        <f>L15+K22+K28</f>
        <v>19943</v>
      </c>
    </row>
    <row r="22" spans="1:14" x14ac:dyDescent="0.3">
      <c r="B22" s="7">
        <v>32</v>
      </c>
      <c r="C22" s="7">
        <v>0</v>
      </c>
      <c r="D22" s="7">
        <v>24.999999999999996</v>
      </c>
      <c r="E22" s="7">
        <v>0</v>
      </c>
      <c r="F22" s="7">
        <v>49</v>
      </c>
      <c r="G22" s="7">
        <v>0</v>
      </c>
      <c r="H22">
        <f t="shared" ref="H22:H25" si="6">SUM(B22:G22)</f>
        <v>106</v>
      </c>
      <c r="I22">
        <v>9</v>
      </c>
      <c r="J22" t="s">
        <v>4</v>
      </c>
      <c r="K22">
        <f>SUMPRODUCT(H21:H25,I21:I25)</f>
        <v>5531</v>
      </c>
    </row>
    <row r="23" spans="1:14" x14ac:dyDescent="0.3">
      <c r="B23" s="7">
        <v>38</v>
      </c>
      <c r="C23" s="7">
        <v>31</v>
      </c>
      <c r="D23" s="7">
        <v>28</v>
      </c>
      <c r="E23" s="7">
        <v>0</v>
      </c>
      <c r="F23" s="7">
        <v>48</v>
      </c>
      <c r="G23" s="7">
        <v>0</v>
      </c>
      <c r="H23">
        <f t="shared" si="6"/>
        <v>145</v>
      </c>
      <c r="I23">
        <v>9</v>
      </c>
    </row>
    <row r="24" spans="1:14" x14ac:dyDescent="0.3">
      <c r="B24" s="7">
        <v>26.999999999999996</v>
      </c>
      <c r="C24" s="7">
        <v>0</v>
      </c>
      <c r="D24" s="7">
        <v>19.000000000000004</v>
      </c>
      <c r="E24" s="7">
        <v>118</v>
      </c>
      <c r="F24" s="7">
        <v>0</v>
      </c>
      <c r="G24" s="7">
        <v>19</v>
      </c>
      <c r="H24">
        <f t="shared" si="6"/>
        <v>183</v>
      </c>
      <c r="I24">
        <v>6</v>
      </c>
    </row>
    <row r="25" spans="1:14" x14ac:dyDescent="0.3">
      <c r="B25" s="7">
        <v>7</v>
      </c>
      <c r="C25" s="7">
        <v>31</v>
      </c>
      <c r="D25" s="7">
        <v>0</v>
      </c>
      <c r="E25" s="7">
        <v>0</v>
      </c>
      <c r="F25" s="7">
        <v>31</v>
      </c>
      <c r="G25" s="7">
        <v>0</v>
      </c>
      <c r="H25">
        <f t="shared" si="6"/>
        <v>69</v>
      </c>
      <c r="I25">
        <v>16</v>
      </c>
    </row>
    <row r="27" spans="1:14" x14ac:dyDescent="0.3">
      <c r="A27" t="s">
        <v>2</v>
      </c>
      <c r="B27" s="9">
        <v>1</v>
      </c>
      <c r="C27" s="9">
        <v>0</v>
      </c>
      <c r="D27" s="9">
        <v>1</v>
      </c>
      <c r="E27" s="9">
        <v>0</v>
      </c>
      <c r="F27" s="9">
        <v>1</v>
      </c>
      <c r="G27" s="9">
        <v>0</v>
      </c>
    </row>
    <row r="28" spans="1:14" x14ac:dyDescent="0.3">
      <c r="B28" s="9">
        <v>1</v>
      </c>
      <c r="C28" s="9">
        <v>0</v>
      </c>
      <c r="D28" s="9">
        <v>1</v>
      </c>
      <c r="E28" s="9">
        <v>0</v>
      </c>
      <c r="F28" s="9">
        <v>1</v>
      </c>
      <c r="G28" s="9">
        <v>0</v>
      </c>
      <c r="I28">
        <v>50</v>
      </c>
      <c r="J28" t="s">
        <v>5</v>
      </c>
      <c r="K28">
        <f>SUM(B27:G31)*I28</f>
        <v>850</v>
      </c>
    </row>
    <row r="29" spans="1:14" x14ac:dyDescent="0.3">
      <c r="B29" s="9">
        <v>1</v>
      </c>
      <c r="C29" s="9">
        <v>1</v>
      </c>
      <c r="D29" s="9">
        <v>1</v>
      </c>
      <c r="E29" s="9">
        <v>0</v>
      </c>
      <c r="F29" s="9">
        <v>1</v>
      </c>
      <c r="G29" s="9">
        <v>0</v>
      </c>
    </row>
    <row r="30" spans="1:14" x14ac:dyDescent="0.3">
      <c r="B30" s="9">
        <v>1</v>
      </c>
      <c r="C30" s="9">
        <v>0</v>
      </c>
      <c r="D30" s="9">
        <v>1</v>
      </c>
      <c r="E30" s="9">
        <v>1</v>
      </c>
      <c r="F30" s="9">
        <v>0</v>
      </c>
      <c r="G30" s="9">
        <v>1</v>
      </c>
    </row>
    <row r="31" spans="1:14" x14ac:dyDescent="0.3">
      <c r="B31" s="9">
        <v>1</v>
      </c>
      <c r="C31" s="9">
        <v>1</v>
      </c>
      <c r="D31" s="9">
        <v>0</v>
      </c>
      <c r="E31" s="9">
        <v>0</v>
      </c>
      <c r="F31" s="9">
        <v>1</v>
      </c>
      <c r="G31" s="9">
        <v>0</v>
      </c>
    </row>
    <row r="33" spans="1:9" x14ac:dyDescent="0.3">
      <c r="A33" t="s">
        <v>3</v>
      </c>
      <c r="B33" s="8">
        <f>B27*$I$35</f>
        <v>999</v>
      </c>
      <c r="C33" s="8">
        <f t="shared" ref="C33:G33" si="7">C27*$I$35</f>
        <v>0</v>
      </c>
      <c r="D33" s="8">
        <f t="shared" si="7"/>
        <v>999</v>
      </c>
      <c r="E33" s="8">
        <f t="shared" si="7"/>
        <v>0</v>
      </c>
      <c r="F33" s="8">
        <f t="shared" si="7"/>
        <v>999</v>
      </c>
      <c r="G33" s="8">
        <f t="shared" si="7"/>
        <v>0</v>
      </c>
    </row>
    <row r="34" spans="1:9" x14ac:dyDescent="0.3">
      <c r="B34" s="8">
        <f t="shared" ref="B34:G37" si="8">B28*$I$35</f>
        <v>999</v>
      </c>
      <c r="C34" s="8">
        <f t="shared" si="8"/>
        <v>0</v>
      </c>
      <c r="D34" s="8">
        <f t="shared" si="8"/>
        <v>999</v>
      </c>
      <c r="E34" s="8">
        <f t="shared" si="8"/>
        <v>0</v>
      </c>
      <c r="F34" s="8">
        <f t="shared" si="8"/>
        <v>999</v>
      </c>
      <c r="G34" s="8">
        <f t="shared" si="8"/>
        <v>0</v>
      </c>
    </row>
    <row r="35" spans="1:9" x14ac:dyDescent="0.3">
      <c r="B35" s="8">
        <f t="shared" si="8"/>
        <v>999</v>
      </c>
      <c r="C35" s="8">
        <f t="shared" si="8"/>
        <v>999</v>
      </c>
      <c r="D35" s="8">
        <f t="shared" si="8"/>
        <v>999</v>
      </c>
      <c r="E35" s="8">
        <f t="shared" si="8"/>
        <v>0</v>
      </c>
      <c r="F35" s="8">
        <f t="shared" si="8"/>
        <v>999</v>
      </c>
      <c r="G35" s="8">
        <f t="shared" si="8"/>
        <v>0</v>
      </c>
      <c r="I35">
        <v>999</v>
      </c>
    </row>
    <row r="36" spans="1:9" x14ac:dyDescent="0.3">
      <c r="B36" s="8">
        <f t="shared" si="8"/>
        <v>999</v>
      </c>
      <c r="C36" s="8">
        <f t="shared" si="8"/>
        <v>0</v>
      </c>
      <c r="D36" s="8">
        <f t="shared" si="8"/>
        <v>999</v>
      </c>
      <c r="E36" s="8">
        <f t="shared" si="8"/>
        <v>999</v>
      </c>
      <c r="F36" s="8">
        <f t="shared" si="8"/>
        <v>0</v>
      </c>
      <c r="G36" s="8">
        <f t="shared" si="8"/>
        <v>999</v>
      </c>
    </row>
    <row r="37" spans="1:9" x14ac:dyDescent="0.3">
      <c r="B37" s="8">
        <f t="shared" si="8"/>
        <v>999</v>
      </c>
      <c r="C37" s="8">
        <f t="shared" si="8"/>
        <v>999</v>
      </c>
      <c r="D37" s="8">
        <f t="shared" si="8"/>
        <v>0</v>
      </c>
      <c r="E37" s="8">
        <f t="shared" si="8"/>
        <v>0</v>
      </c>
      <c r="F37" s="8">
        <f t="shared" si="8"/>
        <v>999</v>
      </c>
      <c r="G37" s="8">
        <f t="shared" si="8"/>
        <v>0</v>
      </c>
    </row>
    <row r="39" spans="1:9" x14ac:dyDescent="0.3">
      <c r="B39" s="11"/>
      <c r="C39" s="11"/>
      <c r="D39" s="11"/>
      <c r="E39" s="11"/>
      <c r="F39" s="11"/>
      <c r="G39" s="11"/>
      <c r="H39" s="11"/>
    </row>
    <row r="40" spans="1:9" x14ac:dyDescent="0.3">
      <c r="B40" s="11"/>
      <c r="C40" s="11"/>
      <c r="D40" s="11"/>
      <c r="E40" s="11"/>
      <c r="F40" s="11"/>
      <c r="G40" s="11"/>
      <c r="H40" s="11"/>
    </row>
    <row r="41" spans="1:9" x14ac:dyDescent="0.3">
      <c r="B41" s="11"/>
      <c r="C41" s="11"/>
      <c r="D41" s="11"/>
      <c r="E41" s="11"/>
      <c r="F41" s="11"/>
      <c r="G41" s="11"/>
      <c r="H41" s="11"/>
    </row>
    <row r="42" spans="1:9" x14ac:dyDescent="0.3">
      <c r="B42" s="11"/>
      <c r="C42" s="11"/>
      <c r="D42" s="11"/>
      <c r="E42" s="11"/>
      <c r="F42" s="11"/>
      <c r="G42" s="11"/>
      <c r="H42" s="11"/>
    </row>
    <row r="43" spans="1:9" x14ac:dyDescent="0.3">
      <c r="B43" s="11"/>
      <c r="C43" s="11"/>
      <c r="D43" s="11"/>
      <c r="E43" s="11"/>
      <c r="F43" s="11"/>
      <c r="G43" s="11"/>
      <c r="H43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abSelected="1" topLeftCell="A13" workbookViewId="0">
      <selection activeCell="A20" sqref="A20:XFD20"/>
    </sheetView>
  </sheetViews>
  <sheetFormatPr defaultRowHeight="14.5" x14ac:dyDescent="0.3"/>
  <sheetData>
    <row r="2" spans="1:12" x14ac:dyDescent="0.3">
      <c r="A2" t="s">
        <v>9</v>
      </c>
      <c r="B2" s="12">
        <f>B9-B15</f>
        <v>5</v>
      </c>
      <c r="C2" s="13">
        <f t="shared" ref="C2:H2" si="0">C9-C15</f>
        <v>22</v>
      </c>
      <c r="D2" s="13">
        <f t="shared" si="0"/>
        <v>0</v>
      </c>
      <c r="E2" s="13">
        <f t="shared" si="0"/>
        <v>24</v>
      </c>
      <c r="F2" s="13">
        <f t="shared" si="0"/>
        <v>0</v>
      </c>
      <c r="G2" s="13">
        <f t="shared" si="0"/>
        <v>21</v>
      </c>
      <c r="H2" s="14">
        <f t="shared" si="0"/>
        <v>0</v>
      </c>
    </row>
    <row r="3" spans="1:12" x14ac:dyDescent="0.3">
      <c r="B3" s="15">
        <f t="shared" ref="B3:H6" si="1">B10-B16</f>
        <v>5</v>
      </c>
      <c r="C3" s="1">
        <f t="shared" si="1"/>
        <v>23</v>
      </c>
      <c r="D3" s="1">
        <f t="shared" si="1"/>
        <v>0</v>
      </c>
      <c r="E3" s="1">
        <f t="shared" si="1"/>
        <v>23</v>
      </c>
      <c r="F3" s="1">
        <f t="shared" si="1"/>
        <v>0</v>
      </c>
      <c r="G3" s="1">
        <f t="shared" si="1"/>
        <v>20</v>
      </c>
      <c r="H3" s="16">
        <f t="shared" si="1"/>
        <v>0</v>
      </c>
    </row>
    <row r="4" spans="1:12" x14ac:dyDescent="0.3">
      <c r="B4" s="15">
        <f t="shared" si="1"/>
        <v>5</v>
      </c>
      <c r="C4" s="1">
        <f t="shared" si="1"/>
        <v>23</v>
      </c>
      <c r="D4" s="1">
        <f t="shared" si="1"/>
        <v>0</v>
      </c>
      <c r="E4" s="1">
        <f t="shared" si="1"/>
        <v>0</v>
      </c>
      <c r="F4" s="1">
        <f t="shared" si="1"/>
        <v>16</v>
      </c>
      <c r="G4" s="1">
        <f t="shared" si="1"/>
        <v>0</v>
      </c>
      <c r="H4" s="16">
        <f t="shared" si="1"/>
        <v>0</v>
      </c>
    </row>
    <row r="5" spans="1:12" x14ac:dyDescent="0.3">
      <c r="B5" s="15">
        <f t="shared" si="1"/>
        <v>5</v>
      </c>
      <c r="C5" s="1">
        <f t="shared" si="1"/>
        <v>19</v>
      </c>
      <c r="D5" s="1">
        <f t="shared" si="1"/>
        <v>0</v>
      </c>
      <c r="E5" s="1">
        <f t="shared" si="1"/>
        <v>0</v>
      </c>
      <c r="F5" s="1">
        <f t="shared" si="1"/>
        <v>13</v>
      </c>
      <c r="G5" s="1">
        <f t="shared" si="1"/>
        <v>0</v>
      </c>
      <c r="H5" s="16">
        <f t="shared" si="1"/>
        <v>0</v>
      </c>
    </row>
    <row r="6" spans="1:12" x14ac:dyDescent="0.3">
      <c r="B6" s="17">
        <f t="shared" si="1"/>
        <v>5</v>
      </c>
      <c r="C6" s="18">
        <f t="shared" si="1"/>
        <v>21</v>
      </c>
      <c r="D6" s="18">
        <f t="shared" si="1"/>
        <v>0</v>
      </c>
      <c r="E6" s="18">
        <f t="shared" si="1"/>
        <v>0</v>
      </c>
      <c r="F6" s="18">
        <f t="shared" si="1"/>
        <v>16</v>
      </c>
      <c r="G6" s="18">
        <f t="shared" si="1"/>
        <v>0</v>
      </c>
      <c r="H6" s="19">
        <f t="shared" si="1"/>
        <v>0</v>
      </c>
    </row>
    <row r="9" spans="1:12" x14ac:dyDescent="0.3">
      <c r="A9" t="s">
        <v>0</v>
      </c>
      <c r="B9" s="6">
        <v>25</v>
      </c>
      <c r="C9">
        <f>B2+B21</f>
        <v>38</v>
      </c>
      <c r="D9">
        <f t="shared" ref="D9:H9" si="2">C2+C21</f>
        <v>22</v>
      </c>
      <c r="E9">
        <f t="shared" si="2"/>
        <v>50</v>
      </c>
      <c r="F9">
        <f t="shared" si="2"/>
        <v>24</v>
      </c>
      <c r="G9">
        <f t="shared" si="2"/>
        <v>36</v>
      </c>
      <c r="H9">
        <f t="shared" si="2"/>
        <v>21</v>
      </c>
    </row>
    <row r="10" spans="1:12" x14ac:dyDescent="0.3">
      <c r="B10" s="6">
        <v>25</v>
      </c>
      <c r="C10">
        <f t="shared" ref="C10:H13" si="3">B3+B22</f>
        <v>39</v>
      </c>
      <c r="D10">
        <f t="shared" si="3"/>
        <v>23</v>
      </c>
      <c r="E10">
        <f t="shared" si="3"/>
        <v>51</v>
      </c>
      <c r="F10">
        <f t="shared" si="3"/>
        <v>23</v>
      </c>
      <c r="G10">
        <f t="shared" si="3"/>
        <v>34</v>
      </c>
      <c r="H10">
        <f t="shared" si="3"/>
        <v>20</v>
      </c>
    </row>
    <row r="11" spans="1:12" x14ac:dyDescent="0.3">
      <c r="B11" s="6">
        <v>25</v>
      </c>
      <c r="C11">
        <f t="shared" si="3"/>
        <v>40</v>
      </c>
      <c r="D11">
        <f t="shared" si="3"/>
        <v>23</v>
      </c>
      <c r="E11">
        <f t="shared" si="3"/>
        <v>27</v>
      </c>
      <c r="F11">
        <f t="shared" si="3"/>
        <v>42</v>
      </c>
      <c r="G11">
        <f t="shared" si="3"/>
        <v>16</v>
      </c>
      <c r="H11">
        <f t="shared" si="3"/>
        <v>22</v>
      </c>
      <c r="J11">
        <v>2</v>
      </c>
    </row>
    <row r="12" spans="1:12" x14ac:dyDescent="0.3">
      <c r="B12" s="6">
        <v>25</v>
      </c>
      <c r="C12">
        <f t="shared" si="3"/>
        <v>34</v>
      </c>
      <c r="D12">
        <f t="shared" si="3"/>
        <v>19</v>
      </c>
      <c r="E12">
        <f t="shared" si="3"/>
        <v>23</v>
      </c>
      <c r="F12">
        <f t="shared" si="3"/>
        <v>37</v>
      </c>
      <c r="G12">
        <f t="shared" si="3"/>
        <v>13</v>
      </c>
      <c r="H12">
        <f t="shared" si="3"/>
        <v>20</v>
      </c>
      <c r="J12" t="s">
        <v>5</v>
      </c>
      <c r="K12">
        <f>SUM(B2:H6)*J11</f>
        <v>532</v>
      </c>
    </row>
    <row r="13" spans="1:12" x14ac:dyDescent="0.3">
      <c r="B13" s="6">
        <v>25</v>
      </c>
      <c r="C13">
        <f t="shared" si="3"/>
        <v>36</v>
      </c>
      <c r="D13">
        <f t="shared" si="3"/>
        <v>21</v>
      </c>
      <c r="E13">
        <f t="shared" si="3"/>
        <v>24.000000000000004</v>
      </c>
      <c r="F13">
        <f t="shared" si="3"/>
        <v>41</v>
      </c>
      <c r="G13">
        <f t="shared" si="3"/>
        <v>16</v>
      </c>
      <c r="H13">
        <f t="shared" si="3"/>
        <v>20.999999999999996</v>
      </c>
    </row>
    <row r="15" spans="1:12" x14ac:dyDescent="0.3">
      <c r="A15" t="s">
        <v>8</v>
      </c>
      <c r="B15" s="12">
        <v>20</v>
      </c>
      <c r="C15" s="29">
        <v>16</v>
      </c>
      <c r="D15" s="29">
        <v>22</v>
      </c>
      <c r="E15" s="29">
        <v>26</v>
      </c>
      <c r="F15" s="29">
        <v>24</v>
      </c>
      <c r="G15" s="29">
        <v>15</v>
      </c>
      <c r="H15" s="30">
        <v>21</v>
      </c>
      <c r="I15" s="1">
        <f>SUM(B15:H15)</f>
        <v>144</v>
      </c>
      <c r="J15" s="5">
        <v>20</v>
      </c>
      <c r="K15" t="s">
        <v>6</v>
      </c>
      <c r="L15">
        <f>SUMPRODUCT(I15:I19,J15:J19)</f>
        <v>14342</v>
      </c>
    </row>
    <row r="16" spans="1:12" x14ac:dyDescent="0.3">
      <c r="B16" s="15">
        <v>20</v>
      </c>
      <c r="C16" s="2">
        <v>16</v>
      </c>
      <c r="D16" s="2">
        <v>23</v>
      </c>
      <c r="E16" s="2">
        <v>28</v>
      </c>
      <c r="F16" s="2">
        <v>23</v>
      </c>
      <c r="G16" s="2">
        <v>14</v>
      </c>
      <c r="H16" s="31">
        <v>20</v>
      </c>
      <c r="I16" s="1">
        <f t="shared" ref="I16:I19" si="4">SUM(B16:H16)</f>
        <v>144</v>
      </c>
      <c r="J16" s="5">
        <v>18</v>
      </c>
    </row>
    <row r="17" spans="1:14" x14ac:dyDescent="0.3">
      <c r="B17" s="15">
        <v>20</v>
      </c>
      <c r="C17" s="2">
        <v>17</v>
      </c>
      <c r="D17" s="2">
        <v>23</v>
      </c>
      <c r="E17" s="2">
        <v>27</v>
      </c>
      <c r="F17" s="2">
        <v>26</v>
      </c>
      <c r="G17" s="2">
        <v>16</v>
      </c>
      <c r="H17" s="31">
        <v>22</v>
      </c>
      <c r="I17" s="1">
        <f t="shared" si="4"/>
        <v>151</v>
      </c>
      <c r="J17" s="5">
        <v>18</v>
      </c>
    </row>
    <row r="18" spans="1:14" x14ac:dyDescent="0.3">
      <c r="B18" s="15">
        <v>20</v>
      </c>
      <c r="C18" s="2">
        <v>15</v>
      </c>
      <c r="D18" s="2">
        <v>19</v>
      </c>
      <c r="E18" s="2">
        <v>23</v>
      </c>
      <c r="F18" s="2">
        <v>24</v>
      </c>
      <c r="G18" s="2">
        <v>13</v>
      </c>
      <c r="H18" s="31">
        <v>20</v>
      </c>
      <c r="I18" s="1">
        <f t="shared" si="4"/>
        <v>134</v>
      </c>
      <c r="J18" s="6">
        <v>12</v>
      </c>
      <c r="L18" t="s">
        <v>7</v>
      </c>
      <c r="M18" s="10">
        <f>L15</f>
        <v>14342</v>
      </c>
      <c r="N18">
        <f>M18-K12-K22-K28</f>
        <v>6989</v>
      </c>
    </row>
    <row r="19" spans="1:14" x14ac:dyDescent="0.3">
      <c r="B19" s="17">
        <v>20</v>
      </c>
      <c r="C19" s="32">
        <v>15</v>
      </c>
      <c r="D19" s="32">
        <v>21</v>
      </c>
      <c r="E19" s="32">
        <v>24</v>
      </c>
      <c r="F19" s="32">
        <v>25</v>
      </c>
      <c r="G19" s="32">
        <v>16</v>
      </c>
      <c r="H19" s="33">
        <v>21</v>
      </c>
      <c r="I19" s="1">
        <f t="shared" si="4"/>
        <v>142</v>
      </c>
      <c r="J19" s="6">
        <v>32</v>
      </c>
    </row>
    <row r="20" spans="1:14" x14ac:dyDescent="0.3">
      <c r="A20" t="s">
        <v>10</v>
      </c>
      <c r="B20">
        <f>SUMPRODUCT(B15:B19,J15:J19)-SUM(B2:B6)*$J$11</f>
        <v>1950</v>
      </c>
      <c r="C20">
        <f>SUMPRODUCT(C15:C19,$J$15:$J$19)-SUM(C2:C6)*$J$11-SUM(B27:B31)*$I$28-SUMPRODUCT(B21:B25,$I$21:$I$25)</f>
        <v>-513</v>
      </c>
      <c r="D20">
        <f t="shared" ref="D20:H20" si="5">SUMPRODUCT(D15:D19,$J$15:$J$19)-SUM(D2:D6)*$J$11-SUM(C27:C31)*$I$28-SUMPRODUCT(C21:C25,$I$21:$I$25)</f>
        <v>2168</v>
      </c>
      <c r="E20">
        <f t="shared" si="5"/>
        <v>486</v>
      </c>
      <c r="F20">
        <f t="shared" si="5"/>
        <v>954</v>
      </c>
      <c r="G20">
        <f t="shared" si="5"/>
        <v>660</v>
      </c>
      <c r="H20">
        <f t="shared" si="5"/>
        <v>1284</v>
      </c>
      <c r="I20" s="34">
        <f>SUM(B20:H20)</f>
        <v>6989</v>
      </c>
    </row>
    <row r="21" spans="1:14" x14ac:dyDescent="0.3">
      <c r="A21" t="s">
        <v>1</v>
      </c>
      <c r="B21" s="7">
        <v>33</v>
      </c>
      <c r="C21" s="7">
        <v>0</v>
      </c>
      <c r="D21" s="7">
        <v>50</v>
      </c>
      <c r="E21" s="7">
        <v>0</v>
      </c>
      <c r="F21" s="7">
        <v>36</v>
      </c>
      <c r="G21" s="7">
        <v>0</v>
      </c>
      <c r="H21">
        <f>SUM(B21:G21)</f>
        <v>119</v>
      </c>
      <c r="I21">
        <v>10</v>
      </c>
      <c r="M21">
        <f>L15+K22+K28</f>
        <v>21163</v>
      </c>
    </row>
    <row r="22" spans="1:14" x14ac:dyDescent="0.3">
      <c r="B22" s="7">
        <v>34</v>
      </c>
      <c r="C22" s="7">
        <v>0</v>
      </c>
      <c r="D22" s="7">
        <v>51</v>
      </c>
      <c r="E22" s="7">
        <v>0</v>
      </c>
      <c r="F22" s="7">
        <v>34</v>
      </c>
      <c r="G22" s="7">
        <v>0</v>
      </c>
      <c r="H22">
        <f t="shared" ref="H22:H25" si="6">SUM(B22:G22)</f>
        <v>119</v>
      </c>
      <c r="I22">
        <v>9</v>
      </c>
      <c r="J22" t="s">
        <v>4</v>
      </c>
      <c r="K22">
        <f>SUMPRODUCT(H21:H25,I21:I25)</f>
        <v>5921</v>
      </c>
    </row>
    <row r="23" spans="1:14" x14ac:dyDescent="0.3">
      <c r="B23" s="7">
        <v>35</v>
      </c>
      <c r="C23" s="7">
        <v>0</v>
      </c>
      <c r="D23" s="7">
        <v>27</v>
      </c>
      <c r="E23" s="7">
        <v>42</v>
      </c>
      <c r="F23" s="7">
        <v>0</v>
      </c>
      <c r="G23" s="7">
        <v>22</v>
      </c>
      <c r="H23">
        <f t="shared" si="6"/>
        <v>126</v>
      </c>
      <c r="I23">
        <v>9</v>
      </c>
    </row>
    <row r="24" spans="1:14" x14ac:dyDescent="0.3">
      <c r="B24" s="7">
        <v>29</v>
      </c>
      <c r="C24" s="7">
        <v>0</v>
      </c>
      <c r="D24" s="7">
        <v>23</v>
      </c>
      <c r="E24" s="7">
        <v>37</v>
      </c>
      <c r="F24" s="7">
        <v>0</v>
      </c>
      <c r="G24" s="7">
        <v>20</v>
      </c>
      <c r="H24">
        <f t="shared" si="6"/>
        <v>109</v>
      </c>
      <c r="I24">
        <v>6</v>
      </c>
    </row>
    <row r="25" spans="1:14" x14ac:dyDescent="0.3">
      <c r="B25" s="7">
        <v>30.999999999999996</v>
      </c>
      <c r="C25" s="7">
        <v>0</v>
      </c>
      <c r="D25" s="7">
        <v>24.000000000000004</v>
      </c>
      <c r="E25" s="7">
        <v>41</v>
      </c>
      <c r="F25" s="7">
        <v>0</v>
      </c>
      <c r="G25" s="7">
        <v>20.999999999999996</v>
      </c>
      <c r="H25">
        <f t="shared" si="6"/>
        <v>117</v>
      </c>
      <c r="I25">
        <v>16</v>
      </c>
    </row>
    <row r="27" spans="1:14" x14ac:dyDescent="0.3">
      <c r="A27" t="s">
        <v>2</v>
      </c>
      <c r="B27" s="9">
        <v>1</v>
      </c>
      <c r="C27" s="9">
        <v>0</v>
      </c>
      <c r="D27" s="9">
        <v>1</v>
      </c>
      <c r="E27" s="9">
        <v>0</v>
      </c>
      <c r="F27" s="9">
        <v>1</v>
      </c>
      <c r="G27" s="9">
        <v>0</v>
      </c>
    </row>
    <row r="28" spans="1:14" x14ac:dyDescent="0.3">
      <c r="B28" s="9">
        <v>1</v>
      </c>
      <c r="C28" s="9">
        <v>0</v>
      </c>
      <c r="D28" s="9">
        <v>1</v>
      </c>
      <c r="E28" s="9">
        <v>0</v>
      </c>
      <c r="F28" s="9">
        <v>1</v>
      </c>
      <c r="G28" s="9">
        <v>0</v>
      </c>
      <c r="I28">
        <v>50</v>
      </c>
      <c r="J28" t="s">
        <v>5</v>
      </c>
      <c r="K28">
        <f>SUM(B27:G31)*I28</f>
        <v>900</v>
      </c>
    </row>
    <row r="29" spans="1:14" x14ac:dyDescent="0.3">
      <c r="B29" s="9">
        <v>1</v>
      </c>
      <c r="C29" s="9">
        <v>0</v>
      </c>
      <c r="D29" s="9">
        <v>1</v>
      </c>
      <c r="E29" s="9">
        <v>1</v>
      </c>
      <c r="F29" s="9">
        <v>0</v>
      </c>
      <c r="G29" s="9">
        <v>1</v>
      </c>
    </row>
    <row r="30" spans="1:14" x14ac:dyDescent="0.3">
      <c r="B30" s="9">
        <v>1</v>
      </c>
      <c r="C30" s="9">
        <v>0</v>
      </c>
      <c r="D30" s="9">
        <v>1</v>
      </c>
      <c r="E30" s="9">
        <v>1</v>
      </c>
      <c r="F30" s="9">
        <v>0</v>
      </c>
      <c r="G30" s="9">
        <v>1</v>
      </c>
    </row>
    <row r="31" spans="1:14" x14ac:dyDescent="0.3">
      <c r="B31" s="9">
        <v>1</v>
      </c>
      <c r="C31" s="9">
        <v>0</v>
      </c>
      <c r="D31" s="9">
        <v>1</v>
      </c>
      <c r="E31" s="9">
        <v>1</v>
      </c>
      <c r="F31" s="9">
        <v>0</v>
      </c>
      <c r="G31" s="9">
        <v>1</v>
      </c>
    </row>
    <row r="33" spans="1:9" x14ac:dyDescent="0.3">
      <c r="A33" t="s">
        <v>3</v>
      </c>
      <c r="B33" s="8">
        <f>B27*$I$35</f>
        <v>999</v>
      </c>
      <c r="C33" s="8">
        <f t="shared" ref="C33:G33" si="7">C27*$I$35</f>
        <v>0</v>
      </c>
      <c r="D33" s="8">
        <f t="shared" si="7"/>
        <v>999</v>
      </c>
      <c r="E33" s="8">
        <f t="shared" si="7"/>
        <v>0</v>
      </c>
      <c r="F33" s="8">
        <f t="shared" si="7"/>
        <v>999</v>
      </c>
      <c r="G33" s="8">
        <f t="shared" si="7"/>
        <v>0</v>
      </c>
    </row>
    <row r="34" spans="1:9" x14ac:dyDescent="0.3">
      <c r="B34" s="8">
        <f t="shared" ref="B34:G37" si="8">B28*$I$35</f>
        <v>999</v>
      </c>
      <c r="C34" s="8">
        <f t="shared" si="8"/>
        <v>0</v>
      </c>
      <c r="D34" s="8">
        <f t="shared" si="8"/>
        <v>999</v>
      </c>
      <c r="E34" s="8">
        <f t="shared" si="8"/>
        <v>0</v>
      </c>
      <c r="F34" s="8">
        <f t="shared" si="8"/>
        <v>999</v>
      </c>
      <c r="G34" s="8">
        <f t="shared" si="8"/>
        <v>0</v>
      </c>
    </row>
    <row r="35" spans="1:9" x14ac:dyDescent="0.3">
      <c r="B35" s="8">
        <f t="shared" si="8"/>
        <v>999</v>
      </c>
      <c r="C35" s="8">
        <f t="shared" si="8"/>
        <v>0</v>
      </c>
      <c r="D35" s="8">
        <f t="shared" si="8"/>
        <v>999</v>
      </c>
      <c r="E35" s="8">
        <f t="shared" si="8"/>
        <v>999</v>
      </c>
      <c r="F35" s="8">
        <f t="shared" si="8"/>
        <v>0</v>
      </c>
      <c r="G35" s="8">
        <f t="shared" si="8"/>
        <v>999</v>
      </c>
      <c r="I35">
        <v>999</v>
      </c>
    </row>
    <row r="36" spans="1:9" x14ac:dyDescent="0.3">
      <c r="B36" s="8">
        <f t="shared" si="8"/>
        <v>999</v>
      </c>
      <c r="C36" s="8">
        <f t="shared" si="8"/>
        <v>0</v>
      </c>
      <c r="D36" s="8">
        <f t="shared" si="8"/>
        <v>999</v>
      </c>
      <c r="E36" s="8">
        <f t="shared" si="8"/>
        <v>999</v>
      </c>
      <c r="F36" s="8">
        <f t="shared" si="8"/>
        <v>0</v>
      </c>
      <c r="G36" s="8">
        <f t="shared" si="8"/>
        <v>999</v>
      </c>
    </row>
    <row r="37" spans="1:9" x14ac:dyDescent="0.3">
      <c r="B37" s="8">
        <f t="shared" si="8"/>
        <v>999</v>
      </c>
      <c r="C37" s="8">
        <f t="shared" si="8"/>
        <v>0</v>
      </c>
      <c r="D37" s="8">
        <f t="shared" si="8"/>
        <v>999</v>
      </c>
      <c r="E37" s="8">
        <f t="shared" si="8"/>
        <v>999</v>
      </c>
      <c r="F37" s="8">
        <f t="shared" si="8"/>
        <v>0</v>
      </c>
      <c r="G37" s="8">
        <f t="shared" si="8"/>
        <v>999</v>
      </c>
    </row>
    <row r="39" spans="1:9" x14ac:dyDescent="0.3">
      <c r="B39" s="11"/>
      <c r="C39" s="11"/>
      <c r="D39" s="11"/>
      <c r="E39" s="11"/>
      <c r="F39" s="11"/>
      <c r="G39" s="11"/>
    </row>
    <row r="40" spans="1:9" x14ac:dyDescent="0.3">
      <c r="B40" s="11"/>
      <c r="C40" s="11"/>
      <c r="D40" s="11"/>
      <c r="E40" s="11"/>
      <c r="F40" s="11"/>
      <c r="G40" s="11"/>
    </row>
    <row r="41" spans="1:9" x14ac:dyDescent="0.3">
      <c r="B41" s="11"/>
      <c r="C41" s="11"/>
      <c r="D41" s="11"/>
      <c r="E41" s="11"/>
      <c r="F41" s="11"/>
      <c r="G41" s="11"/>
    </row>
    <row r="42" spans="1:9" x14ac:dyDescent="0.3">
      <c r="B42" s="11"/>
      <c r="C42" s="11"/>
      <c r="D42" s="11"/>
      <c r="E42" s="11"/>
      <c r="F42" s="11"/>
      <c r="G42" s="11"/>
    </row>
    <row r="43" spans="1:9" x14ac:dyDescent="0.3">
      <c r="B43" s="11"/>
      <c r="C43" s="11"/>
      <c r="D43" s="11"/>
      <c r="E43" s="11"/>
      <c r="F43" s="11"/>
      <c r="G43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7" workbookViewId="0">
      <selection activeCell="E27" sqref="E27"/>
    </sheetView>
  </sheetViews>
  <sheetFormatPr defaultRowHeight="14.5" x14ac:dyDescent="0.3"/>
  <sheetData>
    <row r="2" spans="1:12" x14ac:dyDescent="0.3">
      <c r="A2" t="s">
        <v>9</v>
      </c>
      <c r="B2" s="1">
        <f>B9-B15</f>
        <v>5</v>
      </c>
      <c r="C2" s="1">
        <f t="shared" ref="C2:H2" si="0">C9-C15</f>
        <v>16</v>
      </c>
      <c r="D2" s="1">
        <f t="shared" si="0"/>
        <v>0</v>
      </c>
      <c r="E2" s="1">
        <f t="shared" si="0"/>
        <v>8</v>
      </c>
      <c r="F2" s="1">
        <f t="shared" si="0"/>
        <v>0</v>
      </c>
      <c r="G2" s="1">
        <f t="shared" si="0"/>
        <v>21</v>
      </c>
      <c r="H2" s="1">
        <f t="shared" si="0"/>
        <v>0</v>
      </c>
    </row>
    <row r="3" spans="1:12" x14ac:dyDescent="0.3">
      <c r="B3" s="1">
        <f t="shared" ref="B3:H3" si="1">B10-B16</f>
        <v>5</v>
      </c>
      <c r="C3" s="1">
        <f t="shared" si="1"/>
        <v>13</v>
      </c>
      <c r="D3" s="1">
        <f t="shared" si="1"/>
        <v>0</v>
      </c>
      <c r="E3" s="1">
        <f t="shared" si="1"/>
        <v>7</v>
      </c>
      <c r="F3" s="1">
        <f t="shared" si="1"/>
        <v>0</v>
      </c>
      <c r="G3" s="1">
        <f t="shared" si="1"/>
        <v>21</v>
      </c>
      <c r="H3" s="1">
        <f t="shared" si="1"/>
        <v>0</v>
      </c>
    </row>
    <row r="4" spans="1:12" x14ac:dyDescent="0.3">
      <c r="B4" s="1">
        <f t="shared" ref="B4:H4" si="2">B11-B17</f>
        <v>5</v>
      </c>
      <c r="C4" s="1">
        <f t="shared" si="2"/>
        <v>15</v>
      </c>
      <c r="D4" s="1">
        <f t="shared" si="2"/>
        <v>0</v>
      </c>
      <c r="E4" s="1">
        <f t="shared" si="2"/>
        <v>7</v>
      </c>
      <c r="F4" s="1">
        <f t="shared" si="2"/>
        <v>0</v>
      </c>
      <c r="G4" s="1">
        <f t="shared" si="2"/>
        <v>21</v>
      </c>
      <c r="H4" s="1">
        <f t="shared" si="2"/>
        <v>0</v>
      </c>
    </row>
    <row r="5" spans="1:12" x14ac:dyDescent="0.3">
      <c r="B5" s="1">
        <f t="shared" ref="B5:H5" si="3">B12-B18</f>
        <v>5</v>
      </c>
      <c r="C5" s="1">
        <f t="shared" si="3"/>
        <v>15</v>
      </c>
      <c r="D5" s="1">
        <f t="shared" si="3"/>
        <v>0</v>
      </c>
      <c r="E5" s="1">
        <f t="shared" si="3"/>
        <v>8</v>
      </c>
      <c r="F5" s="1">
        <f t="shared" si="3"/>
        <v>0</v>
      </c>
      <c r="G5" s="1">
        <f t="shared" si="3"/>
        <v>21</v>
      </c>
      <c r="H5" s="1">
        <f t="shared" si="3"/>
        <v>0</v>
      </c>
    </row>
    <row r="6" spans="1:12" x14ac:dyDescent="0.3">
      <c r="B6" s="1">
        <f t="shared" ref="B6:H6" si="4">B13-B19</f>
        <v>5</v>
      </c>
      <c r="C6" s="1">
        <f t="shared" si="4"/>
        <v>16</v>
      </c>
      <c r="D6" s="1">
        <f t="shared" si="4"/>
        <v>0</v>
      </c>
      <c r="E6" s="1">
        <f t="shared" si="4"/>
        <v>6</v>
      </c>
      <c r="F6" s="1">
        <f t="shared" si="4"/>
        <v>0</v>
      </c>
      <c r="G6" s="1">
        <f t="shared" si="4"/>
        <v>21</v>
      </c>
      <c r="H6" s="1">
        <f t="shared" si="4"/>
        <v>0</v>
      </c>
    </row>
    <row r="9" spans="1:12" x14ac:dyDescent="0.3">
      <c r="A9" t="s">
        <v>0</v>
      </c>
      <c r="B9" s="6">
        <v>25</v>
      </c>
      <c r="C9">
        <f>B2+B21</f>
        <v>97</v>
      </c>
      <c r="D9">
        <f t="shared" ref="D9:H9" si="5">C2+C21</f>
        <v>16</v>
      </c>
      <c r="E9">
        <f t="shared" si="5"/>
        <v>39</v>
      </c>
      <c r="F9">
        <f t="shared" si="5"/>
        <v>8</v>
      </c>
      <c r="G9">
        <f t="shared" si="5"/>
        <v>43</v>
      </c>
      <c r="H9">
        <f t="shared" si="5"/>
        <v>21</v>
      </c>
    </row>
    <row r="10" spans="1:12" x14ac:dyDescent="0.3">
      <c r="B10" s="6">
        <v>25</v>
      </c>
      <c r="C10">
        <f t="shared" ref="C10:H10" si="6">B3+B22</f>
        <v>34</v>
      </c>
      <c r="D10">
        <f t="shared" si="6"/>
        <v>13</v>
      </c>
      <c r="E10">
        <f t="shared" si="6"/>
        <v>35</v>
      </c>
      <c r="F10">
        <f t="shared" si="6"/>
        <v>7</v>
      </c>
      <c r="G10">
        <f t="shared" si="6"/>
        <v>44</v>
      </c>
      <c r="H10">
        <f t="shared" si="6"/>
        <v>21</v>
      </c>
    </row>
    <row r="11" spans="1:12" x14ac:dyDescent="0.3">
      <c r="B11" s="6">
        <v>25</v>
      </c>
      <c r="C11">
        <f t="shared" ref="C11:H11" si="7">B4+B23</f>
        <v>35</v>
      </c>
      <c r="D11">
        <f t="shared" si="7"/>
        <v>15</v>
      </c>
      <c r="E11">
        <f t="shared" si="7"/>
        <v>36</v>
      </c>
      <c r="F11">
        <f t="shared" si="7"/>
        <v>7</v>
      </c>
      <c r="G11">
        <f t="shared" si="7"/>
        <v>42</v>
      </c>
      <c r="H11">
        <f t="shared" si="7"/>
        <v>21</v>
      </c>
      <c r="J11">
        <v>2</v>
      </c>
    </row>
    <row r="12" spans="1:12" x14ac:dyDescent="0.3">
      <c r="B12" s="6">
        <v>25</v>
      </c>
      <c r="C12">
        <f t="shared" ref="C12:H12" si="8">B5+B24</f>
        <v>34</v>
      </c>
      <c r="D12">
        <f t="shared" si="8"/>
        <v>15</v>
      </c>
      <c r="E12">
        <f t="shared" si="8"/>
        <v>35</v>
      </c>
      <c r="F12">
        <f t="shared" si="8"/>
        <v>8</v>
      </c>
      <c r="G12">
        <f t="shared" si="8"/>
        <v>42</v>
      </c>
      <c r="H12">
        <f t="shared" si="8"/>
        <v>21</v>
      </c>
      <c r="J12" t="s">
        <v>5</v>
      </c>
      <c r="K12">
        <f>SUM(B2:H6)*J11</f>
        <v>482</v>
      </c>
    </row>
    <row r="13" spans="1:12" x14ac:dyDescent="0.3">
      <c r="B13" s="6">
        <v>25</v>
      </c>
      <c r="C13">
        <f t="shared" ref="C13:H13" si="9">B6+B25</f>
        <v>34</v>
      </c>
      <c r="D13">
        <f t="shared" si="9"/>
        <v>16</v>
      </c>
      <c r="E13">
        <f t="shared" si="9"/>
        <v>35</v>
      </c>
      <c r="F13">
        <f t="shared" si="9"/>
        <v>6</v>
      </c>
      <c r="G13">
        <f t="shared" si="9"/>
        <v>43</v>
      </c>
      <c r="H13">
        <f t="shared" si="9"/>
        <v>21</v>
      </c>
    </row>
    <row r="15" spans="1:12" x14ac:dyDescent="0.3">
      <c r="A15" t="s">
        <v>8</v>
      </c>
      <c r="B15" s="1">
        <v>20</v>
      </c>
      <c r="C15" s="2">
        <v>81</v>
      </c>
      <c r="D15" s="2">
        <v>16</v>
      </c>
      <c r="E15" s="2">
        <v>31</v>
      </c>
      <c r="F15" s="2">
        <v>8</v>
      </c>
      <c r="G15" s="2">
        <v>22</v>
      </c>
      <c r="H15" s="2">
        <v>21</v>
      </c>
      <c r="I15" s="2">
        <f>SUM(B15:H15)</f>
        <v>199</v>
      </c>
      <c r="J15" s="5">
        <v>20</v>
      </c>
      <c r="K15" t="s">
        <v>6</v>
      </c>
      <c r="L15">
        <f>SUMPRODUCT(I15:I19,J15:J19)</f>
        <v>14564</v>
      </c>
    </row>
    <row r="16" spans="1:12" x14ac:dyDescent="0.3">
      <c r="B16" s="1">
        <v>20</v>
      </c>
      <c r="C16" s="2">
        <v>21</v>
      </c>
      <c r="D16" s="2">
        <v>13</v>
      </c>
      <c r="E16" s="2">
        <v>28</v>
      </c>
      <c r="F16" s="2">
        <v>7</v>
      </c>
      <c r="G16" s="2">
        <v>23</v>
      </c>
      <c r="H16" s="2">
        <v>21</v>
      </c>
      <c r="I16" s="2">
        <f t="shared" ref="I16:I19" si="10">SUM(B16:H16)</f>
        <v>133</v>
      </c>
      <c r="J16" s="5">
        <v>18</v>
      </c>
    </row>
    <row r="17" spans="1:14" x14ac:dyDescent="0.3">
      <c r="B17" s="1">
        <v>20</v>
      </c>
      <c r="C17" s="2">
        <v>20</v>
      </c>
      <c r="D17" s="2">
        <v>15</v>
      </c>
      <c r="E17" s="2">
        <v>29</v>
      </c>
      <c r="F17" s="2">
        <v>7</v>
      </c>
      <c r="G17" s="2">
        <v>21</v>
      </c>
      <c r="H17" s="2">
        <v>21</v>
      </c>
      <c r="I17" s="2">
        <f t="shared" si="10"/>
        <v>133</v>
      </c>
      <c r="J17" s="5">
        <v>18</v>
      </c>
    </row>
    <row r="18" spans="1:14" x14ac:dyDescent="0.3">
      <c r="B18" s="1">
        <v>20</v>
      </c>
      <c r="C18" s="2">
        <v>19</v>
      </c>
      <c r="D18" s="2">
        <v>15</v>
      </c>
      <c r="E18" s="2">
        <v>27</v>
      </c>
      <c r="F18" s="2">
        <v>8</v>
      </c>
      <c r="G18" s="2">
        <v>21</v>
      </c>
      <c r="H18" s="2">
        <v>21</v>
      </c>
      <c r="I18" s="2">
        <f t="shared" si="10"/>
        <v>131</v>
      </c>
      <c r="J18" s="6">
        <v>12</v>
      </c>
      <c r="L18" t="s">
        <v>7</v>
      </c>
      <c r="M18" s="10">
        <f>L15</f>
        <v>14564</v>
      </c>
      <c r="N18">
        <f>M18-K12-K22-K28</f>
        <v>7300</v>
      </c>
    </row>
    <row r="19" spans="1:14" ht="15" thickBot="1" x14ac:dyDescent="0.35">
      <c r="B19" s="3">
        <v>20</v>
      </c>
      <c r="C19" s="4">
        <v>18</v>
      </c>
      <c r="D19" s="4">
        <v>16</v>
      </c>
      <c r="E19" s="4">
        <v>29</v>
      </c>
      <c r="F19" s="4">
        <v>6</v>
      </c>
      <c r="G19" s="4">
        <v>22</v>
      </c>
      <c r="H19" s="4">
        <v>21</v>
      </c>
      <c r="I19" s="2">
        <f t="shared" si="10"/>
        <v>132</v>
      </c>
      <c r="J19" s="6">
        <v>32</v>
      </c>
    </row>
    <row r="20" spans="1:14" x14ac:dyDescent="0.3">
      <c r="A20" t="s">
        <v>10</v>
      </c>
      <c r="B20">
        <f>SUMPRODUCT(B15:B19,J15:J19)-SUM(B2:B6)*$J$11</f>
        <v>1950</v>
      </c>
      <c r="C20">
        <f>SUMPRODUCT(C15:C19,$J$15:$J$19)-SUM(C2:C6)*$J$11-SUM(B27:B31)*$I$28-SUMPRODUCT(B21:B25,$I$21:$I$25)</f>
        <v>673</v>
      </c>
      <c r="D20">
        <f t="shared" ref="D20:H20" si="11">SUMPRODUCT(D15:D19,$J$15:$J$19)-SUM(D2:D6)*$J$11-SUM(C27:C31)*$I$28-SUMPRODUCT(C21:C25,$I$21:$I$25)</f>
        <v>1516</v>
      </c>
      <c r="E20">
        <f t="shared" si="11"/>
        <v>777</v>
      </c>
      <c r="F20">
        <f t="shared" si="11"/>
        <v>700</v>
      </c>
      <c r="G20">
        <f t="shared" si="11"/>
        <v>-416</v>
      </c>
      <c r="H20">
        <f t="shared" si="11"/>
        <v>2100</v>
      </c>
      <c r="I20" s="34">
        <f>SUM(B20:H20)</f>
        <v>7300</v>
      </c>
    </row>
    <row r="21" spans="1:14" x14ac:dyDescent="0.3">
      <c r="A21" t="s">
        <v>1</v>
      </c>
      <c r="B21" s="7">
        <v>92</v>
      </c>
      <c r="C21" s="7">
        <v>0</v>
      </c>
      <c r="D21" s="7">
        <v>39</v>
      </c>
      <c r="E21" s="7">
        <v>0</v>
      </c>
      <c r="F21" s="7">
        <v>43</v>
      </c>
      <c r="G21" s="7">
        <v>0</v>
      </c>
      <c r="H21">
        <f>SUM(B21:G21)</f>
        <v>174</v>
      </c>
      <c r="I21">
        <v>10</v>
      </c>
      <c r="M21">
        <f>L15+K22+K28</f>
        <v>21346</v>
      </c>
    </row>
    <row r="22" spans="1:14" x14ac:dyDescent="0.3">
      <c r="B22" s="7">
        <v>29</v>
      </c>
      <c r="C22" s="7">
        <v>0</v>
      </c>
      <c r="D22" s="7">
        <v>35</v>
      </c>
      <c r="E22" s="7">
        <v>0</v>
      </c>
      <c r="F22" s="7">
        <v>44</v>
      </c>
      <c r="G22" s="7">
        <v>0</v>
      </c>
      <c r="H22">
        <f t="shared" ref="H22:H25" si="12">SUM(B22:G22)</f>
        <v>108</v>
      </c>
      <c r="I22">
        <v>9</v>
      </c>
      <c r="J22" t="s">
        <v>4</v>
      </c>
      <c r="K22">
        <f>SUMPRODUCT(H21:H25,I21:I25)</f>
        <v>6032</v>
      </c>
    </row>
    <row r="23" spans="1:14" x14ac:dyDescent="0.3">
      <c r="B23" s="7">
        <v>30</v>
      </c>
      <c r="C23" s="7">
        <v>0</v>
      </c>
      <c r="D23" s="7">
        <v>36</v>
      </c>
      <c r="E23" s="7">
        <v>0</v>
      </c>
      <c r="F23" s="7">
        <v>42</v>
      </c>
      <c r="G23" s="7">
        <v>0</v>
      </c>
      <c r="H23">
        <f t="shared" si="12"/>
        <v>108</v>
      </c>
      <c r="I23">
        <v>9</v>
      </c>
    </row>
    <row r="24" spans="1:14" x14ac:dyDescent="0.3">
      <c r="B24" s="7">
        <v>29</v>
      </c>
      <c r="C24" s="7">
        <v>0</v>
      </c>
      <c r="D24" s="7">
        <v>35</v>
      </c>
      <c r="E24" s="7">
        <v>0</v>
      </c>
      <c r="F24" s="7">
        <v>42</v>
      </c>
      <c r="G24" s="7">
        <v>0</v>
      </c>
      <c r="H24">
        <f t="shared" si="12"/>
        <v>106</v>
      </c>
      <c r="I24">
        <v>6</v>
      </c>
    </row>
    <row r="25" spans="1:14" x14ac:dyDescent="0.3">
      <c r="B25" s="7">
        <v>29</v>
      </c>
      <c r="C25" s="7">
        <v>0</v>
      </c>
      <c r="D25" s="7">
        <v>35</v>
      </c>
      <c r="E25" s="7">
        <v>0</v>
      </c>
      <c r="F25" s="7">
        <v>43</v>
      </c>
      <c r="G25" s="7">
        <v>0</v>
      </c>
      <c r="H25">
        <f t="shared" si="12"/>
        <v>107</v>
      </c>
      <c r="I25">
        <v>16</v>
      </c>
    </row>
    <row r="27" spans="1:14" x14ac:dyDescent="0.3">
      <c r="A27" t="s">
        <v>2</v>
      </c>
      <c r="B27" s="9">
        <v>1</v>
      </c>
      <c r="C27" s="9">
        <v>0</v>
      </c>
      <c r="D27" s="9">
        <v>1</v>
      </c>
      <c r="E27" s="9">
        <v>0</v>
      </c>
      <c r="F27" s="9">
        <v>1</v>
      </c>
      <c r="G27" s="9">
        <v>0</v>
      </c>
    </row>
    <row r="28" spans="1:14" x14ac:dyDescent="0.3">
      <c r="B28" s="9">
        <v>1</v>
      </c>
      <c r="C28" s="9">
        <v>0</v>
      </c>
      <c r="D28" s="9">
        <v>1</v>
      </c>
      <c r="E28" s="9">
        <v>0</v>
      </c>
      <c r="F28" s="9">
        <v>1</v>
      </c>
      <c r="G28" s="9">
        <v>0</v>
      </c>
      <c r="I28">
        <v>50</v>
      </c>
      <c r="J28" t="s">
        <v>5</v>
      </c>
      <c r="K28">
        <f>SUM(B27:G31)*I28</f>
        <v>750</v>
      </c>
    </row>
    <row r="29" spans="1:14" x14ac:dyDescent="0.3">
      <c r="B29" s="9">
        <v>1</v>
      </c>
      <c r="C29" s="9">
        <v>0</v>
      </c>
      <c r="D29" s="9">
        <v>1</v>
      </c>
      <c r="E29" s="9">
        <v>0</v>
      </c>
      <c r="F29" s="9">
        <v>1</v>
      </c>
      <c r="G29" s="9">
        <v>0</v>
      </c>
    </row>
    <row r="30" spans="1:14" x14ac:dyDescent="0.3">
      <c r="B30" s="9">
        <v>1</v>
      </c>
      <c r="C30" s="9">
        <v>0</v>
      </c>
      <c r="D30" s="9">
        <v>1</v>
      </c>
      <c r="E30" s="9">
        <v>0</v>
      </c>
      <c r="F30" s="9">
        <v>1</v>
      </c>
      <c r="G30" s="9">
        <v>0</v>
      </c>
    </row>
    <row r="31" spans="1:14" x14ac:dyDescent="0.3">
      <c r="B31" s="9">
        <v>1</v>
      </c>
      <c r="C31" s="9">
        <v>0</v>
      </c>
      <c r="D31" s="9">
        <v>1</v>
      </c>
      <c r="E31" s="9">
        <v>0</v>
      </c>
      <c r="F31" s="9">
        <v>1</v>
      </c>
      <c r="G31" s="9">
        <v>0</v>
      </c>
    </row>
    <row r="33" spans="1:9" x14ac:dyDescent="0.3">
      <c r="A33" t="s">
        <v>3</v>
      </c>
      <c r="B33" s="8">
        <f>B27*$I$35</f>
        <v>999</v>
      </c>
      <c r="C33" s="8">
        <f t="shared" ref="C33:G33" si="13">C27*$I$35</f>
        <v>0</v>
      </c>
      <c r="D33" s="8">
        <f t="shared" si="13"/>
        <v>999</v>
      </c>
      <c r="E33" s="8">
        <f t="shared" si="13"/>
        <v>0</v>
      </c>
      <c r="F33" s="8">
        <f t="shared" si="13"/>
        <v>999</v>
      </c>
      <c r="G33" s="8">
        <f t="shared" si="13"/>
        <v>0</v>
      </c>
    </row>
    <row r="34" spans="1:9" x14ac:dyDescent="0.3">
      <c r="B34" s="8">
        <f t="shared" ref="B34:G34" si="14">B28*$I$35</f>
        <v>999</v>
      </c>
      <c r="C34" s="8">
        <f t="shared" si="14"/>
        <v>0</v>
      </c>
      <c r="D34" s="8">
        <f t="shared" si="14"/>
        <v>999</v>
      </c>
      <c r="E34" s="8">
        <f t="shared" si="14"/>
        <v>0</v>
      </c>
      <c r="F34" s="8">
        <f t="shared" si="14"/>
        <v>999</v>
      </c>
      <c r="G34" s="8">
        <f t="shared" si="14"/>
        <v>0</v>
      </c>
    </row>
    <row r="35" spans="1:9" x14ac:dyDescent="0.3">
      <c r="B35" s="8">
        <f t="shared" ref="B35:G35" si="15">B29*$I$35</f>
        <v>999</v>
      </c>
      <c r="C35" s="8">
        <f t="shared" si="15"/>
        <v>0</v>
      </c>
      <c r="D35" s="8">
        <f t="shared" si="15"/>
        <v>999</v>
      </c>
      <c r="E35" s="8">
        <f t="shared" si="15"/>
        <v>0</v>
      </c>
      <c r="F35" s="8">
        <f t="shared" si="15"/>
        <v>999</v>
      </c>
      <c r="G35" s="8">
        <f t="shared" si="15"/>
        <v>0</v>
      </c>
      <c r="I35">
        <v>999</v>
      </c>
    </row>
    <row r="36" spans="1:9" x14ac:dyDescent="0.3">
      <c r="B36" s="8">
        <f t="shared" ref="B36:G36" si="16">B30*$I$35</f>
        <v>999</v>
      </c>
      <c r="C36" s="8">
        <f t="shared" si="16"/>
        <v>0</v>
      </c>
      <c r="D36" s="8">
        <f t="shared" si="16"/>
        <v>999</v>
      </c>
      <c r="E36" s="8">
        <f t="shared" si="16"/>
        <v>0</v>
      </c>
      <c r="F36" s="8">
        <f t="shared" si="16"/>
        <v>999</v>
      </c>
      <c r="G36" s="8">
        <f t="shared" si="16"/>
        <v>0</v>
      </c>
    </row>
    <row r="37" spans="1:9" x14ac:dyDescent="0.3">
      <c r="B37" s="8">
        <f t="shared" ref="B37:G37" si="17">B31*$I$35</f>
        <v>999</v>
      </c>
      <c r="C37" s="8">
        <f t="shared" si="17"/>
        <v>0</v>
      </c>
      <c r="D37" s="8">
        <f t="shared" si="17"/>
        <v>999</v>
      </c>
      <c r="E37" s="8">
        <f t="shared" si="17"/>
        <v>0</v>
      </c>
      <c r="F37" s="8">
        <f t="shared" si="17"/>
        <v>999</v>
      </c>
      <c r="G37" s="8">
        <f t="shared" si="17"/>
        <v>0</v>
      </c>
    </row>
    <row r="39" spans="1:9" x14ac:dyDescent="0.3">
      <c r="B39" s="8"/>
      <c r="C39" s="8"/>
      <c r="D39" s="8"/>
      <c r="E39" s="8"/>
      <c r="F39" s="8"/>
      <c r="G39" s="8"/>
    </row>
    <row r="40" spans="1:9" x14ac:dyDescent="0.3">
      <c r="B40" s="8"/>
      <c r="C40" s="8"/>
      <c r="D40" s="8"/>
      <c r="E40" s="8"/>
      <c r="F40" s="8"/>
      <c r="G40" s="8"/>
    </row>
    <row r="41" spans="1:9" x14ac:dyDescent="0.3">
      <c r="B41" s="8"/>
      <c r="C41" s="8"/>
      <c r="D41" s="8"/>
      <c r="E41" s="8"/>
      <c r="F41" s="8"/>
      <c r="G41" s="8"/>
    </row>
    <row r="42" spans="1:9" x14ac:dyDescent="0.3">
      <c r="B42" s="8"/>
      <c r="C42" s="8"/>
      <c r="D42" s="8"/>
      <c r="E42" s="8"/>
      <c r="F42" s="8"/>
      <c r="G42" s="8"/>
    </row>
    <row r="43" spans="1:9" x14ac:dyDescent="0.3">
      <c r="B43" s="8"/>
      <c r="C43" s="8"/>
      <c r="D43" s="8"/>
      <c r="E43" s="8"/>
      <c r="F43" s="8"/>
      <c r="G43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scenario 1</vt:lpstr>
      <vt:lpstr>scenario 2</vt:lpstr>
      <vt:lpstr>scenario 3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2020-12-25T13:10:26Z</dcterms:modified>
</cp:coreProperties>
</file>