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sdassq-my.sharepoint.com/personal/gc021263_goldcoastcc_qld_edu_au/Documents/"/>
    </mc:Choice>
  </mc:AlternateContent>
  <xr:revisionPtr revIDLastSave="472" documentId="8_{754F5D1E-B515-42AD-9784-D7B121E1286D}" xr6:coauthVersionLast="47" xr6:coauthVersionMax="47" xr10:uidLastSave="{D4357958-EF95-4445-9163-B64342A10999}"/>
  <bookViews>
    <workbookView xWindow="-120" yWindow="-120" windowWidth="29040" windowHeight="15720" xr2:uid="{F72F9181-C69B-4F5B-91FB-9E57243251A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O3" i="1"/>
  <c r="O4" i="1"/>
  <c r="O5" i="1"/>
  <c r="O6" i="1"/>
  <c r="O7" i="1"/>
  <c r="O8" i="1"/>
  <c r="H4" i="1"/>
  <c r="H5" i="1"/>
  <c r="H6" i="1"/>
  <c r="H7" i="1"/>
  <c r="H8" i="1"/>
  <c r="H3" i="1"/>
  <c r="S8" i="1" l="1"/>
  <c r="S7" i="1"/>
  <c r="S6" i="1"/>
  <c r="S5" i="1"/>
  <c r="S4" i="1"/>
  <c r="R5" i="1"/>
  <c r="R6" i="1"/>
  <c r="R7" i="1"/>
  <c r="R8" i="1"/>
  <c r="R4" i="1"/>
  <c r="K8" i="1"/>
  <c r="I8" i="1" s="1"/>
  <c r="D8" i="1"/>
  <c r="K7" i="1"/>
  <c r="J7" i="1" s="1"/>
  <c r="D7" i="1"/>
  <c r="K6" i="1"/>
  <c r="D6" i="1"/>
  <c r="K5" i="1"/>
  <c r="D5" i="1"/>
  <c r="K4" i="1"/>
  <c r="D4" i="1"/>
  <c r="R3" i="1"/>
  <c r="K3" i="1"/>
  <c r="D3" i="1"/>
  <c r="Q6" i="1" l="1"/>
  <c r="P6" i="1"/>
  <c r="I4" i="1"/>
  <c r="J4" i="1"/>
  <c r="P3" i="1"/>
  <c r="Q3" i="1"/>
  <c r="Q8" i="1"/>
  <c r="P8" i="1"/>
  <c r="Q7" i="1"/>
  <c r="P7" i="1"/>
  <c r="Q5" i="1"/>
  <c r="P5" i="1"/>
  <c r="Q4" i="1"/>
  <c r="P4" i="1"/>
</calcChain>
</file>

<file path=xl/sharedStrings.xml><?xml version="1.0" encoding="utf-8"?>
<sst xmlns="http://schemas.openxmlformats.org/spreadsheetml/2006/main" count="33" uniqueCount="23">
  <si>
    <t>cart</t>
  </si>
  <si>
    <t>Carrage mass</t>
  </si>
  <si>
    <t>Uncertainty</t>
  </si>
  <si>
    <t>Slope</t>
  </si>
  <si>
    <t>Hanging mass</t>
  </si>
  <si>
    <t>Average</t>
  </si>
  <si>
    <t>Max slope</t>
  </si>
  <si>
    <t>Min slope</t>
  </si>
  <si>
    <t>average</t>
  </si>
  <si>
    <t>trig Angle</t>
  </si>
  <si>
    <t>Measured Angle +- 0.5</t>
  </si>
  <si>
    <t>Error</t>
  </si>
  <si>
    <t xml:space="preserve">Hpotenuse </t>
  </si>
  <si>
    <t>Horizontal</t>
  </si>
  <si>
    <t>Vertical</t>
  </si>
  <si>
    <t>small</t>
  </si>
  <si>
    <t>one big one small</t>
  </si>
  <si>
    <t>two big</t>
  </si>
  <si>
    <t>c/h=grad</t>
  </si>
  <si>
    <t>h/c=sin()</t>
  </si>
  <si>
    <t>therefore</t>
  </si>
  <si>
    <t>c/h=1/grad=sin()</t>
  </si>
  <si>
    <t>sin^-1(1/grad)=theta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</si>
</sst>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6" borderId="1" xfId="0" applyFont="1" applyFill="1" applyBorder="1"/>
    <xf numFmtId="0" fontId="1" fillId="5" borderId="1" xfId="0" applyFont="1" applyFill="1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7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22686570679263121"/>
                  <c:y val="0.264653923244941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Sheet1!$H$3:$H$8</c:f>
                <c:numCache>
                  <c:formatCode>General</c:formatCode>
                  <c:ptCount val="6"/>
                  <c:pt idx="0">
                    <c:v>0.32999999999999829</c:v>
                  </c:pt>
                  <c:pt idx="1">
                    <c:v>0.80000000000001137</c:v>
                  </c:pt>
                  <c:pt idx="2">
                    <c:v>0.22499999999999432</c:v>
                  </c:pt>
                  <c:pt idx="3">
                    <c:v>0.29500000000001592</c:v>
                  </c:pt>
                  <c:pt idx="4">
                    <c:v>0.5</c:v>
                  </c:pt>
                  <c:pt idx="5">
                    <c:v>0.43499999999994543</c:v>
                  </c:pt>
                </c:numCache>
              </c:numRef>
            </c:plus>
            <c:minus>
              <c:numRef>
                <c:f>Sheet1!$H$3:$H$8</c:f>
                <c:numCache>
                  <c:formatCode>General</c:formatCode>
                  <c:ptCount val="6"/>
                  <c:pt idx="0">
                    <c:v>0.32999999999999829</c:v>
                  </c:pt>
                  <c:pt idx="1">
                    <c:v>0.80000000000001137</c:v>
                  </c:pt>
                  <c:pt idx="2">
                    <c:v>0.22499999999999432</c:v>
                  </c:pt>
                  <c:pt idx="3">
                    <c:v>0.29500000000001592</c:v>
                  </c:pt>
                  <c:pt idx="4">
                    <c:v>0.5</c:v>
                  </c:pt>
                  <c:pt idx="5">
                    <c:v>0.43499999999994543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94000"/>
                  </a:schemeClr>
                </a:solidFill>
                <a:round/>
              </a:ln>
              <a:effectLst/>
            </c:spPr>
          </c:errBars>
          <c:xVal>
            <c:numRef>
              <c:f>Sheet1!$R$3:$R$8</c:f>
              <c:numCache>
                <c:formatCode>General</c:formatCode>
                <c:ptCount val="6"/>
                <c:pt idx="0">
                  <c:v>50.160000000000004</c:v>
                </c:pt>
                <c:pt idx="1">
                  <c:v>100.56333333333333</c:v>
                </c:pt>
                <c:pt idx="2">
                  <c:v>150.27333333333331</c:v>
                </c:pt>
                <c:pt idx="3">
                  <c:v>200.17666666666665</c:v>
                </c:pt>
                <c:pt idx="4">
                  <c:v>250.19666666666663</c:v>
                </c:pt>
                <c:pt idx="5">
                  <c:v>300.24666666666667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138.54</c:v>
                </c:pt>
                <c:pt idx="1">
                  <c:v>278.01</c:v>
                </c:pt>
                <c:pt idx="2">
                  <c:v>418.5</c:v>
                </c:pt>
                <c:pt idx="3">
                  <c:v>554.89</c:v>
                </c:pt>
                <c:pt idx="4">
                  <c:v>697.86</c:v>
                </c:pt>
                <c:pt idx="5">
                  <c:v>849.06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D-4B5E-9171-7D03ABCEA635}"/>
            </c:ext>
          </c:extLst>
        </c:ser>
        <c:ser>
          <c:idx val="1"/>
          <c:order val="1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52953555621722"/>
                  <c:y val="0.32836569213664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Sheet1!$R$3:$R$8</c:f>
              <c:numCache>
                <c:formatCode>General</c:formatCode>
                <c:ptCount val="6"/>
                <c:pt idx="0">
                  <c:v>50.160000000000004</c:v>
                </c:pt>
                <c:pt idx="1">
                  <c:v>100.56333333333333</c:v>
                </c:pt>
                <c:pt idx="2">
                  <c:v>150.27333333333331</c:v>
                </c:pt>
                <c:pt idx="3">
                  <c:v>200.17666666666665</c:v>
                </c:pt>
                <c:pt idx="4">
                  <c:v>250.19666666666663</c:v>
                </c:pt>
                <c:pt idx="5">
                  <c:v>300.24666666666667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1">
                  <c:v>277.25</c:v>
                </c:pt>
                <c:pt idx="5">
                  <c:v>849.20499999999993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2-4AA8-85DC-D53F166233CC}"/>
            </c:ext>
          </c:extLst>
        </c:ser>
        <c:ser>
          <c:idx val="2"/>
          <c:order val="2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982612586697359"/>
                  <c:y val="0.37880287603829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Sheet1!$R$3:$R$8</c:f>
              <c:numCache>
                <c:formatCode>General</c:formatCode>
                <c:ptCount val="6"/>
                <c:pt idx="0">
                  <c:v>50.160000000000004</c:v>
                </c:pt>
                <c:pt idx="1">
                  <c:v>100.56333333333333</c:v>
                </c:pt>
                <c:pt idx="2">
                  <c:v>150.27333333333331</c:v>
                </c:pt>
                <c:pt idx="3">
                  <c:v>200.17666666666665</c:v>
                </c:pt>
                <c:pt idx="4">
                  <c:v>250.19666666666663</c:v>
                </c:pt>
                <c:pt idx="5">
                  <c:v>300.24666666666667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1">
                  <c:v>278.85000000000002</c:v>
                </c:pt>
                <c:pt idx="4">
                  <c:v>696.73666666666668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2-4AA8-85DC-D53F1662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38304"/>
        <c:axId val="1452334944"/>
      </c:scatterChart>
      <c:valAx>
        <c:axId val="14523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Hanging Mass</a:t>
                </a:r>
                <a:r>
                  <a:rPr lang="en-GB" baseline="0"/>
                  <a:t> (h)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34944"/>
        <c:crosses val="autoZero"/>
        <c:crossBetween val="midCat"/>
      </c:valAx>
      <c:valAx>
        <c:axId val="14523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Cart</a:t>
                </a:r>
                <a:r>
                  <a:rPr lang="en-GB" baseline="0"/>
                  <a:t> Mass (c)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ustomXml" Target="../ink/ink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38541</xdr:rowOff>
    </xdr:from>
    <xdr:to>
      <xdr:col>5</xdr:col>
      <xdr:colOff>282610</xdr:colOff>
      <xdr:row>44</xdr:row>
      <xdr:rowOff>146537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B5FC3CE7-2DF3-7ED0-0E9A-9332B2DF6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1077395</xdr:colOff>
      <xdr:row>13</xdr:row>
      <xdr:rowOff>18948</xdr:rowOff>
    </xdr:from>
    <xdr:to>
      <xdr:col>13</xdr:col>
      <xdr:colOff>1077755</xdr:colOff>
      <xdr:row>13</xdr:row>
      <xdr:rowOff>19308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1AEBD21-ED5C-3A63-00EF-956AFE46A9EB}"/>
                </a:ext>
              </a:extLst>
            </xdr14:cNvPr>
            <xdr14:cNvContentPartPr/>
          </xdr14:nvContentPartPr>
          <xdr14:nvPr macro=""/>
          <xdr14:xfrm>
            <a:off x="15278304" y="31266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1AEBD21-ED5C-3A63-00EF-956AFE46A9E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5272184" y="31204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04T10:28:23.53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B63F-1A7B-4365-B7FD-B9B85567505F}">
  <dimension ref="A1:AA18"/>
  <sheetViews>
    <sheetView tabSelected="1" topLeftCell="K1" zoomScale="159" zoomScaleNormal="34" workbookViewId="0">
      <selection activeCell="Y16" sqref="Y16"/>
    </sheetView>
  </sheetViews>
  <sheetFormatPr defaultRowHeight="15"/>
  <cols>
    <col min="1" max="13" width="17" customWidth="1"/>
    <col min="14" max="14" width="20.42578125" bestFit="1" customWidth="1"/>
    <col min="15" max="17" width="20.42578125" customWidth="1"/>
    <col min="18" max="21" width="17" customWidth="1"/>
    <col min="25" max="27" width="11.85546875" customWidth="1"/>
  </cols>
  <sheetData>
    <row r="1" spans="1:27">
      <c r="A1" s="1" t="s">
        <v>0</v>
      </c>
      <c r="B1" s="1"/>
      <c r="C1" s="1"/>
      <c r="D1" s="1"/>
      <c r="E1" s="17" t="s">
        <v>1</v>
      </c>
      <c r="F1" s="18"/>
      <c r="G1" s="19"/>
      <c r="H1" s="2" t="s">
        <v>2</v>
      </c>
      <c r="I1" s="23" t="s">
        <v>3</v>
      </c>
      <c r="J1" s="24"/>
      <c r="K1" s="2"/>
      <c r="L1" s="20" t="s">
        <v>4</v>
      </c>
      <c r="M1" s="21"/>
      <c r="N1" s="22"/>
      <c r="O1" s="15" t="s">
        <v>2</v>
      </c>
      <c r="P1" s="23" t="s">
        <v>3</v>
      </c>
      <c r="Q1" s="24"/>
      <c r="R1" s="15"/>
      <c r="S1" s="3"/>
      <c r="T1" s="12"/>
      <c r="U1" s="4"/>
      <c r="V1" s="5"/>
      <c r="W1" s="5"/>
    </row>
    <row r="2" spans="1:27">
      <c r="A2" s="1">
        <v>1</v>
      </c>
      <c r="B2" s="1">
        <v>2</v>
      </c>
      <c r="C2" s="1">
        <v>3</v>
      </c>
      <c r="D2" s="1" t="s">
        <v>5</v>
      </c>
      <c r="E2" s="2">
        <v>1</v>
      </c>
      <c r="F2" s="2">
        <v>2</v>
      </c>
      <c r="G2" s="2">
        <v>3</v>
      </c>
      <c r="H2" s="2"/>
      <c r="I2" s="2" t="s">
        <v>6</v>
      </c>
      <c r="J2" s="2" t="s">
        <v>7</v>
      </c>
      <c r="K2" s="6" t="s">
        <v>5</v>
      </c>
      <c r="L2" s="15">
        <v>1</v>
      </c>
      <c r="M2" s="15">
        <v>2</v>
      </c>
      <c r="N2" s="15">
        <v>3</v>
      </c>
      <c r="O2" s="15"/>
      <c r="P2" s="15" t="s">
        <v>6</v>
      </c>
      <c r="Q2" s="15" t="s">
        <v>7</v>
      </c>
      <c r="R2" s="16" t="s">
        <v>8</v>
      </c>
      <c r="S2" s="7" t="s">
        <v>9</v>
      </c>
      <c r="T2" s="13" t="s">
        <v>10</v>
      </c>
      <c r="U2" s="8" t="s">
        <v>2</v>
      </c>
      <c r="V2" s="9" t="s">
        <v>11</v>
      </c>
      <c r="W2" s="9" t="s">
        <v>11</v>
      </c>
      <c r="Y2" t="s">
        <v>12</v>
      </c>
      <c r="Z2" t="s">
        <v>13</v>
      </c>
      <c r="AA2" t="s">
        <v>14</v>
      </c>
    </row>
    <row r="3" spans="1:27">
      <c r="A3" s="10" t="s">
        <v>15</v>
      </c>
      <c r="B3" s="10"/>
      <c r="C3" s="10"/>
      <c r="D3" s="10" t="e">
        <f>AVERAGE(A3:C3)</f>
        <v>#DIV/0!</v>
      </c>
      <c r="E3" s="6">
        <v>138.55000000000001</v>
      </c>
      <c r="F3" s="6">
        <v>139.19999999999999</v>
      </c>
      <c r="G3" s="6">
        <v>138.54</v>
      </c>
      <c r="H3" s="6">
        <f t="shared" ref="H3:H8" si="0">(MAX(E3:G3)-MIN(E3:G3))*0.5</f>
        <v>0.32999999999999829</v>
      </c>
      <c r="I3" s="6"/>
      <c r="J3" s="6"/>
      <c r="K3" s="6">
        <f t="shared" ref="K3:K8" si="1">AVERAGE(E3:G3)</f>
        <v>138.76333333333332</v>
      </c>
      <c r="L3" s="16">
        <v>50.18</v>
      </c>
      <c r="M3" s="16">
        <v>50.16</v>
      </c>
      <c r="N3" s="16">
        <v>50.14</v>
      </c>
      <c r="O3" s="6">
        <f t="shared" ref="O3:O8" si="2">(MAX(L3:N3)-MIN(L3:N3))*0.5</f>
        <v>1.9999999999999574E-2</v>
      </c>
      <c r="P3" s="6">
        <f>R3-O3</f>
        <v>50.14</v>
      </c>
      <c r="Q3" s="6">
        <f>R3+O3</f>
        <v>50.180000000000007</v>
      </c>
      <c r="R3" s="16">
        <f>AVERAGE(L3:N3)</f>
        <v>50.160000000000004</v>
      </c>
      <c r="S3" s="11">
        <f>DEGREES(ASIN(AA3/Y3))</f>
        <v>21.790391371673909</v>
      </c>
      <c r="T3" s="14">
        <v>20</v>
      </c>
      <c r="U3" s="4"/>
      <c r="V3" s="5"/>
      <c r="W3" s="5"/>
      <c r="Y3">
        <v>2.64</v>
      </c>
      <c r="Z3">
        <v>2.5</v>
      </c>
      <c r="AA3">
        <v>0.98</v>
      </c>
    </row>
    <row r="4" spans="1:27">
      <c r="A4" s="10" t="s">
        <v>16</v>
      </c>
      <c r="B4" s="10"/>
      <c r="C4" s="10"/>
      <c r="D4" s="10" t="e">
        <f t="shared" ref="D4:D8" si="3">AVERAGE(A4:C4)</f>
        <v>#DIV/0!</v>
      </c>
      <c r="E4" s="6">
        <v>277.27</v>
      </c>
      <c r="F4" s="6">
        <v>278.87</v>
      </c>
      <c r="G4" s="6">
        <v>278.01</v>
      </c>
      <c r="H4" s="6">
        <f t="shared" si="0"/>
        <v>0.80000000000001137</v>
      </c>
      <c r="I4" s="6">
        <f>K4-H4</f>
        <v>277.25</v>
      </c>
      <c r="J4" s="6">
        <f>K4+H4</f>
        <v>278.85000000000002</v>
      </c>
      <c r="K4" s="6">
        <f t="shared" si="1"/>
        <v>278.05</v>
      </c>
      <c r="L4" s="16">
        <v>100.24</v>
      </c>
      <c r="M4" s="16">
        <v>101.23</v>
      </c>
      <c r="N4" s="16">
        <v>100.22</v>
      </c>
      <c r="O4" s="6">
        <f t="shared" si="2"/>
        <v>0.50500000000000256</v>
      </c>
      <c r="P4" s="6">
        <f t="shared" ref="P4:P8" si="4">R4-O4</f>
        <v>100.05833333333334</v>
      </c>
      <c r="Q4" s="6">
        <f t="shared" ref="Q4:Q8" si="5">R4+O4</f>
        <v>101.06833333333333</v>
      </c>
      <c r="R4" s="16">
        <f>AVERAGE(L4:N4)</f>
        <v>100.56333333333333</v>
      </c>
      <c r="S4" s="11">
        <f>DEGREES(ASIN(AA3/Y3))</f>
        <v>21.790391371673909</v>
      </c>
      <c r="T4" s="14">
        <v>20</v>
      </c>
      <c r="U4" s="4"/>
      <c r="V4" s="5"/>
      <c r="W4" s="5"/>
    </row>
    <row r="5" spans="1:27">
      <c r="A5" s="10" t="s">
        <v>16</v>
      </c>
      <c r="B5" s="10"/>
      <c r="C5" s="10"/>
      <c r="D5" s="10" t="e">
        <f t="shared" si="3"/>
        <v>#DIV/0!</v>
      </c>
      <c r="E5" s="6">
        <v>418.05</v>
      </c>
      <c r="F5" s="6">
        <v>418.48</v>
      </c>
      <c r="G5" s="6">
        <v>418.5</v>
      </c>
      <c r="H5" s="6">
        <f t="shared" si="0"/>
        <v>0.22499999999999432</v>
      </c>
      <c r="I5" s="6"/>
      <c r="J5" s="6"/>
      <c r="K5" s="6">
        <f t="shared" si="1"/>
        <v>418.34333333333331</v>
      </c>
      <c r="L5" s="16">
        <v>150.16</v>
      </c>
      <c r="M5" s="16">
        <v>150.38999999999999</v>
      </c>
      <c r="N5" s="16">
        <v>150.27000000000001</v>
      </c>
      <c r="O5" s="6">
        <f t="shared" si="2"/>
        <v>0.11499999999999488</v>
      </c>
      <c r="P5" s="6">
        <f t="shared" si="4"/>
        <v>150.1583333333333</v>
      </c>
      <c r="Q5" s="6">
        <f t="shared" si="5"/>
        <v>150.38833333333332</v>
      </c>
      <c r="R5" s="16">
        <f t="shared" ref="R5:R8" si="6">AVERAGE(L5:N5)</f>
        <v>150.27333333333331</v>
      </c>
      <c r="S5" s="11">
        <f>DEGREES(ASIN(AA3/Y3))</f>
        <v>21.790391371673909</v>
      </c>
      <c r="T5" s="14">
        <v>20</v>
      </c>
      <c r="U5" s="4"/>
      <c r="V5" s="5"/>
      <c r="W5" s="5"/>
    </row>
    <row r="6" spans="1:27">
      <c r="A6" s="10" t="s">
        <v>17</v>
      </c>
      <c r="B6" s="10"/>
      <c r="C6" s="10"/>
      <c r="D6" s="10" t="e">
        <f t="shared" si="3"/>
        <v>#DIV/0!</v>
      </c>
      <c r="E6" s="6">
        <v>554.87</v>
      </c>
      <c r="F6" s="6">
        <v>555.46</v>
      </c>
      <c r="G6" s="6">
        <v>554.89</v>
      </c>
      <c r="H6" s="6">
        <f t="shared" si="0"/>
        <v>0.29500000000001592</v>
      </c>
      <c r="I6" s="6"/>
      <c r="J6" s="6"/>
      <c r="K6" s="6">
        <f t="shared" si="1"/>
        <v>555.07333333333327</v>
      </c>
      <c r="L6" s="16">
        <v>200.18</v>
      </c>
      <c r="M6" s="16">
        <v>200.18</v>
      </c>
      <c r="N6" s="16">
        <v>200.17</v>
      </c>
      <c r="O6" s="6">
        <f t="shared" si="2"/>
        <v>5.0000000000096634E-3</v>
      </c>
      <c r="P6" s="6">
        <f t="shared" si="4"/>
        <v>200.17166666666662</v>
      </c>
      <c r="Q6" s="6">
        <f t="shared" si="5"/>
        <v>200.18166666666667</v>
      </c>
      <c r="R6" s="16">
        <f t="shared" si="6"/>
        <v>200.17666666666665</v>
      </c>
      <c r="S6" s="11">
        <f>DEGREES(ASIN(AA3/Y3))</f>
        <v>21.790391371673909</v>
      </c>
      <c r="T6" s="14">
        <v>20</v>
      </c>
      <c r="U6" s="4"/>
      <c r="V6" s="5"/>
      <c r="W6" s="5"/>
    </row>
    <row r="7" spans="1:27">
      <c r="A7" s="10" t="s">
        <v>17</v>
      </c>
      <c r="B7" s="10"/>
      <c r="C7" s="10"/>
      <c r="D7" s="10" t="e">
        <f t="shared" si="3"/>
        <v>#DIV/0!</v>
      </c>
      <c r="E7" s="6">
        <v>696.86</v>
      </c>
      <c r="F7" s="6">
        <v>696.99</v>
      </c>
      <c r="G7" s="6">
        <v>697.86</v>
      </c>
      <c r="H7" s="6">
        <f t="shared" si="0"/>
        <v>0.5</v>
      </c>
      <c r="I7" s="6"/>
      <c r="J7" s="6">
        <f>K7-H7</f>
        <v>696.73666666666668</v>
      </c>
      <c r="K7" s="6">
        <f t="shared" si="1"/>
        <v>697.23666666666668</v>
      </c>
      <c r="L7" s="16">
        <v>250.18</v>
      </c>
      <c r="M7" s="16">
        <v>250.21</v>
      </c>
      <c r="N7" s="16">
        <v>250.2</v>
      </c>
      <c r="O7" s="6">
        <f t="shared" si="2"/>
        <v>1.5000000000000568E-2</v>
      </c>
      <c r="P7" s="6">
        <f t="shared" si="4"/>
        <v>250.18166666666662</v>
      </c>
      <c r="Q7" s="6">
        <f t="shared" si="5"/>
        <v>250.21166666666664</v>
      </c>
      <c r="R7" s="16">
        <f t="shared" si="6"/>
        <v>250.19666666666663</v>
      </c>
      <c r="S7" s="11">
        <f>DEGREES(ASIN(AA3/Y3))</f>
        <v>21.790391371673909</v>
      </c>
      <c r="T7" s="14">
        <v>20</v>
      </c>
      <c r="U7" s="4"/>
      <c r="V7" s="5"/>
      <c r="W7" s="5"/>
    </row>
    <row r="8" spans="1:27">
      <c r="A8" s="10"/>
      <c r="B8" s="10"/>
      <c r="C8" s="10"/>
      <c r="D8" s="10" t="e">
        <f t="shared" si="3"/>
        <v>#DIV/0!</v>
      </c>
      <c r="E8" s="6">
        <v>848.19</v>
      </c>
      <c r="F8" s="6">
        <v>849.06</v>
      </c>
      <c r="G8" s="6">
        <v>849.06</v>
      </c>
      <c r="H8" s="6">
        <f t="shared" si="0"/>
        <v>0.43499999999994543</v>
      </c>
      <c r="I8" s="6">
        <f>K8+H8</f>
        <v>849.20499999999993</v>
      </c>
      <c r="J8" s="6"/>
      <c r="K8" s="6">
        <f t="shared" si="1"/>
        <v>848.77</v>
      </c>
      <c r="L8" s="16">
        <v>300.3</v>
      </c>
      <c r="M8" s="16">
        <v>300.2</v>
      </c>
      <c r="N8" s="16">
        <v>300.24</v>
      </c>
      <c r="O8" s="6">
        <f t="shared" si="2"/>
        <v>5.0000000000011369E-2</v>
      </c>
      <c r="P8" s="6">
        <f t="shared" si="4"/>
        <v>300.19666666666666</v>
      </c>
      <c r="Q8" s="6">
        <f t="shared" si="5"/>
        <v>300.29666666666668</v>
      </c>
      <c r="R8" s="16">
        <f t="shared" si="6"/>
        <v>300.24666666666667</v>
      </c>
      <c r="S8" s="11">
        <f>DEGREES(ASIN(AA3/Y3))</f>
        <v>21.790391371673909</v>
      </c>
      <c r="T8" s="14">
        <v>20</v>
      </c>
      <c r="U8" s="4"/>
      <c r="V8" s="5"/>
      <c r="W8" s="5"/>
    </row>
    <row r="13" spans="1:27">
      <c r="H13" t="s">
        <v>18</v>
      </c>
    </row>
    <row r="14" spans="1:27">
      <c r="H14" t="s">
        <v>19</v>
      </c>
    </row>
    <row r="15" spans="1:27">
      <c r="H15" t="s">
        <v>20</v>
      </c>
    </row>
    <row r="16" spans="1:27">
      <c r="H16" t="s">
        <v>21</v>
      </c>
    </row>
    <row r="17" spans="8:8">
      <c r="H17" t="s">
        <v>20</v>
      </c>
    </row>
    <row r="18" spans="8:8">
      <c r="H18" t="s">
        <v>22</v>
      </c>
    </row>
  </sheetData>
  <mergeCells count="4">
    <mergeCell ref="E1:G1"/>
    <mergeCell ref="L1:N1"/>
    <mergeCell ref="I1:J1"/>
    <mergeCell ref="P1:Q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C24C441457444D9E70792312717DDF" ma:contentTypeVersion="18" ma:contentTypeDescription="Create a new document." ma:contentTypeScope="" ma:versionID="f30e81ed95354cd9936e364e67a00749">
  <xsd:schema xmlns:xsd="http://www.w3.org/2001/XMLSchema" xmlns:xs="http://www.w3.org/2001/XMLSchema" xmlns:p="http://schemas.microsoft.com/office/2006/metadata/properties" xmlns:ns3="b9419e07-295a-4dee-9d3a-e932db863650" xmlns:ns4="c14d3fea-2ca0-4ecc-a770-2549d8780b64" targetNamespace="http://schemas.microsoft.com/office/2006/metadata/properties" ma:root="true" ma:fieldsID="0f46566b8773806e9d3342c9763ddfbc" ns3:_="" ns4:_="">
    <xsd:import namespace="b9419e07-295a-4dee-9d3a-e932db863650"/>
    <xsd:import namespace="c14d3fea-2ca0-4ecc-a770-2549d8780b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19e07-295a-4dee-9d3a-e932db8636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d3fea-2ca0-4ecc-a770-2549d8780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4d3fea-2ca0-4ecc-a770-2549d8780b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DDE305-183E-4A5D-A0DD-88DDB62FB1D7}"/>
</file>

<file path=customXml/itemProps2.xml><?xml version="1.0" encoding="utf-8"?>
<ds:datastoreItem xmlns:ds="http://schemas.openxmlformats.org/officeDocument/2006/customXml" ds:itemID="{D13CF02F-43B1-4CBF-ABFA-C83DBBF82BB7}"/>
</file>

<file path=customXml/itemProps3.xml><?xml version="1.0" encoding="utf-8"?>
<ds:datastoreItem xmlns:ds="http://schemas.openxmlformats.org/officeDocument/2006/customXml" ds:itemID="{39C74BD5-71B9-4C6B-AA8C-CCF5C138DE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Seventh-day Adventist Schools South Queensland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Alexiou</dc:creator>
  <cp:keywords/>
  <dc:description/>
  <cp:lastModifiedBy>Noah Alexiou</cp:lastModifiedBy>
  <cp:revision/>
  <dcterms:created xsi:type="dcterms:W3CDTF">2025-04-22T23:32:35Z</dcterms:created>
  <dcterms:modified xsi:type="dcterms:W3CDTF">2025-05-13T09:37:33Z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0x010100CEC24C441457444D9E70792312717DDF</vt:lpwstr>
  </property>
</Properties>
</file>