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weingVoltage" sheetId="1" state="visible" r:id="rId3"/>
    <sheet name="Raw data IA2" sheetId="2" state="visible" r:id="rId4"/>
    <sheet name="Sheet2 (2)" sheetId="3" state="visible" r:id="rId5"/>
    <sheet name="OutliersRemoved" sheetId="4" state="visible" r:id="rId6"/>
    <sheet name="Regular Processing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<sst xmlns="http://schemas.openxmlformats.org/spreadsheetml/2006/main" count="58" uniqueCount="24">
  <si>
    <t xml:space="preserve">Mols</t>
  </si>
  <si>
    <t xml:space="preserve">Voltage</t>
  </si>
  <si>
    <t xml:space="preserve">Mean</t>
  </si>
  <si>
    <t xml:space="preserve">sigma</t>
  </si>
  <si>
    <t xml:space="preserve">delta</t>
  </si>
  <si>
    <t xml:space="preserve">scaling</t>
  </si>
  <si>
    <t xml:space="preserve">Trial 1</t>
  </si>
  <si>
    <t xml:space="preserve">Trial 2</t>
  </si>
  <si>
    <t xml:space="preserve">Trial 3</t>
  </si>
  <si>
    <t xml:space="preserve">t1</t>
  </si>
  <si>
    <t xml:space="preserve">t2</t>
  </si>
  <si>
    <t xml:space="preserve">Mols </t>
  </si>
  <si>
    <t xml:space="preserve">Average voltage (V)</t>
  </si>
  <si>
    <t xml:space="preserve">Calculation prep</t>
  </si>
  <si>
    <t xml:space="preserve">absolute error</t>
  </si>
  <si>
    <t xml:space="preserve">Amount of CuSO4 (ml)</t>
  </si>
  <si>
    <t xml:space="preserve">H2O amount (ml)</t>
  </si>
  <si>
    <t xml:space="preserve">Trail 1</t>
  </si>
  <si>
    <t xml:space="preserve">Absolute error (%)</t>
  </si>
  <si>
    <t xml:space="preserve">trial number</t>
  </si>
  <si>
    <t xml:space="preserve">voltage</t>
  </si>
  <si>
    <t xml:space="preserve">avg</t>
  </si>
  <si>
    <t xml:space="preserve">max</t>
  </si>
  <si>
    <t xml:space="preserve">min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</si>
</sst>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Aptos Narrow"/>
      <family val="2"/>
    </font>
    <font>
      <sz val="10"/>
      <color rgb="FF000000"/>
      <name val="Arial"/>
      <family val="2"/>
    </font>
    <font>
      <sz val="9"/>
      <color rgb="FF595959"/>
      <name val="Aptos Narrow"/>
      <family val="2"/>
    </font>
    <font>
      <sz val="14"/>
      <color rgb="FF595959"/>
      <name val="Arial"/>
      <family val="2"/>
    </font>
    <font>
      <sz val="9"/>
      <color rgb="FF595959"/>
      <name val="Arial"/>
      <family val="2"/>
    </font>
    <font>
      <sz val="10"/>
      <color rgb="FF595959"/>
      <name val="Aptos Narrow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6082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E97132"/>
      <rgbColor rgb="FF595959"/>
      <rgbColor rgb="FF969696"/>
      <rgbColor rgb="FF003366"/>
      <rgbColor rgb="FF339966"/>
      <rgbColor rgb="FF003300"/>
      <rgbColor rgb="FF333300"/>
      <rgbColor rgb="FFFF420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en-US" sz="1400" strike="noStrike" u="none">
                <a:solidFill>
                  <a:srgbClr val="595959"/>
                </a:solidFill>
                <a:uFillTx/>
                <a:latin typeface="Aptos Narrow"/>
                <a:ea typeface="DejaVu Sans"/>
              </a:rPr>
              <a:t>Average vs trial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71765399351606"/>
          <c:y val="0.167005420054201"/>
          <c:w val="0.739954808920326"/>
          <c:h val="0.728545618789521"/>
        </c:manualLayout>
      </c:layout>
      <c:scatterChart>
        <c:scatterStyle val="lineMarker"/>
        <c:varyColors val="0"/>
        <c:ser>
          <c:idx val="0"/>
          <c:order val="0"/>
          <c:tx>
            <c:strRef>
              <c:f>LoweingVoltage!$B$2</c:f>
              <c:strCache>
                <c:ptCount val="1"/>
                <c:pt idx="0">
                  <c:v>Trial 1</c:v>
                </c:pt>
              </c:strCache>
            </c:strRef>
          </c:tx>
          <c:spPr>
            <a:solidFill>
              <a:srgbClr val="156082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55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156082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LoweingVoltage!$A$3:$A$10</c:f>
              <c:numCache>
                <c:formatCode>General</c:formatCode>
                <c:ptCount val="8"/>
                <c:pt idx="0">
                  <c:v>1</c:v>
                </c:pt>
                <c:pt idx="1">
                  <c:v>0.85</c:v>
                </c:pt>
                <c:pt idx="2">
                  <c:v>0.7</c:v>
                </c:pt>
                <c:pt idx="3">
                  <c:v>0.55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</c:numCache>
            </c:numRef>
          </c:xVal>
          <c:yVal>
            <c:numRef>
              <c:f>LoweingVoltage!$B$3:$B$10</c:f>
              <c:numCache>
                <c:formatCode>General</c:formatCode>
                <c:ptCount val="8"/>
                <c:pt idx="0">
                  <c:v>0.703</c:v>
                </c:pt>
                <c:pt idx="1">
                  <c:v>0.664</c:v>
                </c:pt>
                <c:pt idx="2">
                  <c:v>0.557</c:v>
                </c:pt>
                <c:pt idx="3">
                  <c:v>0.457</c:v>
                </c:pt>
                <c:pt idx="4">
                  <c:v>0.438</c:v>
                </c:pt>
                <c:pt idx="5">
                  <c:v>0.498</c:v>
                </c:pt>
                <c:pt idx="6">
                  <c:v>0.458</c:v>
                </c:pt>
                <c:pt idx="7">
                  <c:v>0.405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LoweingVoltage!$E$1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e97132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55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e97132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LoweingVoltage!$A$3:$A$10</c:f>
              <c:numCache>
                <c:formatCode>General</c:formatCode>
                <c:ptCount val="8"/>
                <c:pt idx="0">
                  <c:v>1</c:v>
                </c:pt>
                <c:pt idx="1">
                  <c:v>0.85</c:v>
                </c:pt>
                <c:pt idx="2">
                  <c:v>0.7</c:v>
                </c:pt>
                <c:pt idx="3">
                  <c:v>0.55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</c:numCache>
            </c:numRef>
          </c:xVal>
          <c:yVal>
            <c:numRef>
              <c:f>LoweingVoltage!$E$3:$E$10</c:f>
              <c:numCache>
                <c:formatCode>General</c:formatCode>
                <c:ptCount val="8"/>
                <c:pt idx="0">
                  <c:v>0.680666666666667</c:v>
                </c:pt>
                <c:pt idx="1">
                  <c:v>0.591666666666667</c:v>
                </c:pt>
                <c:pt idx="2">
                  <c:v>0.494666666666667</c:v>
                </c:pt>
                <c:pt idx="3">
                  <c:v>0.430666666666667</c:v>
                </c:pt>
                <c:pt idx="4">
                  <c:v>0.422</c:v>
                </c:pt>
                <c:pt idx="5">
                  <c:v>0.481333333333333</c:v>
                </c:pt>
                <c:pt idx="6">
                  <c:v>0.4725</c:v>
                </c:pt>
                <c:pt idx="7">
                  <c:v>0.441333333333333</c:v>
                </c:pt>
              </c:numCache>
            </c:numRef>
          </c:yVal>
          <c:smooth val="0"/>
        </c:ser>
        <c:axId val="51893882"/>
        <c:axId val="24627942"/>
      </c:scatterChart>
      <c:valAx>
        <c:axId val="5189388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ptos Narrow"/>
                <a:ea typeface="DejaVu Sans"/>
              </a:defRPr>
            </a:pPr>
          </a:p>
        </c:txPr>
        <c:crossAx val="24627942"/>
        <c:crosses val="autoZero"/>
        <c:crossBetween val="midCat"/>
      </c:valAx>
      <c:valAx>
        <c:axId val="246279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ptos Narrow"/>
                <a:ea typeface="DejaVu Sans"/>
              </a:defRPr>
            </a:pPr>
          </a:p>
        </c:txPr>
        <c:crossAx val="51893882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Aptos Narrow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400" strike="noStrike" u="none">
                <a:solidFill>
                  <a:srgbClr val="595959"/>
                </a:solidFill>
                <a:uFillTx/>
                <a:latin typeface="Arial"/>
                <a:ea typeface="DejaVu Sans"/>
              </a:rPr>
              <a:t>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LoweingVoltage!$G$1:$G$3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156082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55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156082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LoweingVoltage!$G$3:$G$17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xVal>
          <c:yVal>
            <c:numRef>
              <c:f>LoweingVoltage!$H$3:$H$17</c:f>
              <c:numCache>
                <c:formatCode>General</c:formatCode>
                <c:ptCount val="15"/>
                <c:pt idx="0">
                  <c:v>-0.0249999999999999</c:v>
                </c:pt>
                <c:pt idx="1">
                  <c:v>-0.041</c:v>
                </c:pt>
                <c:pt idx="2">
                  <c:v>-0.102</c:v>
                </c:pt>
                <c:pt idx="3">
                  <c:v>-0.035</c:v>
                </c:pt>
                <c:pt idx="4">
                  <c:v>-0.026</c:v>
                </c:pt>
                <c:pt idx="5">
                  <c:v>-0.028</c:v>
                </c:pt>
                <c:pt idx="6">
                  <c:v>0.029</c:v>
                </c:pt>
                <c:pt idx="7">
                  <c:v>0.051</c:v>
                </c:pt>
                <c:pt idx="8">
                  <c:v>-0.017</c:v>
                </c:pt>
                <c:pt idx="9">
                  <c:v>-0.135</c:v>
                </c:pt>
                <c:pt idx="10">
                  <c:v>0.017</c:v>
                </c:pt>
                <c:pt idx="11">
                  <c:v>-0.00900000000000001</c:v>
                </c:pt>
                <c:pt idx="12">
                  <c:v>0.004</c:v>
                </c:pt>
                <c:pt idx="13">
                  <c:v>0.00600000000000001</c:v>
                </c:pt>
                <c:pt idx="14">
                  <c:v>0.00700000000000001</c:v>
                </c:pt>
              </c:numCache>
            </c:numRef>
          </c:yVal>
          <c:smooth val="0"/>
        </c:ser>
        <c:axId val="88174985"/>
        <c:axId val="79403677"/>
      </c:scatterChart>
      <c:valAx>
        <c:axId val="8817498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rial"/>
                <a:ea typeface="DejaVu Sans"/>
              </a:defRPr>
            </a:pPr>
          </a:p>
        </c:txPr>
        <c:crossAx val="79403677"/>
        <c:crosses val="autoZero"/>
        <c:crossBetween val="midCat"/>
      </c:valAx>
      <c:valAx>
        <c:axId val="7940367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rial"/>
                <a:ea typeface="DejaVu Sans"/>
              </a:defRPr>
            </a:pPr>
          </a:p>
        </c:txPr>
        <c:crossAx val="88174985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400" strike="noStrike" u="none">
                <a:solidFill>
                  <a:srgbClr val="595959"/>
                </a:solidFill>
                <a:uFillTx/>
                <a:latin typeface="Arial"/>
                <a:ea typeface="DejaVu Sans"/>
              </a:rPr>
              <a:t>voltage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OutliersRemoved!$F$17</c:f>
              <c:strCache>
                <c:ptCount val="1"/>
                <c:pt idx="0">
                  <c:v>voltage</c:v>
                </c:pt>
              </c:strCache>
            </c:strRef>
          </c:tx>
          <c:spPr>
            <a:solidFill>
              <a:srgbClr val="156082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Pt>
            <c:idx val="6"/>
            <c:marker>
              <c:symbol val="circle"/>
              <c:size val="5"/>
              <c:spPr>
                <a:solidFill>
                  <a:srgbClr val="156082"/>
                </a:solidFill>
              </c:spPr>
            </c:marker>
          </c:dPt>
          <c:dLbls>
            <c:dLbl>
              <c:idx val="6"/>
              <c:txPr>
                <a:bodyPr wrap="squar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908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156082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OutliersRemoved!$E$18:$E$40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</c:numCache>
            </c:numRef>
          </c:xVal>
          <c:yVal>
            <c:numRef>
              <c:f>OutliersRemoved!$F$18:$F$40</c:f>
              <c:numCache>
                <c:formatCode>General</c:formatCode>
                <c:ptCount val="23"/>
                <c:pt idx="0">
                  <c:v>0.703</c:v>
                </c:pt>
                <c:pt idx="1">
                  <c:v>0.664</c:v>
                </c:pt>
                <c:pt idx="3">
                  <c:v>0.457</c:v>
                </c:pt>
                <c:pt idx="4">
                  <c:v>0.438</c:v>
                </c:pt>
                <c:pt idx="5">
                  <c:v>0.498</c:v>
                </c:pt>
                <c:pt idx="6">
                  <c:v>0.458</c:v>
                </c:pt>
                <c:pt idx="7">
                  <c:v>0.405</c:v>
                </c:pt>
                <c:pt idx="8">
                  <c:v>0.678</c:v>
                </c:pt>
                <c:pt idx="9">
                  <c:v>0.623</c:v>
                </c:pt>
                <c:pt idx="10">
                  <c:v>0.455</c:v>
                </c:pt>
                <c:pt idx="11">
                  <c:v>0.422</c:v>
                </c:pt>
                <c:pt idx="12">
                  <c:v>0.412</c:v>
                </c:pt>
                <c:pt idx="13">
                  <c:v>0.47</c:v>
                </c:pt>
                <c:pt idx="14">
                  <c:v>0.487</c:v>
                </c:pt>
                <c:pt idx="15">
                  <c:v>0.456</c:v>
                </c:pt>
                <c:pt idx="16">
                  <c:v>0.661</c:v>
                </c:pt>
                <c:pt idx="18">
                  <c:v>0.472</c:v>
                </c:pt>
                <c:pt idx="19">
                  <c:v>0.413</c:v>
                </c:pt>
                <c:pt idx="20">
                  <c:v>0.416</c:v>
                </c:pt>
                <c:pt idx="21">
                  <c:v>0.476</c:v>
                </c:pt>
                <c:pt idx="22">
                  <c:v>0.463</c:v>
                </c:pt>
              </c:numCache>
            </c:numRef>
          </c:yVal>
          <c:smooth val="0"/>
        </c:ser>
        <c:axId val="88309880"/>
        <c:axId val="100638"/>
      </c:scatterChart>
      <c:valAx>
        <c:axId val="8830988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rial"/>
                <a:ea typeface="DejaVu Sans"/>
              </a:defRPr>
            </a:pPr>
          </a:p>
        </c:txPr>
        <c:crossAx val="100638"/>
        <c:crosses val="autoZero"/>
        <c:crossBetween val="midCat"/>
      </c:valAx>
      <c:valAx>
        <c:axId val="10063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rial"/>
                <a:ea typeface="DejaVu Sans"/>
              </a:defRPr>
            </a:pPr>
          </a:p>
        </c:txPr>
        <c:crossAx val="8830988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400" strike="noStrike" u="none">
                <a:solidFill>
                  <a:srgbClr val="595959"/>
                </a:solidFill>
                <a:uFillTx/>
                <a:latin typeface="Arial"/>
                <a:ea typeface="DejaVu Sans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156082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908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156082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LoweingVoltage!$N$3:$N$17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xVal>
          <c:yVal>
            <c:numRef>
              <c:f>LoweingVoltage!$O$3:$O$17</c:f>
              <c:numCache>
                <c:formatCode>General</c:formatCode>
                <c:ptCount val="15"/>
                <c:pt idx="0">
                  <c:v>0.964438122332859</c:v>
                </c:pt>
                <c:pt idx="1">
                  <c:v>0.938253012048193</c:v>
                </c:pt>
                <c:pt idx="2">
                  <c:v>0.816876122082585</c:v>
                </c:pt>
                <c:pt idx="3">
                  <c:v>0.923413566739606</c:v>
                </c:pt>
                <c:pt idx="4">
                  <c:v>0.940639269406393</c:v>
                </c:pt>
                <c:pt idx="5">
                  <c:v>0.943775100401606</c:v>
                </c:pt>
                <c:pt idx="6">
                  <c:v>1.06331877729258</c:v>
                </c:pt>
                <c:pt idx="7">
                  <c:v>1.12592592592593</c:v>
                </c:pt>
                <c:pt idx="8">
                  <c:v>0.974926253687316</c:v>
                </c:pt>
                <c:pt idx="9">
                  <c:v>0.78330658105939</c:v>
                </c:pt>
                <c:pt idx="10">
                  <c:v>1.03736263736264</c:v>
                </c:pt>
                <c:pt idx="11">
                  <c:v>0.978672985781991</c:v>
                </c:pt>
                <c:pt idx="12">
                  <c:v>1.00970873786408</c:v>
                </c:pt>
                <c:pt idx="13">
                  <c:v>1.01276595744681</c:v>
                </c:pt>
                <c:pt idx="14">
                  <c:v>1.01535087719298</c:v>
                </c:pt>
              </c:numCache>
            </c:numRef>
          </c:yVal>
          <c:smooth val="0"/>
        </c:ser>
        <c:axId val="76103991"/>
        <c:axId val="72575227"/>
      </c:scatterChart>
      <c:valAx>
        <c:axId val="7610399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rial"/>
                <a:ea typeface="DejaVu Sans"/>
              </a:defRPr>
            </a:pPr>
          </a:p>
        </c:txPr>
        <c:crossAx val="72575227"/>
        <c:crosses val="autoZero"/>
        <c:crossBetween val="midCat"/>
      </c:valAx>
      <c:valAx>
        <c:axId val="7257522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rial"/>
                <a:ea typeface="DejaVu Sans"/>
              </a:defRPr>
            </a:pPr>
          </a:p>
        </c:txPr>
        <c:crossAx val="7610399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en-US" sz="1400" strike="noStrike" u="none">
                <a:solidFill>
                  <a:srgbClr val="595959"/>
                </a:solidFill>
                <a:uFillTx/>
                <a:latin typeface="Aptos Narrow"/>
                <a:ea typeface="DejaVu Sans"/>
              </a:rPr>
              <a:t>Concentration vs Voltage Produced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'Raw data IA2'!$G$1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156082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55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156082"/>
                </a:solidFill>
                <a:prstDash val="sysDot"/>
                <a:round/>
              </a:ln>
            </c:spPr>
            <c:trendlineType val="log"/>
            <c:forward val="0"/>
            <c:backward val="0"/>
            <c:dispRSqr val="1"/>
            <c:dispEq val="1"/>
          </c:trendline>
          <c:trendline>
            <c:spPr>
              <a:ln cap="rnd" w="19080">
                <a:solidFill>
                  <a:srgbClr val="156082"/>
                </a:solidFill>
                <a:prstDash val="sysDot"/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'Raw data IA2'!$A$3:$A$10</c:f>
              <c:numCache>
                <c:formatCode>General</c:formatCode>
                <c:ptCount val="8"/>
                <c:pt idx="0">
                  <c:v>1</c:v>
                </c:pt>
                <c:pt idx="1">
                  <c:v>0.85</c:v>
                </c:pt>
                <c:pt idx="2">
                  <c:v>0.7</c:v>
                </c:pt>
                <c:pt idx="3">
                  <c:v>0.55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</c:numCache>
            </c:numRef>
          </c:xVal>
          <c:yVal>
            <c:numRef>
              <c:f>'Raw data IA2'!$G$3:$G$10</c:f>
              <c:numCache>
                <c:formatCode>General</c:formatCode>
                <c:ptCount val="8"/>
                <c:pt idx="0">
                  <c:v>0.680666666666667</c:v>
                </c:pt>
                <c:pt idx="1">
                  <c:v>0.591666666666667</c:v>
                </c:pt>
                <c:pt idx="2">
                  <c:v>0.494666666666667</c:v>
                </c:pt>
                <c:pt idx="3">
                  <c:v>0.430666666666667</c:v>
                </c:pt>
                <c:pt idx="4">
                  <c:v>0.422</c:v>
                </c:pt>
                <c:pt idx="5">
                  <c:v>0.481333333333333</c:v>
                </c:pt>
                <c:pt idx="6">
                  <c:v>0.448</c:v>
                </c:pt>
                <c:pt idx="7">
                  <c:v>0.441333333333333</c:v>
                </c:pt>
              </c:numCache>
            </c:numRef>
          </c:yVal>
          <c:smooth val="0"/>
        </c:ser>
        <c:axId val="50944822"/>
        <c:axId val="95186111"/>
      </c:scatterChart>
      <c:valAx>
        <c:axId val="5094482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lang="en-GB" sz="1000" strike="noStrike" u="none">
                    <a:solidFill>
                      <a:srgbClr val="595959"/>
                    </a:solidFill>
                    <a:uFillTx/>
                    <a:latin typeface="Aptos Narrow"/>
                    <a:ea typeface="DejaVu Sans"/>
                  </a:rPr>
                  <a:t>Concentration of CuSO4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ptos Narrow"/>
                <a:ea typeface="DejaVu Sans"/>
              </a:defRPr>
            </a:pPr>
          </a:p>
        </c:txPr>
        <c:crossAx val="95186111"/>
        <c:crosses val="autoZero"/>
        <c:crossBetween val="midCat"/>
      </c:valAx>
      <c:valAx>
        <c:axId val="9518611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lang="en-GB" sz="1000" strike="noStrike" u="none">
                    <a:solidFill>
                      <a:srgbClr val="595959"/>
                    </a:solidFill>
                    <a:uFillTx/>
                    <a:latin typeface="Aptos Narrow"/>
                    <a:ea typeface="DejaVu Sans"/>
                  </a:rPr>
                  <a:t>Cell Potential (ECell)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ptos Narrow"/>
                <a:ea typeface="DejaVu Sans"/>
              </a:defRPr>
            </a:pPr>
          </a:p>
        </c:txPr>
        <c:crossAx val="50944822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en-US" sz="1400" strike="noStrike" u="none">
                <a:solidFill>
                  <a:srgbClr val="595959"/>
                </a:solidFill>
                <a:uFillTx/>
                <a:latin typeface="Aptos Narrow"/>
                <a:ea typeface="DejaVu Sans"/>
              </a:rPr>
              <a:t>Average vs trial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71765399351606"/>
          <c:y val="0.167043399638336"/>
          <c:w val="0.739954808920326"/>
          <c:h val="0.728639240506329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'Sheet2 (2)'!$B$2</c:f>
              <c:strCache>
                <c:ptCount val="1"/>
                <c:pt idx="0">
                  <c:v>Trial 1</c:v>
                </c:pt>
              </c:strCache>
            </c:strRef>
          </c:tx>
          <c:spPr>
            <a:solidFill>
              <a:srgbClr val="156082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55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156082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'Sheet2 (2)'!$A$3:$A$10</c:f>
              <c:numCache>
                <c:formatCode>General</c:formatCode>
                <c:ptCount val="8"/>
                <c:pt idx="0">
                  <c:v>1</c:v>
                </c:pt>
                <c:pt idx="1">
                  <c:v>0.85</c:v>
                </c:pt>
                <c:pt idx="2">
                  <c:v>0.7</c:v>
                </c:pt>
                <c:pt idx="3">
                  <c:v>0.55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</c:numCache>
            </c:numRef>
          </c:xVal>
          <c:yVal>
            <c:numRef>
              <c:f>'Sheet2 (2)'!$B$3:$B$10</c:f>
              <c:numCache>
                <c:formatCode>General</c:formatCode>
                <c:ptCount val="8"/>
                <c:pt idx="0">
                  <c:v>0.703</c:v>
                </c:pt>
                <c:pt idx="1">
                  <c:v>0.664</c:v>
                </c:pt>
                <c:pt idx="2">
                  <c:v>0.557</c:v>
                </c:pt>
                <c:pt idx="3">
                  <c:v>0.457</c:v>
                </c:pt>
                <c:pt idx="4">
                  <c:v>0.438</c:v>
                </c:pt>
                <c:pt idx="5">
                  <c:v>0.498</c:v>
                </c:pt>
                <c:pt idx="6">
                  <c:v>0.458</c:v>
                </c:pt>
                <c:pt idx="7">
                  <c:v>0.405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'Sheet2 (2)'!$E$1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e97132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55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e97132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'Sheet2 (2)'!$A$3:$A$10</c:f>
              <c:numCache>
                <c:formatCode>General</c:formatCode>
                <c:ptCount val="8"/>
                <c:pt idx="0">
                  <c:v>1</c:v>
                </c:pt>
                <c:pt idx="1">
                  <c:v>0.85</c:v>
                </c:pt>
                <c:pt idx="2">
                  <c:v>0.7</c:v>
                </c:pt>
                <c:pt idx="3">
                  <c:v>0.55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</c:numCache>
            </c:numRef>
          </c:xVal>
          <c:yVal>
            <c:numRef>
              <c:f>'Sheet2 (2)'!$E$3:$E$10</c:f>
              <c:numCache>
                <c:formatCode>General</c:formatCode>
                <c:ptCount val="8"/>
                <c:pt idx="0">
                  <c:v>0.680666666666667</c:v>
                </c:pt>
                <c:pt idx="1">
                  <c:v>0.591666666666667</c:v>
                </c:pt>
                <c:pt idx="2">
                  <c:v>0.494666666666667</c:v>
                </c:pt>
                <c:pt idx="3">
                  <c:v>0.430666666666667</c:v>
                </c:pt>
                <c:pt idx="4">
                  <c:v>0.422</c:v>
                </c:pt>
                <c:pt idx="5">
                  <c:v>0.481333333333333</c:v>
                </c:pt>
                <c:pt idx="6">
                  <c:v>0.4725</c:v>
                </c:pt>
                <c:pt idx="7">
                  <c:v>0.441333333333333</c:v>
                </c:pt>
              </c:numCache>
            </c:numRef>
          </c:yVal>
          <c:smooth val="0"/>
        </c:ser>
        <c:axId val="79560503"/>
        <c:axId val="89135389"/>
      </c:scatterChart>
      <c:valAx>
        <c:axId val="7956050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ptos Narrow"/>
                <a:ea typeface="DejaVu Sans"/>
              </a:defRPr>
            </a:pPr>
          </a:p>
        </c:txPr>
        <c:crossAx val="89135389"/>
        <c:crosses val="autoZero"/>
        <c:crossBetween val="midCat"/>
      </c:valAx>
      <c:valAx>
        <c:axId val="8913538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ptos Narrow"/>
                <a:ea typeface="DejaVu Sans"/>
              </a:defRPr>
            </a:pPr>
          </a:p>
        </c:txPr>
        <c:crossAx val="79560503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Aptos Narrow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en-GB" sz="1400" strike="noStrike" u="none">
                <a:solidFill>
                  <a:srgbClr val="595959"/>
                </a:solidFill>
                <a:uFillTx/>
                <a:latin typeface="Aptos Narrow"/>
                <a:ea typeface="DejaVu Sans"/>
              </a:rPr>
              <a:t>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OutliersRemoved!$I$19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rgbClr val="156082"/>
            </a:solidFill>
            <a:ln w="28800">
              <a:noFill/>
            </a:ln>
          </c:spPr>
          <c:marker>
            <c:symbol val="squar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156082"/>
                </a:solidFill>
                <a:prstDash val="sysDot"/>
                <a:round/>
              </a:ln>
            </c:spPr>
            <c:trendlineType val="exp"/>
            <c:forward val="0"/>
            <c:backward val="0"/>
            <c:dispRSqr val="1"/>
            <c:dispEq val="1"/>
          </c:trendline>
          <c:errBars>
            <c:errDir val="x"/>
            <c:errBarType val="both"/>
            <c:errValType val="fixedVal"/>
            <c:noEndCap val="0"/>
            <c:val val="0"/>
            <c:spPr>
              <a:ln w="9360">
                <a:solidFill>
                  <a:srgbClr val="595959"/>
                </a:solidFill>
                <a:round/>
              </a:ln>
            </c:spPr>
          </c:errBars>
          <c:xVal>
            <c:numRef>
              <c:f>OutliersRemoved!$H$20:$H$22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OutliersRemoved!$I$20:$I$22</c:f>
              <c:numCache>
                <c:formatCode>General</c:formatCode>
                <c:ptCount val="3"/>
                <c:pt idx="0">
                  <c:v>0.517571428571429</c:v>
                </c:pt>
                <c:pt idx="1">
                  <c:v>0.500375</c:v>
                </c:pt>
                <c:pt idx="2">
                  <c:v>0.4835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OutliersRemoved!$K$19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rgbClr val="ff420e"/>
            </a:solidFill>
            <a:ln w="126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Pt>
            <c:idx val="0"/>
            <c:marker>
              <c:symbol val="diamond"/>
              <c:size val="8"/>
              <c:spPr>
                <a:solidFill>
                  <a:srgbClr val="ff420e"/>
                </a:solidFill>
              </c:spPr>
            </c:marke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OutliersRemoved!$H$20:$H$22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OutliersRemoved!$K$20:$K$22</c:f>
              <c:numCache>
                <c:formatCode>General</c:formatCode>
                <c:ptCount val="3"/>
                <c:pt idx="0">
                  <c:v>0.666571428571429</c:v>
                </c:pt>
                <c:pt idx="2">
                  <c:v>0.3595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OutliersRemoved!$L$19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rgbClr val="ffd320"/>
            </a:solidFill>
            <a:ln w="1008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008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noFill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OutliersRemoved!$H$20:$H$22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OutliersRemoved!$L$20:$L$22</c:f>
              <c:numCache>
                <c:formatCode>General</c:formatCode>
                <c:ptCount val="3"/>
                <c:pt idx="0">
                  <c:v>0.368571428571429</c:v>
                </c:pt>
                <c:pt idx="2">
                  <c:v>0.6075</c:v>
                </c:pt>
              </c:numCache>
            </c:numRef>
          </c:yVal>
          <c:smooth val="0"/>
        </c:ser>
        <c:axId val="51865991"/>
        <c:axId val="49388238"/>
      </c:scatterChart>
      <c:valAx>
        <c:axId val="5186599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ptos Narrow"/>
                <a:ea typeface="DejaVu Sans"/>
              </a:defRPr>
            </a:pPr>
          </a:p>
        </c:txPr>
        <c:crossAx val="49388238"/>
        <c:crosses val="autoZero"/>
        <c:crossBetween val="midCat"/>
      </c:valAx>
      <c:valAx>
        <c:axId val="4938823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ptos Narrow"/>
                <a:ea typeface="DejaVu Sans"/>
              </a:defRPr>
            </a:pPr>
          </a:p>
        </c:txPr>
        <c:crossAx val="51865991"/>
        <c:crosses val="autoZero"/>
        <c:crossBetween val="midCat"/>
      </c:valAx>
      <c:spPr>
        <a:noFill/>
        <a:ln w="0">
          <a:solidFill>
            <a:srgbClr val="ff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Aptos Narrow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400" strike="noStrike" u="none">
                <a:solidFill>
                  <a:srgbClr val="595959"/>
                </a:solidFill>
                <a:uFillTx/>
                <a:latin typeface="Arial"/>
                <a:ea typeface="DejaVu Sans"/>
              </a:rPr>
              <a:t>voltage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OutliersRemoved!$F$17</c:f>
              <c:strCache>
                <c:ptCount val="1"/>
                <c:pt idx="0">
                  <c:v>voltage</c:v>
                </c:pt>
              </c:strCache>
            </c:strRef>
          </c:tx>
          <c:spPr>
            <a:solidFill>
              <a:srgbClr val="156082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908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156082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OutliersRemoved!$E$18:$E$40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</c:numCache>
            </c:numRef>
          </c:xVal>
          <c:yVal>
            <c:numRef>
              <c:f>OutliersRemoved!$F$18:$F$40</c:f>
              <c:numCache>
                <c:formatCode>General</c:formatCode>
                <c:ptCount val="23"/>
                <c:pt idx="0">
                  <c:v>0.703</c:v>
                </c:pt>
                <c:pt idx="1">
                  <c:v>0.664</c:v>
                </c:pt>
                <c:pt idx="3">
                  <c:v>0.457</c:v>
                </c:pt>
                <c:pt idx="4">
                  <c:v>0.438</c:v>
                </c:pt>
                <c:pt idx="5">
                  <c:v>0.498</c:v>
                </c:pt>
                <c:pt idx="6">
                  <c:v>0.458</c:v>
                </c:pt>
                <c:pt idx="7">
                  <c:v>0.405</c:v>
                </c:pt>
                <c:pt idx="8">
                  <c:v>0.678</c:v>
                </c:pt>
                <c:pt idx="9">
                  <c:v>0.623</c:v>
                </c:pt>
                <c:pt idx="10">
                  <c:v>0.455</c:v>
                </c:pt>
                <c:pt idx="11">
                  <c:v>0.422</c:v>
                </c:pt>
                <c:pt idx="12">
                  <c:v>0.412</c:v>
                </c:pt>
                <c:pt idx="13">
                  <c:v>0.47</c:v>
                </c:pt>
                <c:pt idx="14">
                  <c:v>0.487</c:v>
                </c:pt>
                <c:pt idx="15">
                  <c:v>0.456</c:v>
                </c:pt>
                <c:pt idx="16">
                  <c:v>0.661</c:v>
                </c:pt>
                <c:pt idx="18">
                  <c:v>0.472</c:v>
                </c:pt>
                <c:pt idx="19">
                  <c:v>0.413</c:v>
                </c:pt>
                <c:pt idx="20">
                  <c:v>0.416</c:v>
                </c:pt>
                <c:pt idx="21">
                  <c:v>0.476</c:v>
                </c:pt>
                <c:pt idx="22">
                  <c:v>0.463</c:v>
                </c:pt>
              </c:numCache>
            </c:numRef>
          </c:yVal>
          <c:smooth val="0"/>
        </c:ser>
        <c:axId val="44891906"/>
        <c:axId val="60056238"/>
      </c:scatterChart>
      <c:valAx>
        <c:axId val="4489190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rial"/>
                <a:ea typeface="DejaVu Sans"/>
              </a:defRPr>
            </a:pPr>
          </a:p>
        </c:txPr>
        <c:crossAx val="60056238"/>
        <c:crosses val="autoZero"/>
        <c:crossBetween val="midCat"/>
      </c:valAx>
      <c:valAx>
        <c:axId val="6005623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rial"/>
                <a:ea typeface="DejaVu Sans"/>
              </a:defRPr>
            </a:pPr>
          </a:p>
        </c:txPr>
        <c:crossAx val="4489190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en-US" sz="1400" strike="noStrike" u="none">
                <a:solidFill>
                  <a:srgbClr val="595959"/>
                </a:solidFill>
                <a:uFillTx/>
                <a:latin typeface="Aptos Narrow"/>
                <a:ea typeface="DejaVu Sans"/>
              </a:rPr>
              <a:t>Average vs trial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71765399351606"/>
          <c:y val="0.167043399638336"/>
          <c:w val="0.739954808920326"/>
          <c:h val="0.728639240506329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'Regular Processing'!$B$2</c:f>
              <c:strCache>
                <c:ptCount val="1"/>
                <c:pt idx="0">
                  <c:v>Trial 1</c:v>
                </c:pt>
              </c:strCache>
            </c:strRef>
          </c:tx>
          <c:spPr>
            <a:solidFill>
              <a:srgbClr val="156082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55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156082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'Regular Processing'!$A$3:$A$10</c:f>
              <c:numCache>
                <c:formatCode>General</c:formatCode>
                <c:ptCount val="8"/>
                <c:pt idx="0">
                  <c:v>1</c:v>
                </c:pt>
                <c:pt idx="1">
                  <c:v>0.85</c:v>
                </c:pt>
                <c:pt idx="2">
                  <c:v>0.7</c:v>
                </c:pt>
                <c:pt idx="3">
                  <c:v>0.55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</c:numCache>
            </c:numRef>
          </c:xVal>
          <c:yVal>
            <c:numRef>
              <c:f>'Regular Processing'!$B$3:$B$10</c:f>
              <c:numCache>
                <c:formatCode>General</c:formatCode>
                <c:ptCount val="8"/>
                <c:pt idx="0">
                  <c:v>0.703</c:v>
                </c:pt>
                <c:pt idx="1">
                  <c:v>0.664</c:v>
                </c:pt>
                <c:pt idx="2">
                  <c:v>0.557</c:v>
                </c:pt>
                <c:pt idx="3">
                  <c:v>0.457</c:v>
                </c:pt>
                <c:pt idx="4">
                  <c:v>0.438</c:v>
                </c:pt>
                <c:pt idx="5">
                  <c:v>0.498</c:v>
                </c:pt>
                <c:pt idx="6">
                  <c:v>0.458</c:v>
                </c:pt>
                <c:pt idx="7">
                  <c:v>0.405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'Regular Processing'!$E$1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e97132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55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e97132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'Regular Processing'!$A$3:$A$10</c:f>
              <c:numCache>
                <c:formatCode>General</c:formatCode>
                <c:ptCount val="8"/>
                <c:pt idx="0">
                  <c:v>1</c:v>
                </c:pt>
                <c:pt idx="1">
                  <c:v>0.85</c:v>
                </c:pt>
                <c:pt idx="2">
                  <c:v>0.7</c:v>
                </c:pt>
                <c:pt idx="3">
                  <c:v>0.55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</c:numCache>
            </c:numRef>
          </c:xVal>
          <c:yVal>
            <c:numRef>
              <c:f>'Regular Processing'!$E$3:$E$10</c:f>
              <c:numCache>
                <c:formatCode>General</c:formatCode>
                <c:ptCount val="8"/>
                <c:pt idx="0">
                  <c:v>0.680666666666667</c:v>
                </c:pt>
                <c:pt idx="1">
                  <c:v>0.591666666666667</c:v>
                </c:pt>
                <c:pt idx="2">
                  <c:v>0.494666666666667</c:v>
                </c:pt>
                <c:pt idx="3">
                  <c:v>0.430666666666667</c:v>
                </c:pt>
                <c:pt idx="4">
                  <c:v>0.422</c:v>
                </c:pt>
                <c:pt idx="5">
                  <c:v>0.481333333333333</c:v>
                </c:pt>
                <c:pt idx="6">
                  <c:v>0.4725</c:v>
                </c:pt>
                <c:pt idx="7">
                  <c:v>0.441333333333333</c:v>
                </c:pt>
              </c:numCache>
            </c:numRef>
          </c:yVal>
          <c:smooth val="0"/>
        </c:ser>
        <c:axId val="78682207"/>
        <c:axId val="21958032"/>
      </c:scatterChart>
      <c:valAx>
        <c:axId val="7868220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ptos Narrow"/>
                <a:ea typeface="DejaVu Sans"/>
              </a:defRPr>
            </a:pPr>
          </a:p>
        </c:txPr>
        <c:crossAx val="21958032"/>
        <c:crosses val="autoZero"/>
        <c:crossBetween val="midCat"/>
      </c:valAx>
      <c:valAx>
        <c:axId val="219580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ptos Narrow"/>
                <a:ea typeface="DejaVu Sans"/>
              </a:defRPr>
            </a:pPr>
          </a:p>
        </c:txPr>
        <c:crossAx val="78682207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Aptos Narrow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23</xdr:col>
      <xdr:colOff>430560</xdr:colOff>
      <xdr:row>9</xdr:row>
      <xdr:rowOff>2520</xdr:rowOff>
    </xdr:from>
    <xdr:to>
      <xdr:col>34</xdr:col>
      <xdr:colOff>215280</xdr:colOff>
      <xdr:row>25</xdr:row>
      <xdr:rowOff>142560</xdr:rowOff>
    </xdr:to>
    <xdr:graphicFrame>
      <xdr:nvGraphicFramePr>
        <xdr:cNvPr id="0" name="Chart 1"/>
        <xdr:cNvGraphicFramePr/>
      </xdr:nvGraphicFramePr>
      <xdr:xfrm>
        <a:off x="16821360" y="1717200"/>
        <a:ext cx="7328520" cy="3187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438120</xdr:colOff>
      <xdr:row>21</xdr:row>
      <xdr:rowOff>137160</xdr:rowOff>
    </xdr:from>
    <xdr:to>
      <xdr:col>10</xdr:col>
      <xdr:colOff>437760</xdr:colOff>
      <xdr:row>36</xdr:row>
      <xdr:rowOff>25200</xdr:rowOff>
    </xdr:to>
    <xdr:graphicFrame>
      <xdr:nvGraphicFramePr>
        <xdr:cNvPr id="1" name="Chart 3"/>
        <xdr:cNvGraphicFramePr/>
      </xdr:nvGraphicFramePr>
      <xdr:xfrm>
        <a:off x="2427120" y="4137840"/>
        <a:ext cx="5486040" cy="274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365400</xdr:colOff>
      <xdr:row>27</xdr:row>
      <xdr:rowOff>65160</xdr:rowOff>
    </xdr:from>
    <xdr:to>
      <xdr:col>20</xdr:col>
      <xdr:colOff>366840</xdr:colOff>
      <xdr:row>41</xdr:row>
      <xdr:rowOff>47880</xdr:rowOff>
    </xdr:to>
    <xdr:graphicFrame>
      <xdr:nvGraphicFramePr>
        <xdr:cNvPr id="2" name="Chart 5"/>
        <xdr:cNvGraphicFramePr/>
      </xdr:nvGraphicFramePr>
      <xdr:xfrm>
        <a:off x="9212400" y="5208840"/>
        <a:ext cx="5487840" cy="264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168120</xdr:colOff>
      <xdr:row>3</xdr:row>
      <xdr:rowOff>1440</xdr:rowOff>
    </xdr:from>
    <xdr:to>
      <xdr:col>24</xdr:col>
      <xdr:colOff>178920</xdr:colOff>
      <xdr:row>17</xdr:row>
      <xdr:rowOff>116280</xdr:rowOff>
    </xdr:to>
    <xdr:graphicFrame>
      <xdr:nvGraphicFramePr>
        <xdr:cNvPr id="3" name="Chart 7"/>
        <xdr:cNvGraphicFramePr/>
      </xdr:nvGraphicFramePr>
      <xdr:xfrm>
        <a:off x="11758320" y="573120"/>
        <a:ext cx="5497200" cy="278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694080</xdr:colOff>
      <xdr:row>11</xdr:row>
      <xdr:rowOff>79920</xdr:rowOff>
    </xdr:from>
    <xdr:to>
      <xdr:col>7</xdr:col>
      <xdr:colOff>492840</xdr:colOff>
      <xdr:row>26</xdr:row>
      <xdr:rowOff>99360</xdr:rowOff>
    </xdr:to>
    <xdr:graphicFrame>
      <xdr:nvGraphicFramePr>
        <xdr:cNvPr id="4" name="Chart 3"/>
        <xdr:cNvGraphicFramePr/>
      </xdr:nvGraphicFramePr>
      <xdr:xfrm>
        <a:off x="1379880" y="2175480"/>
        <a:ext cx="5227920" cy="287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540000</xdr:colOff>
      <xdr:row>2</xdr:row>
      <xdr:rowOff>123480</xdr:rowOff>
    </xdr:from>
    <xdr:to>
      <xdr:col>21</xdr:col>
      <xdr:colOff>324720</xdr:colOff>
      <xdr:row>19</xdr:row>
      <xdr:rowOff>69840</xdr:rowOff>
    </xdr:to>
    <xdr:graphicFrame>
      <xdr:nvGraphicFramePr>
        <xdr:cNvPr id="5" name="Chart 1"/>
        <xdr:cNvGraphicFramePr/>
      </xdr:nvGraphicFramePr>
      <xdr:xfrm>
        <a:off x="8015400" y="504360"/>
        <a:ext cx="7328520" cy="318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129600</xdr:colOff>
      <xdr:row>22</xdr:row>
      <xdr:rowOff>158040</xdr:rowOff>
    </xdr:from>
    <xdr:to>
      <xdr:col>22</xdr:col>
      <xdr:colOff>128880</xdr:colOff>
      <xdr:row>37</xdr:row>
      <xdr:rowOff>42840</xdr:rowOff>
    </xdr:to>
    <xdr:graphicFrame>
      <xdr:nvGraphicFramePr>
        <xdr:cNvPr id="6" name="Chart 2"/>
        <xdr:cNvGraphicFramePr/>
      </xdr:nvGraphicFramePr>
      <xdr:xfrm>
        <a:off x="10348200" y="4349160"/>
        <a:ext cx="548568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308520</xdr:colOff>
      <xdr:row>25</xdr:row>
      <xdr:rowOff>46440</xdr:rowOff>
    </xdr:from>
    <xdr:to>
      <xdr:col>14</xdr:col>
      <xdr:colOff>330840</xdr:colOff>
      <xdr:row>39</xdr:row>
      <xdr:rowOff>102240</xdr:rowOff>
    </xdr:to>
    <xdr:graphicFrame>
      <xdr:nvGraphicFramePr>
        <xdr:cNvPr id="7" name="Chart 3"/>
        <xdr:cNvGraphicFramePr/>
      </xdr:nvGraphicFramePr>
      <xdr:xfrm>
        <a:off x="5040720" y="4808880"/>
        <a:ext cx="5508720" cy="272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540000</xdr:colOff>
      <xdr:row>2</xdr:row>
      <xdr:rowOff>123480</xdr:rowOff>
    </xdr:from>
    <xdr:to>
      <xdr:col>21</xdr:col>
      <xdr:colOff>324720</xdr:colOff>
      <xdr:row>19</xdr:row>
      <xdr:rowOff>69840</xdr:rowOff>
    </xdr:to>
    <xdr:graphicFrame>
      <xdr:nvGraphicFramePr>
        <xdr:cNvPr id="8" name="Chart 3"/>
        <xdr:cNvGraphicFramePr/>
      </xdr:nvGraphicFramePr>
      <xdr:xfrm>
        <a:off x="8015400" y="504360"/>
        <a:ext cx="7328520" cy="318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0"/>
  <sheetViews>
    <sheetView showFormulas="false" showGridLines="true" showRowColHeaders="true" showZeros="true" rightToLeft="false" tabSelected="true" showOutlineSymbols="true" defaultGridColor="true" view="normal" topLeftCell="I22" colorId="64" zoomScale="137" zoomScaleNormal="137" zoomScalePageLayoutView="100" workbookViewId="0">
      <selection pane="topLeft" activeCell="P26" activeCellId="0" sqref="P26"/>
    </sheetView>
  </sheetViews>
  <sheetFormatPr defaultColWidth="8.57421875" defaultRowHeight="15" customHeight="true" zeroHeight="false" outlineLevelRow="0" outlineLevelCol="0"/>
  <cols>
    <col collapsed="false" customWidth="true" hidden="false" outlineLevel="0" max="2" min="2" style="0" width="16.29"/>
  </cols>
  <sheetData>
    <row r="1" customFormat="false" ht="15" hidden="false" customHeight="false" outlineLevel="0" collapsed="false">
      <c r="A1" s="0" t="s">
        <v>0</v>
      </c>
      <c r="B1" s="1" t="s">
        <v>1</v>
      </c>
      <c r="C1" s="1"/>
      <c r="D1" s="1"/>
      <c r="E1" s="0" t="s">
        <v>2</v>
      </c>
      <c r="F1" s="1" t="s">
        <v>3</v>
      </c>
      <c r="H1" s="0" t="s">
        <v>4</v>
      </c>
      <c r="L1" s="0" t="s">
        <v>5</v>
      </c>
    </row>
    <row r="2" customFormat="false" ht="15" hidden="false" customHeight="false" outlineLevel="0" collapsed="false">
      <c r="B2" s="0" t="s">
        <v>6</v>
      </c>
      <c r="C2" s="0" t="s">
        <v>7</v>
      </c>
      <c r="D2" s="0" t="s">
        <v>8</v>
      </c>
      <c r="L2" s="0" t="s">
        <v>9</v>
      </c>
      <c r="M2" s="0" t="s">
        <v>10</v>
      </c>
      <c r="O2" s="0" t="s">
        <v>9</v>
      </c>
    </row>
    <row r="3" customFormat="false" ht="15" hidden="false" customHeight="false" outlineLevel="0" collapsed="false">
      <c r="A3" s="0" t="n">
        <v>1</v>
      </c>
      <c r="B3" s="0" t="n">
        <v>0.703</v>
      </c>
      <c r="C3" s="0" t="n">
        <v>0.678</v>
      </c>
      <c r="D3" s="0" t="n">
        <v>0.661</v>
      </c>
      <c r="E3" s="0" t="n">
        <f aca="false">AVERAGE(B3:D3)</f>
        <v>0.680666666666667</v>
      </c>
      <c r="F3" s="0" t="n">
        <f aca="false">(MAX(B3:D3)-MIN(B3:D3))*0.5</f>
        <v>0.021</v>
      </c>
      <c r="G3" s="0" t="n">
        <v>1</v>
      </c>
      <c r="H3" s="0" t="n">
        <f aca="false">C3-B3</f>
        <v>-0.0249999999999999</v>
      </c>
      <c r="I3" s="0" t="n">
        <f aca="false">AVERAGE(H3:H10)</f>
        <v>-0.022125</v>
      </c>
      <c r="J3" s="0" t="n">
        <f aca="false">AVERAGE(H11:H17)</f>
        <v>-0.0181428571428572</v>
      </c>
      <c r="L3" s="0" t="n">
        <f aca="false">C3/B3</f>
        <v>0.964438122332859</v>
      </c>
      <c r="M3" s="0" t="n">
        <f aca="false">D3/C3</f>
        <v>0.974926253687316</v>
      </c>
      <c r="N3" s="0" t="n">
        <v>1</v>
      </c>
      <c r="O3" s="0" t="n">
        <f aca="false">L3</f>
        <v>0.964438122332859</v>
      </c>
    </row>
    <row r="4" customFormat="false" ht="15" hidden="false" customHeight="false" outlineLevel="0" collapsed="false">
      <c r="A4" s="0" t="n">
        <v>0.85</v>
      </c>
      <c r="B4" s="0" t="n">
        <v>0.664</v>
      </c>
      <c r="C4" s="0" t="n">
        <v>0.623</v>
      </c>
      <c r="D4" s="0" t="n">
        <v>0.488</v>
      </c>
      <c r="E4" s="0" t="n">
        <f aca="false">AVERAGE(B4:D4)</f>
        <v>0.591666666666667</v>
      </c>
      <c r="F4" s="0" t="n">
        <f aca="false">(MAX(B4:D4)-MIN(B4:D4))*0.5</f>
        <v>0.088</v>
      </c>
      <c r="G4" s="0" t="n">
        <v>1</v>
      </c>
      <c r="H4" s="0" t="n">
        <f aca="false">C4-B4</f>
        <v>-0.041</v>
      </c>
      <c r="L4" s="0" t="n">
        <f aca="false">C4/B4</f>
        <v>0.938253012048193</v>
      </c>
      <c r="M4" s="0" t="n">
        <f aca="false">D4/C4</f>
        <v>0.78330658105939</v>
      </c>
      <c r="N4" s="0" t="n">
        <v>1</v>
      </c>
      <c r="O4" s="0" t="n">
        <f aca="false">L4</f>
        <v>0.938253012048193</v>
      </c>
    </row>
    <row r="5" customFormat="false" ht="15" hidden="false" customHeight="false" outlineLevel="0" collapsed="false">
      <c r="A5" s="0" t="n">
        <v>0.7</v>
      </c>
      <c r="B5" s="0" t="n">
        <v>0.557</v>
      </c>
      <c r="C5" s="0" t="n">
        <v>0.455</v>
      </c>
      <c r="D5" s="0" t="n">
        <v>0.472</v>
      </c>
      <c r="E5" s="0" t="n">
        <f aca="false">AVERAGE(B5:D5)</f>
        <v>0.494666666666667</v>
      </c>
      <c r="F5" s="0" t="n">
        <f aca="false">(MAX(B5:D5)-MIN(B5:D5))*0.5</f>
        <v>0.051</v>
      </c>
      <c r="G5" s="0" t="n">
        <v>1</v>
      </c>
      <c r="H5" s="0" t="n">
        <f aca="false">C5-B5</f>
        <v>-0.102</v>
      </c>
      <c r="L5" s="0" t="n">
        <f aca="false">C5/B5</f>
        <v>0.816876122082585</v>
      </c>
      <c r="M5" s="0" t="n">
        <f aca="false">D5/C5</f>
        <v>1.03736263736264</v>
      </c>
      <c r="N5" s="0" t="n">
        <v>1</v>
      </c>
      <c r="O5" s="0" t="n">
        <f aca="false">L5</f>
        <v>0.816876122082585</v>
      </c>
    </row>
    <row r="6" customFormat="false" ht="15" hidden="false" customHeight="false" outlineLevel="0" collapsed="false">
      <c r="A6" s="0" t="n">
        <v>0.55</v>
      </c>
      <c r="B6" s="0" t="n">
        <v>0.457</v>
      </c>
      <c r="C6" s="0" t="n">
        <v>0.422</v>
      </c>
      <c r="D6" s="0" t="n">
        <v>0.413</v>
      </c>
      <c r="E6" s="0" t="n">
        <f aca="false">AVERAGE(B6:D6)</f>
        <v>0.430666666666667</v>
      </c>
      <c r="F6" s="0" t="n">
        <f aca="false">(MAX(B6:D6)-MIN(B6:D6))*0.5</f>
        <v>0.022</v>
      </c>
      <c r="G6" s="0" t="n">
        <v>1</v>
      </c>
      <c r="H6" s="0" t="n">
        <f aca="false">C6-B6</f>
        <v>-0.035</v>
      </c>
      <c r="L6" s="0" t="n">
        <f aca="false">C6/B6</f>
        <v>0.923413566739606</v>
      </c>
      <c r="M6" s="0" t="n">
        <f aca="false">D6/C6</f>
        <v>0.978672985781991</v>
      </c>
      <c r="N6" s="0" t="n">
        <v>1</v>
      </c>
      <c r="O6" s="0" t="n">
        <f aca="false">L6</f>
        <v>0.923413566739606</v>
      </c>
    </row>
    <row r="7" customFormat="false" ht="15" hidden="false" customHeight="false" outlineLevel="0" collapsed="false">
      <c r="A7" s="0" t="n">
        <v>0.4</v>
      </c>
      <c r="B7" s="0" t="n">
        <v>0.438</v>
      </c>
      <c r="C7" s="0" t="n">
        <v>0.412</v>
      </c>
      <c r="D7" s="0" t="n">
        <v>0.416</v>
      </c>
      <c r="E7" s="0" t="n">
        <f aca="false">AVERAGE(B7:D7)</f>
        <v>0.422</v>
      </c>
      <c r="F7" s="0" t="n">
        <f aca="false">(MAX(B7:D7)-MIN(B7:D7))*0.5</f>
        <v>0.013</v>
      </c>
      <c r="G7" s="0" t="n">
        <v>1</v>
      </c>
      <c r="H7" s="0" t="n">
        <f aca="false">C7-B7</f>
        <v>-0.026</v>
      </c>
      <c r="L7" s="0" t="n">
        <f aca="false">C7/B7</f>
        <v>0.940639269406393</v>
      </c>
      <c r="M7" s="0" t="n">
        <f aca="false">D7/C7</f>
        <v>1.00970873786408</v>
      </c>
      <c r="N7" s="0" t="n">
        <v>1</v>
      </c>
      <c r="O7" s="0" t="n">
        <f aca="false">L7</f>
        <v>0.940639269406393</v>
      </c>
    </row>
    <row r="8" customFormat="false" ht="15" hidden="false" customHeight="false" outlineLevel="0" collapsed="false">
      <c r="A8" s="0" t="n">
        <v>0.3</v>
      </c>
      <c r="B8" s="0" t="n">
        <v>0.498</v>
      </c>
      <c r="C8" s="0" t="n">
        <v>0.47</v>
      </c>
      <c r="D8" s="0" t="n">
        <v>0.476</v>
      </c>
      <c r="E8" s="0" t="n">
        <f aca="false">AVERAGE(B8:D8)</f>
        <v>0.481333333333333</v>
      </c>
      <c r="F8" s="0" t="n">
        <f aca="false">(MAX(B8:D8)-MIN(B8:D8))*0.5</f>
        <v>0.014</v>
      </c>
      <c r="G8" s="0" t="n">
        <v>1</v>
      </c>
      <c r="H8" s="0" t="n">
        <f aca="false">C8-B8</f>
        <v>-0.028</v>
      </c>
      <c r="L8" s="0" t="n">
        <f aca="false">C8/B8</f>
        <v>0.943775100401606</v>
      </c>
      <c r="M8" s="0" t="n">
        <f aca="false">D8/C8</f>
        <v>1.01276595744681</v>
      </c>
      <c r="N8" s="0" t="n">
        <v>1</v>
      </c>
      <c r="O8" s="0" t="n">
        <f aca="false">L8</f>
        <v>0.943775100401606</v>
      </c>
    </row>
    <row r="9" customFormat="false" ht="15" hidden="false" customHeight="false" outlineLevel="0" collapsed="false">
      <c r="A9" s="0" t="n">
        <v>0.2</v>
      </c>
      <c r="B9" s="0" t="n">
        <v>0.458</v>
      </c>
      <c r="C9" s="0" t="n">
        <v>0.487</v>
      </c>
      <c r="E9" s="0" t="n">
        <f aca="false">AVERAGE(B9:D9)</f>
        <v>0.4725</v>
      </c>
      <c r="F9" s="0" t="n">
        <f aca="false">(MAX(B9:D9)-MIN(B9:D9))*0.5</f>
        <v>0.0145</v>
      </c>
      <c r="G9" s="0" t="n">
        <v>1</v>
      </c>
      <c r="H9" s="0" t="n">
        <f aca="false">C9-B9</f>
        <v>0.029</v>
      </c>
      <c r="L9" s="0" t="n">
        <f aca="false">C9/B9</f>
        <v>1.06331877729258</v>
      </c>
      <c r="N9" s="0" t="n">
        <v>1</v>
      </c>
      <c r="O9" s="0" t="n">
        <f aca="false">L9</f>
        <v>1.06331877729258</v>
      </c>
    </row>
    <row r="10" customFormat="false" ht="15" hidden="false" customHeight="false" outlineLevel="0" collapsed="false">
      <c r="A10" s="0" t="n">
        <v>0.1</v>
      </c>
      <c r="B10" s="0" t="n">
        <v>0.405</v>
      </c>
      <c r="C10" s="0" t="n">
        <v>0.456</v>
      </c>
      <c r="D10" s="0" t="n">
        <v>0.463</v>
      </c>
      <c r="E10" s="0" t="n">
        <f aca="false">AVERAGE(B10:D10)</f>
        <v>0.441333333333333</v>
      </c>
      <c r="F10" s="0" t="n">
        <f aca="false">(MAX(B10:D10)-MIN(B10:D10))*0.5</f>
        <v>0.029</v>
      </c>
      <c r="G10" s="0" t="n">
        <v>1</v>
      </c>
      <c r="H10" s="0" t="n">
        <f aca="false">C10-B10</f>
        <v>0.051</v>
      </c>
      <c r="L10" s="0" t="n">
        <f aca="false">C10/B10</f>
        <v>1.12592592592593</v>
      </c>
      <c r="M10" s="0" t="n">
        <f aca="false">D10/C10</f>
        <v>1.01535087719298</v>
      </c>
      <c r="N10" s="0" t="n">
        <v>1</v>
      </c>
      <c r="O10" s="0" t="n">
        <f aca="false">L10</f>
        <v>1.12592592592593</v>
      </c>
    </row>
    <row r="11" customFormat="false" ht="15" hidden="false" customHeight="true" outlineLevel="0" collapsed="false">
      <c r="G11" s="0" t="n">
        <v>2</v>
      </c>
      <c r="H11" s="0" t="n">
        <f aca="false">D3-C3</f>
        <v>-0.017</v>
      </c>
      <c r="N11" s="0" t="n">
        <v>2</v>
      </c>
      <c r="O11" s="0" t="n">
        <f aca="false">M3</f>
        <v>0.974926253687316</v>
      </c>
    </row>
    <row r="12" customFormat="false" ht="15" hidden="false" customHeight="false" outlineLevel="0" collapsed="false">
      <c r="A12" s="0" t="s">
        <v>11</v>
      </c>
      <c r="B12" s="0" t="s">
        <v>12</v>
      </c>
      <c r="G12" s="0" t="n">
        <v>2</v>
      </c>
      <c r="H12" s="0" t="n">
        <f aca="false">D4-C4</f>
        <v>-0.135</v>
      </c>
      <c r="N12" s="0" t="n">
        <v>2</v>
      </c>
      <c r="O12" s="0" t="n">
        <f aca="false">M4</f>
        <v>0.78330658105939</v>
      </c>
    </row>
    <row r="13" customFormat="false" ht="15" hidden="false" customHeight="false" outlineLevel="0" collapsed="false">
      <c r="A13" s="0" t="n">
        <v>1</v>
      </c>
      <c r="B13" s="0" t="n">
        <f aca="false">E3</f>
        <v>0.680666666666667</v>
      </c>
      <c r="G13" s="0" t="n">
        <v>2</v>
      </c>
      <c r="H13" s="0" t="n">
        <f aca="false">D5-C5</f>
        <v>0.017</v>
      </c>
      <c r="N13" s="0" t="n">
        <v>2</v>
      </c>
      <c r="O13" s="0" t="n">
        <f aca="false">M5</f>
        <v>1.03736263736264</v>
      </c>
    </row>
    <row r="14" customFormat="false" ht="15" hidden="false" customHeight="false" outlineLevel="0" collapsed="false">
      <c r="A14" s="0" t="n">
        <v>0.85</v>
      </c>
      <c r="B14" s="0" t="n">
        <f aca="false">E4</f>
        <v>0.591666666666667</v>
      </c>
      <c r="G14" s="0" t="n">
        <v>2</v>
      </c>
      <c r="H14" s="0" t="n">
        <f aca="false">D6-C6</f>
        <v>-0.00900000000000001</v>
      </c>
      <c r="N14" s="0" t="n">
        <v>2</v>
      </c>
      <c r="O14" s="0" t="n">
        <f aca="false">M6</f>
        <v>0.978672985781991</v>
      </c>
    </row>
    <row r="15" customFormat="false" ht="15" hidden="false" customHeight="false" outlineLevel="0" collapsed="false">
      <c r="A15" s="0" t="n">
        <v>0.7</v>
      </c>
      <c r="B15" s="0" t="n">
        <f aca="false">E5</f>
        <v>0.494666666666667</v>
      </c>
      <c r="G15" s="0" t="n">
        <v>2</v>
      </c>
      <c r="H15" s="0" t="n">
        <f aca="false">D7-C7</f>
        <v>0.004</v>
      </c>
      <c r="N15" s="0" t="n">
        <v>2</v>
      </c>
      <c r="O15" s="0" t="n">
        <f aca="false">M7</f>
        <v>1.00970873786408</v>
      </c>
    </row>
    <row r="16" customFormat="false" ht="15" hidden="false" customHeight="false" outlineLevel="0" collapsed="false">
      <c r="A16" s="0" t="n">
        <v>0.55</v>
      </c>
      <c r="B16" s="0" t="n">
        <f aca="false">E6</f>
        <v>0.430666666666667</v>
      </c>
      <c r="G16" s="0" t="n">
        <v>2</v>
      </c>
      <c r="H16" s="0" t="n">
        <f aca="false">D8-C8</f>
        <v>0.00600000000000001</v>
      </c>
      <c r="N16" s="0" t="n">
        <v>2</v>
      </c>
      <c r="O16" s="0" t="n">
        <f aca="false">M8</f>
        <v>1.01276595744681</v>
      </c>
    </row>
    <row r="17" customFormat="false" ht="15" hidden="false" customHeight="false" outlineLevel="0" collapsed="false">
      <c r="A17" s="0" t="n">
        <v>0.4</v>
      </c>
      <c r="B17" s="0" t="n">
        <f aca="false">E7</f>
        <v>0.422</v>
      </c>
      <c r="G17" s="0" t="n">
        <v>2</v>
      </c>
      <c r="H17" s="0" t="n">
        <f aca="false">D10-C10</f>
        <v>0.00700000000000001</v>
      </c>
      <c r="N17" s="0" t="n">
        <v>2</v>
      </c>
      <c r="O17" s="0" t="n">
        <f aca="false">M10</f>
        <v>1.01535087719298</v>
      </c>
    </row>
    <row r="18" customFormat="false" ht="15" hidden="false" customHeight="false" outlineLevel="0" collapsed="false">
      <c r="A18" s="0" t="n">
        <v>0.3</v>
      </c>
      <c r="B18" s="0" t="n">
        <f aca="false">E8</f>
        <v>0.481333333333333</v>
      </c>
    </row>
    <row r="19" customFormat="false" ht="15" hidden="false" customHeight="false" outlineLevel="0" collapsed="false">
      <c r="A19" s="0" t="n">
        <v>0.2</v>
      </c>
      <c r="B19" s="0" t="n">
        <f aca="false">E9</f>
        <v>0.4725</v>
      </c>
    </row>
    <row r="20" customFormat="false" ht="15" hidden="false" customHeight="false" outlineLevel="0" collapsed="false">
      <c r="A20" s="0" t="n">
        <v>0.1</v>
      </c>
      <c r="B20" s="0" t="n">
        <f aca="false">E10</f>
        <v>0.441333333333333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1" activeCellId="0" sqref="I11"/>
    </sheetView>
  </sheetViews>
  <sheetFormatPr defaultColWidth="8.57421875" defaultRowHeight="15" customHeight="true" zeroHeight="false" outlineLevelRow="0" outlineLevelCol="0"/>
  <cols>
    <col collapsed="false" customWidth="true" hidden="false" outlineLevel="0" max="2" min="2" style="0" width="18.86"/>
    <col collapsed="false" customWidth="true" hidden="false" outlineLevel="0" max="3" min="3" style="0" width="14.71"/>
    <col collapsed="false" customWidth="true" hidden="false" outlineLevel="0" max="8" min="8" style="0" width="12.14"/>
  </cols>
  <sheetData>
    <row r="1" customFormat="false" ht="15" hidden="false" customHeight="false" outlineLevel="0" collapsed="false">
      <c r="A1" s="2" t="s">
        <v>13</v>
      </c>
      <c r="B1" s="2"/>
      <c r="C1" s="2"/>
      <c r="D1" s="2" t="s">
        <v>1</v>
      </c>
      <c r="E1" s="2"/>
      <c r="F1" s="2"/>
      <c r="G1" s="0" t="s">
        <v>2</v>
      </c>
      <c r="H1" s="0" t="s">
        <v>14</v>
      </c>
    </row>
    <row r="2" customFormat="false" ht="15" hidden="false" customHeight="false" outlineLevel="0" collapsed="false">
      <c r="A2" s="0" t="s">
        <v>0</v>
      </c>
      <c r="B2" s="0" t="s">
        <v>15</v>
      </c>
      <c r="C2" s="0" t="s">
        <v>16</v>
      </c>
      <c r="D2" s="0" t="s">
        <v>17</v>
      </c>
      <c r="E2" s="0" t="s">
        <v>7</v>
      </c>
      <c r="F2" s="0" t="s">
        <v>8</v>
      </c>
      <c r="I2" s="0" t="s">
        <v>18</v>
      </c>
    </row>
    <row r="3" customFormat="false" ht="15" hidden="false" customHeight="false" outlineLevel="0" collapsed="false">
      <c r="A3" s="0" t="n">
        <v>1</v>
      </c>
      <c r="B3" s="0" t="n">
        <v>50</v>
      </c>
      <c r="C3" s="0" t="n">
        <v>0</v>
      </c>
      <c r="D3" s="0" t="n">
        <v>0.703</v>
      </c>
      <c r="E3" s="0" t="n">
        <v>0.678</v>
      </c>
      <c r="F3" s="0" t="n">
        <v>0.661</v>
      </c>
      <c r="G3" s="0" t="n">
        <f aca="false">AVERAGE(D3:F3)</f>
        <v>0.680666666666667</v>
      </c>
      <c r="H3" s="0" t="n">
        <f aca="false">(MAX(D3:F3)-MIN(D3:F3))/2</f>
        <v>0.021</v>
      </c>
      <c r="I3" s="0" t="n">
        <f aca="false">H3*100</f>
        <v>2.1</v>
      </c>
    </row>
    <row r="4" customFormat="false" ht="15" hidden="false" customHeight="false" outlineLevel="0" collapsed="false">
      <c r="A4" s="0" t="n">
        <v>0.85</v>
      </c>
      <c r="B4" s="0" t="n">
        <f aca="false">A4*50/1</f>
        <v>42.5</v>
      </c>
      <c r="C4" s="0" t="n">
        <f aca="false">50-B4</f>
        <v>7.5</v>
      </c>
      <c r="D4" s="0" t="n">
        <v>0.664</v>
      </c>
      <c r="E4" s="0" t="n">
        <v>0.623</v>
      </c>
      <c r="F4" s="0" t="n">
        <v>0.488</v>
      </c>
      <c r="G4" s="0" t="n">
        <f aca="false">AVERAGE(D4:F4)</f>
        <v>0.591666666666667</v>
      </c>
      <c r="H4" s="0" t="n">
        <f aca="false">(MAX(D4:F4)-MIN(D4:F4))/2</f>
        <v>0.088</v>
      </c>
      <c r="I4" s="0" t="n">
        <f aca="false">H4*100</f>
        <v>8.8</v>
      </c>
    </row>
    <row r="5" customFormat="false" ht="15" hidden="false" customHeight="false" outlineLevel="0" collapsed="false">
      <c r="A5" s="0" t="n">
        <v>0.7</v>
      </c>
      <c r="B5" s="0" t="n">
        <f aca="false">A5*50/1</f>
        <v>35</v>
      </c>
      <c r="C5" s="0" t="n">
        <f aca="false">50-B5</f>
        <v>15</v>
      </c>
      <c r="D5" s="0" t="n">
        <v>0.557</v>
      </c>
      <c r="E5" s="0" t="n">
        <v>0.455</v>
      </c>
      <c r="F5" s="0" t="n">
        <v>0.472</v>
      </c>
      <c r="G5" s="0" t="n">
        <f aca="false">AVERAGE(D5:F5)</f>
        <v>0.494666666666667</v>
      </c>
      <c r="H5" s="0" t="n">
        <f aca="false">(MAX(D5:F5)-MIN(D5:F5))/2</f>
        <v>0.051</v>
      </c>
      <c r="I5" s="0" t="n">
        <f aca="false">H5*100</f>
        <v>5.1</v>
      </c>
    </row>
    <row r="6" customFormat="false" ht="15" hidden="false" customHeight="false" outlineLevel="0" collapsed="false">
      <c r="A6" s="0" t="n">
        <v>0.55</v>
      </c>
      <c r="B6" s="0" t="n">
        <f aca="false">A6*50/1</f>
        <v>27.5</v>
      </c>
      <c r="C6" s="0" t="n">
        <f aca="false">50-B6</f>
        <v>22.5</v>
      </c>
      <c r="D6" s="0" t="n">
        <v>0.457</v>
      </c>
      <c r="E6" s="0" t="n">
        <v>0.422</v>
      </c>
      <c r="F6" s="0" t="n">
        <v>0.413</v>
      </c>
      <c r="G6" s="0" t="n">
        <f aca="false">AVERAGE(D6:F6)</f>
        <v>0.430666666666667</v>
      </c>
      <c r="H6" s="0" t="n">
        <f aca="false">(MAX(D6:F6)-MIN(D6:F6))/2</f>
        <v>0.022</v>
      </c>
      <c r="I6" s="0" t="n">
        <f aca="false">H6*100</f>
        <v>2.2</v>
      </c>
    </row>
    <row r="7" customFormat="false" ht="15" hidden="false" customHeight="false" outlineLevel="0" collapsed="false">
      <c r="A7" s="0" t="n">
        <v>0.4</v>
      </c>
      <c r="B7" s="0" t="n">
        <f aca="false">A7*50/1</f>
        <v>20</v>
      </c>
      <c r="C7" s="0" t="n">
        <f aca="false">50-B7</f>
        <v>30</v>
      </c>
      <c r="D7" s="0" t="n">
        <v>0.438</v>
      </c>
      <c r="E7" s="0" t="n">
        <v>0.412</v>
      </c>
      <c r="F7" s="0" t="n">
        <v>0.416</v>
      </c>
      <c r="G7" s="0" t="n">
        <f aca="false">AVERAGE(D7:F7)</f>
        <v>0.422</v>
      </c>
      <c r="H7" s="0" t="n">
        <f aca="false">(MAX(D7:F7)-MIN(D7:F7))/2</f>
        <v>0.013</v>
      </c>
      <c r="I7" s="0" t="n">
        <f aca="false">H7*100</f>
        <v>1.3</v>
      </c>
    </row>
    <row r="8" customFormat="false" ht="15" hidden="false" customHeight="false" outlineLevel="0" collapsed="false">
      <c r="A8" s="0" t="n">
        <v>0.3</v>
      </c>
      <c r="B8" s="0" t="n">
        <f aca="false">A8*50/1</f>
        <v>15</v>
      </c>
      <c r="C8" s="0" t="n">
        <f aca="false">50-B8</f>
        <v>35</v>
      </c>
      <c r="D8" s="0" t="n">
        <v>0.498</v>
      </c>
      <c r="E8" s="0" t="n">
        <v>0.47</v>
      </c>
      <c r="F8" s="0" t="n">
        <v>0.476</v>
      </c>
      <c r="G8" s="0" t="n">
        <f aca="false">AVERAGE(D8:F8)</f>
        <v>0.481333333333333</v>
      </c>
      <c r="H8" s="0" t="n">
        <f aca="false">(MAX(D8:F8)-MIN(D8:F8))/2</f>
        <v>0.014</v>
      </c>
      <c r="I8" s="0" t="n">
        <f aca="false">H8*100</f>
        <v>1.4</v>
      </c>
    </row>
    <row r="9" customFormat="false" ht="15" hidden="false" customHeight="false" outlineLevel="0" collapsed="false">
      <c r="A9" s="0" t="n">
        <v>0.2</v>
      </c>
      <c r="B9" s="0" t="n">
        <f aca="false">A9*50/1</f>
        <v>10</v>
      </c>
      <c r="C9" s="0" t="n">
        <f aca="false">50-B9</f>
        <v>40</v>
      </c>
      <c r="D9" s="0" t="n">
        <v>0.458</v>
      </c>
      <c r="E9" s="0" t="n">
        <v>0.487</v>
      </c>
      <c r="F9" s="0" t="n">
        <v>0.399</v>
      </c>
      <c r="G9" s="0" t="n">
        <f aca="false">AVERAGE(D9:F9)</f>
        <v>0.448</v>
      </c>
      <c r="H9" s="0" t="n">
        <f aca="false">(MAX(D9:F9)-MIN(D9:F9))/2</f>
        <v>0.044</v>
      </c>
      <c r="I9" s="0" t="n">
        <f aca="false">H9*100</f>
        <v>4.4</v>
      </c>
    </row>
    <row r="10" customFormat="false" ht="15" hidden="false" customHeight="false" outlineLevel="0" collapsed="false">
      <c r="A10" s="0" t="n">
        <v>0.1</v>
      </c>
      <c r="B10" s="0" t="n">
        <f aca="false">A10*50/1</f>
        <v>5</v>
      </c>
      <c r="C10" s="0" t="n">
        <f aca="false">50-B10</f>
        <v>45</v>
      </c>
      <c r="D10" s="0" t="n">
        <v>0.405</v>
      </c>
      <c r="E10" s="0" t="n">
        <v>0.456</v>
      </c>
      <c r="F10" s="0" t="n">
        <v>0.463</v>
      </c>
      <c r="G10" s="0" t="n">
        <f aca="false">AVERAGE(D10:F10)</f>
        <v>0.441333333333333</v>
      </c>
      <c r="H10" s="0" t="n">
        <f aca="false">(MAX(D10:F10)-MIN(D10:F10))/2</f>
        <v>0.029</v>
      </c>
      <c r="I10" s="0" t="n">
        <f aca="false">H10*100</f>
        <v>2.9</v>
      </c>
    </row>
    <row r="11" customFormat="false" ht="15" hidden="false" customHeight="false" outlineLevel="0" collapsed="false">
      <c r="B11" s="0" t="n">
        <f aca="false">B3+B4+B5+B6+B7+B8+B9+B10</f>
        <v>205</v>
      </c>
    </row>
  </sheetData>
  <mergeCells count="2">
    <mergeCell ref="A1:C1"/>
    <mergeCell ref="D1:F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8.57421875" defaultRowHeight="15" customHeight="true" zeroHeight="false" outlineLevelRow="0" outlineLevelCol="0"/>
  <cols>
    <col collapsed="false" customWidth="true" hidden="false" outlineLevel="0" max="2" min="2" style="0" width="16.29"/>
  </cols>
  <sheetData>
    <row r="1" customFormat="false" ht="15" hidden="false" customHeight="false" outlineLevel="0" collapsed="false">
      <c r="A1" s="0" t="s">
        <v>0</v>
      </c>
      <c r="B1" s="1" t="s">
        <v>1</v>
      </c>
      <c r="C1" s="1"/>
      <c r="D1" s="1"/>
      <c r="E1" s="0" t="s">
        <v>2</v>
      </c>
      <c r="F1" s="1" t="s">
        <v>3</v>
      </c>
    </row>
    <row r="2" customFormat="false" ht="15" hidden="false" customHeight="false" outlineLevel="0" collapsed="false">
      <c r="B2" s="0" t="s">
        <v>6</v>
      </c>
      <c r="C2" s="0" t="s">
        <v>7</v>
      </c>
      <c r="D2" s="0" t="s">
        <v>8</v>
      </c>
    </row>
    <row r="3" customFormat="false" ht="15" hidden="false" customHeight="false" outlineLevel="0" collapsed="false">
      <c r="A3" s="0" t="n">
        <v>1</v>
      </c>
      <c r="B3" s="0" t="n">
        <v>0.703</v>
      </c>
      <c r="C3" s="0" t="n">
        <v>0.678</v>
      </c>
      <c r="D3" s="0" t="n">
        <v>0.661</v>
      </c>
      <c r="E3" s="0" t="n">
        <f aca="false">AVERAGE(B3:D3)</f>
        <v>0.680666666666667</v>
      </c>
      <c r="F3" s="0" t="n">
        <f aca="false">(MAX(B3:D3)-MIN(B3:D3))*0.5</f>
        <v>0.021</v>
      </c>
    </row>
    <row r="4" customFormat="false" ht="15" hidden="false" customHeight="false" outlineLevel="0" collapsed="false">
      <c r="A4" s="0" t="n">
        <v>0.85</v>
      </c>
      <c r="B4" s="0" t="n">
        <v>0.664</v>
      </c>
      <c r="C4" s="0" t="n">
        <v>0.623</v>
      </c>
      <c r="D4" s="0" t="n">
        <v>0.488</v>
      </c>
      <c r="E4" s="0" t="n">
        <f aca="false">AVERAGE(B4:D4)</f>
        <v>0.591666666666667</v>
      </c>
      <c r="F4" s="0" t="n">
        <f aca="false">(MAX(B4:D4)-MIN(B4:D4))*0.5</f>
        <v>0.088</v>
      </c>
    </row>
    <row r="5" customFormat="false" ht="15" hidden="false" customHeight="false" outlineLevel="0" collapsed="false">
      <c r="A5" s="0" t="n">
        <v>0.7</v>
      </c>
      <c r="B5" s="0" t="n">
        <v>0.557</v>
      </c>
      <c r="C5" s="0" t="n">
        <v>0.455</v>
      </c>
      <c r="D5" s="0" t="n">
        <v>0.472</v>
      </c>
      <c r="E5" s="0" t="n">
        <f aca="false">AVERAGE(B5:D5)</f>
        <v>0.494666666666667</v>
      </c>
      <c r="F5" s="0" t="n">
        <f aca="false">(MAX(B5:D5)-MIN(B5:D5))*0.5</f>
        <v>0.051</v>
      </c>
    </row>
    <row r="6" customFormat="false" ht="15" hidden="false" customHeight="false" outlineLevel="0" collapsed="false">
      <c r="A6" s="0" t="n">
        <v>0.55</v>
      </c>
      <c r="B6" s="0" t="n">
        <v>0.457</v>
      </c>
      <c r="C6" s="0" t="n">
        <v>0.422</v>
      </c>
      <c r="D6" s="0" t="n">
        <v>0.413</v>
      </c>
      <c r="E6" s="0" t="n">
        <f aca="false">AVERAGE(B6:D6)</f>
        <v>0.430666666666667</v>
      </c>
      <c r="F6" s="0" t="n">
        <f aca="false">(MAX(B6:D6)-MIN(B6:D6))*0.5</f>
        <v>0.022</v>
      </c>
    </row>
    <row r="7" customFormat="false" ht="15" hidden="false" customHeight="false" outlineLevel="0" collapsed="false">
      <c r="A7" s="0" t="n">
        <v>0.4</v>
      </c>
      <c r="B7" s="0" t="n">
        <v>0.438</v>
      </c>
      <c r="C7" s="0" t="n">
        <v>0.412</v>
      </c>
      <c r="D7" s="0" t="n">
        <v>0.416</v>
      </c>
      <c r="E7" s="0" t="n">
        <f aca="false">AVERAGE(B7:D7)</f>
        <v>0.422</v>
      </c>
      <c r="F7" s="0" t="n">
        <f aca="false">(MAX(B7:D7)-MIN(B7:D7))*0.5</f>
        <v>0.013</v>
      </c>
    </row>
    <row r="8" customFormat="false" ht="15" hidden="false" customHeight="false" outlineLevel="0" collapsed="false">
      <c r="A8" s="0" t="n">
        <v>0.3</v>
      </c>
      <c r="B8" s="0" t="n">
        <v>0.498</v>
      </c>
      <c r="C8" s="0" t="n">
        <v>0.47</v>
      </c>
      <c r="D8" s="0" t="n">
        <v>0.476</v>
      </c>
      <c r="E8" s="0" t="n">
        <f aca="false">AVERAGE(B8:D8)</f>
        <v>0.481333333333333</v>
      </c>
      <c r="F8" s="0" t="n">
        <f aca="false">(MAX(B8:D8)-MIN(B8:D8))*0.5</f>
        <v>0.014</v>
      </c>
    </row>
    <row r="9" customFormat="false" ht="15" hidden="false" customHeight="false" outlineLevel="0" collapsed="false">
      <c r="A9" s="0" t="n">
        <v>0.2</v>
      </c>
      <c r="B9" s="0" t="n">
        <v>0.458</v>
      </c>
      <c r="C9" s="0" t="n">
        <v>0.487</v>
      </c>
      <c r="E9" s="0" t="n">
        <f aca="false">AVERAGE(B9:D9)</f>
        <v>0.4725</v>
      </c>
      <c r="F9" s="0" t="n">
        <f aca="false">(MAX(B9:D9)-MIN(B9:D9))*0.5</f>
        <v>0.0145</v>
      </c>
    </row>
    <row r="10" customFormat="false" ht="15" hidden="false" customHeight="false" outlineLevel="0" collapsed="false">
      <c r="A10" s="0" t="n">
        <v>0.1</v>
      </c>
      <c r="B10" s="0" t="n">
        <v>0.405</v>
      </c>
      <c r="C10" s="0" t="n">
        <v>0.456</v>
      </c>
      <c r="D10" s="0" t="n">
        <v>0.463</v>
      </c>
      <c r="E10" s="0" t="n">
        <f aca="false">AVERAGE(B10:D10)</f>
        <v>0.441333333333333</v>
      </c>
      <c r="F10" s="0" t="n">
        <f aca="false">(MAX(B10:D10)-MIN(B10:D10))*0.5</f>
        <v>0.029</v>
      </c>
    </row>
    <row r="12" customFormat="false" ht="15" hidden="false" customHeight="false" outlineLevel="0" collapsed="false">
      <c r="A12" s="0" t="s">
        <v>11</v>
      </c>
      <c r="B12" s="0" t="s">
        <v>12</v>
      </c>
    </row>
    <row r="13" customFormat="false" ht="15" hidden="false" customHeight="false" outlineLevel="0" collapsed="false">
      <c r="A13" s="0" t="n">
        <v>1</v>
      </c>
      <c r="B13" s="0" t="n">
        <v>0.680666666666667</v>
      </c>
    </row>
    <row r="14" customFormat="false" ht="15" hidden="false" customHeight="false" outlineLevel="0" collapsed="false">
      <c r="A14" s="0" t="n">
        <v>0.85</v>
      </c>
      <c r="B14" s="0" t="n">
        <v>0.591666666666667</v>
      </c>
    </row>
    <row r="15" customFormat="false" ht="15" hidden="false" customHeight="false" outlineLevel="0" collapsed="false">
      <c r="A15" s="0" t="n">
        <v>0.7</v>
      </c>
      <c r="B15" s="0" t="n">
        <v>0.494666666666667</v>
      </c>
    </row>
    <row r="16" customFormat="false" ht="15" hidden="false" customHeight="false" outlineLevel="0" collapsed="false">
      <c r="A16" s="0" t="n">
        <v>0.55</v>
      </c>
      <c r="B16" s="0" t="n">
        <v>0.430666666666667</v>
      </c>
    </row>
    <row r="17" customFormat="false" ht="15" hidden="false" customHeight="false" outlineLevel="0" collapsed="false">
      <c r="A17" s="0" t="n">
        <v>0.4</v>
      </c>
      <c r="B17" s="0" t="n">
        <v>0.422</v>
      </c>
    </row>
    <row r="18" customFormat="false" ht="15" hidden="false" customHeight="false" outlineLevel="0" collapsed="false">
      <c r="A18" s="0" t="n">
        <v>0.3</v>
      </c>
      <c r="B18" s="0" t="n">
        <v>0.481333333333333</v>
      </c>
    </row>
    <row r="19" customFormat="false" ht="15" hidden="false" customHeight="false" outlineLevel="0" collapsed="false">
      <c r="A19" s="0" t="n">
        <v>0.2</v>
      </c>
      <c r="B19" s="0" t="n">
        <v>0.448</v>
      </c>
    </row>
    <row r="20" customFormat="false" ht="15" hidden="false" customHeight="false" outlineLevel="0" collapsed="false">
      <c r="A20" s="0" t="n">
        <v>0.1</v>
      </c>
      <c r="B20" s="0" t="n">
        <v>0.441333333333333</v>
      </c>
    </row>
    <row r="23" customFormat="false" ht="15" hidden="false" customHeight="false" outlineLevel="0" collapsed="false">
      <c r="D23" s="0" t="n">
        <v>1</v>
      </c>
      <c r="E23" s="0" t="n">
        <v>0.680666666666667</v>
      </c>
    </row>
    <row r="24" customFormat="false" ht="15" hidden="false" customHeight="false" outlineLevel="0" collapsed="false">
      <c r="D24" s="0" t="n">
        <v>0.85</v>
      </c>
      <c r="E24" s="0" t="n">
        <v>0.591666666666667</v>
      </c>
    </row>
    <row r="25" customFormat="false" ht="15" hidden="false" customHeight="false" outlineLevel="0" collapsed="false">
      <c r="D25" s="0" t="n">
        <v>0.7</v>
      </c>
      <c r="E25" s="0" t="n">
        <v>0.494666666666667</v>
      </c>
    </row>
    <row r="26" customFormat="false" ht="15" hidden="false" customHeight="false" outlineLevel="0" collapsed="false">
      <c r="D26" s="0" t="n">
        <v>0.55</v>
      </c>
      <c r="E26" s="0" t="n">
        <v>0.430666666666667</v>
      </c>
    </row>
    <row r="27" customFormat="false" ht="15" hidden="false" customHeight="false" outlineLevel="0" collapsed="false">
      <c r="D27" s="0" t="n">
        <v>0.4</v>
      </c>
      <c r="E27" s="0" t="n">
        <v>0.422</v>
      </c>
    </row>
    <row r="28" customFormat="false" ht="15" hidden="false" customHeight="false" outlineLevel="0" collapsed="false">
      <c r="D28" s="0" t="n">
        <v>0.3</v>
      </c>
      <c r="E28" s="0" t="n">
        <v>0.481333333333333</v>
      </c>
    </row>
    <row r="29" customFormat="false" ht="15" hidden="false" customHeight="false" outlineLevel="0" collapsed="false">
      <c r="D29" s="0" t="n">
        <v>0.2</v>
      </c>
      <c r="E29" s="0" t="n">
        <v>0.448</v>
      </c>
    </row>
    <row r="30" customFormat="false" ht="15" hidden="false" customHeight="false" outlineLevel="0" collapsed="false">
      <c r="D30" s="0" t="n">
        <v>0.1</v>
      </c>
      <c r="E30" s="0" t="n">
        <v>0.441333333333333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40"/>
  <sheetViews>
    <sheetView showFormulas="false" showGridLines="true" showRowColHeaders="true" showZeros="true" rightToLeft="false" tabSelected="false" showOutlineSymbols="true" defaultGridColor="true" view="normal" topLeftCell="A8" colorId="64" zoomScale="85" zoomScaleNormal="85" zoomScalePageLayoutView="100" workbookViewId="0">
      <selection pane="topLeft" activeCell="O43" activeCellId="0" sqref="O43"/>
    </sheetView>
  </sheetViews>
  <sheetFormatPr defaultColWidth="8.57421875" defaultRowHeight="15" customHeight="true" zeroHeight="false" outlineLevelRow="0" outlineLevelCol="0"/>
  <cols>
    <col collapsed="false" customWidth="true" hidden="false" outlineLevel="0" max="2" min="2" style="0" width="16.29"/>
  </cols>
  <sheetData>
    <row r="1" customFormat="false" ht="15" hidden="false" customHeight="false" outlineLevel="0" collapsed="false">
      <c r="A1" s="0" t="s">
        <v>0</v>
      </c>
      <c r="B1" s="1" t="s">
        <v>1</v>
      </c>
      <c r="C1" s="1"/>
      <c r="D1" s="1"/>
      <c r="E1" s="0" t="s">
        <v>2</v>
      </c>
      <c r="F1" s="1" t="s">
        <v>3</v>
      </c>
    </row>
    <row r="2" customFormat="false" ht="15" hidden="false" customHeight="false" outlineLevel="0" collapsed="false">
      <c r="B2" s="0" t="s">
        <v>6</v>
      </c>
      <c r="C2" s="0" t="s">
        <v>7</v>
      </c>
      <c r="D2" s="0" t="s">
        <v>8</v>
      </c>
    </row>
    <row r="3" customFormat="false" ht="15" hidden="false" customHeight="false" outlineLevel="0" collapsed="false">
      <c r="A3" s="0" t="n">
        <v>1</v>
      </c>
      <c r="B3" s="0" t="n">
        <v>0.703</v>
      </c>
      <c r="C3" s="0" t="n">
        <v>0.678</v>
      </c>
      <c r="D3" s="0" t="n">
        <v>0.661</v>
      </c>
      <c r="E3" s="0" t="n">
        <f aca="false">AVERAGE(B3:D3)</f>
        <v>0.680666666666667</v>
      </c>
      <c r="F3" s="0" t="n">
        <f aca="false">(MAX(B3:D3)-MIN(B3:D3))*0.5</f>
        <v>0.021</v>
      </c>
    </row>
    <row r="4" customFormat="false" ht="15" hidden="false" customHeight="false" outlineLevel="0" collapsed="false">
      <c r="A4" s="0" t="n">
        <v>0.85</v>
      </c>
      <c r="B4" s="0" t="n">
        <v>0.664</v>
      </c>
      <c r="C4" s="0" t="n">
        <v>0.623</v>
      </c>
      <c r="E4" s="0" t="n">
        <f aca="false">AVERAGE(B4:D4)</f>
        <v>0.6435</v>
      </c>
      <c r="F4" s="0" t="n">
        <f aca="false">(MAX(B4:D4)-MIN(B4:D4))*0.5</f>
        <v>0.0205</v>
      </c>
    </row>
    <row r="5" customFormat="false" ht="15" hidden="false" customHeight="false" outlineLevel="0" collapsed="false">
      <c r="A5" s="0" t="n">
        <v>0.7</v>
      </c>
      <c r="C5" s="0" t="n">
        <v>0.455</v>
      </c>
      <c r="D5" s="0" t="n">
        <v>0.472</v>
      </c>
      <c r="E5" s="0" t="n">
        <f aca="false">AVERAGE(B5:D5)</f>
        <v>0.4635</v>
      </c>
      <c r="F5" s="0" t="n">
        <f aca="false">(MAX(B5:D5)-MIN(B5:D5))*0.5</f>
        <v>0.00849999999999998</v>
      </c>
    </row>
    <row r="6" customFormat="false" ht="15" hidden="false" customHeight="false" outlineLevel="0" collapsed="false">
      <c r="A6" s="0" t="n">
        <v>0.55</v>
      </c>
      <c r="B6" s="0" t="n">
        <v>0.457</v>
      </c>
      <c r="C6" s="0" t="n">
        <v>0.422</v>
      </c>
      <c r="D6" s="0" t="n">
        <v>0.413</v>
      </c>
      <c r="E6" s="0" t="n">
        <f aca="false">AVERAGE(B6:D6)</f>
        <v>0.430666666666667</v>
      </c>
      <c r="F6" s="0" t="n">
        <f aca="false">(MAX(B6:D6)-MIN(B6:D6))*0.5</f>
        <v>0.022</v>
      </c>
    </row>
    <row r="7" customFormat="false" ht="15" hidden="false" customHeight="false" outlineLevel="0" collapsed="false">
      <c r="A7" s="0" t="n">
        <v>0.4</v>
      </c>
      <c r="B7" s="0" t="n">
        <v>0.438</v>
      </c>
      <c r="C7" s="0" t="n">
        <v>0.412</v>
      </c>
      <c r="D7" s="0" t="n">
        <v>0.416</v>
      </c>
      <c r="E7" s="0" t="n">
        <f aca="false">AVERAGE(B7:D7)</f>
        <v>0.422</v>
      </c>
      <c r="F7" s="0" t="n">
        <f aca="false">(MAX(B7:D7)-MIN(B7:D7))*0.5</f>
        <v>0.013</v>
      </c>
    </row>
    <row r="8" customFormat="false" ht="15" hidden="false" customHeight="false" outlineLevel="0" collapsed="false">
      <c r="A8" s="0" t="n">
        <v>0.3</v>
      </c>
      <c r="B8" s="0" t="n">
        <v>0.498</v>
      </c>
      <c r="C8" s="0" t="n">
        <v>0.47</v>
      </c>
      <c r="D8" s="0" t="n">
        <v>0.476</v>
      </c>
      <c r="E8" s="0" t="n">
        <f aca="false">AVERAGE(B8:D8)</f>
        <v>0.481333333333333</v>
      </c>
      <c r="F8" s="0" t="n">
        <f aca="false">(MAX(B8:D8)-MIN(B8:D8))*0.5</f>
        <v>0.014</v>
      </c>
    </row>
    <row r="9" customFormat="false" ht="15" hidden="false" customHeight="false" outlineLevel="0" collapsed="false">
      <c r="A9" s="0" t="n">
        <v>0.2</v>
      </c>
      <c r="B9" s="0" t="n">
        <v>0.458</v>
      </c>
      <c r="C9" s="0" t="n">
        <v>0.487</v>
      </c>
      <c r="E9" s="0" t="n">
        <f aca="false">AVERAGE(B9:D9)</f>
        <v>0.4725</v>
      </c>
      <c r="F9" s="0" t="n">
        <f aca="false">(MAX(B9:D9)-MIN(B9:D9))*0.5</f>
        <v>0.0145</v>
      </c>
    </row>
    <row r="10" customFormat="false" ht="15" hidden="false" customHeight="false" outlineLevel="0" collapsed="false">
      <c r="A10" s="0" t="n">
        <v>0.1</v>
      </c>
      <c r="B10" s="0" t="n">
        <v>0.405</v>
      </c>
      <c r="C10" s="0" t="n">
        <v>0.456</v>
      </c>
      <c r="D10" s="0" t="n">
        <v>0.463</v>
      </c>
      <c r="E10" s="0" t="n">
        <f aca="false">AVERAGE(B10:D10)</f>
        <v>0.441333333333333</v>
      </c>
      <c r="F10" s="0" t="n">
        <f aca="false">(MAX(B10:D10)-MIN(B10:D10))*0.5</f>
        <v>0.029</v>
      </c>
    </row>
    <row r="12" customFormat="false" ht="15" hidden="false" customHeight="false" outlineLevel="0" collapsed="false">
      <c r="A12" s="0" t="s">
        <v>11</v>
      </c>
      <c r="B12" s="0" t="s">
        <v>12</v>
      </c>
    </row>
    <row r="13" customFormat="false" ht="15" hidden="false" customHeight="false" outlineLevel="0" collapsed="false">
      <c r="A13" s="0" t="n">
        <v>1</v>
      </c>
      <c r="B13" s="0" t="n">
        <f aca="false">E3</f>
        <v>0.680666666666667</v>
      </c>
    </row>
    <row r="14" customFormat="false" ht="15" hidden="false" customHeight="false" outlineLevel="0" collapsed="false">
      <c r="A14" s="0" t="n">
        <v>0.85</v>
      </c>
      <c r="B14" s="0" t="n">
        <f aca="false">E4</f>
        <v>0.6435</v>
      </c>
    </row>
    <row r="15" customFormat="false" ht="15" hidden="false" customHeight="false" outlineLevel="0" collapsed="false">
      <c r="A15" s="0" t="n">
        <v>0.7</v>
      </c>
      <c r="B15" s="0" t="n">
        <f aca="false">E5</f>
        <v>0.4635</v>
      </c>
    </row>
    <row r="16" customFormat="false" ht="15" hidden="false" customHeight="false" outlineLevel="0" collapsed="false">
      <c r="A16" s="0" t="n">
        <v>0.55</v>
      </c>
      <c r="B16" s="0" t="n">
        <f aca="false">E6</f>
        <v>0.430666666666667</v>
      </c>
    </row>
    <row r="17" customFormat="false" ht="15" hidden="false" customHeight="false" outlineLevel="0" collapsed="false">
      <c r="A17" s="0" t="n">
        <v>0.4</v>
      </c>
      <c r="B17" s="0" t="n">
        <f aca="false">E7</f>
        <v>0.422</v>
      </c>
      <c r="E17" s="0" t="s">
        <v>19</v>
      </c>
      <c r="F17" s="0" t="s">
        <v>20</v>
      </c>
    </row>
    <row r="18" customFormat="false" ht="15" hidden="false" customHeight="false" outlineLevel="0" collapsed="false">
      <c r="A18" s="0" t="n">
        <v>0.3</v>
      </c>
      <c r="B18" s="0" t="n">
        <f aca="false">E8</f>
        <v>0.481333333333333</v>
      </c>
      <c r="E18" s="0" t="n">
        <v>1</v>
      </c>
      <c r="F18" s="0" t="n">
        <v>0.703</v>
      </c>
    </row>
    <row r="19" customFormat="false" ht="15" hidden="false" customHeight="false" outlineLevel="0" collapsed="false">
      <c r="A19" s="0" t="n">
        <v>0.2</v>
      </c>
      <c r="B19" s="0" t="n">
        <f aca="false">E9</f>
        <v>0.4725</v>
      </c>
      <c r="E19" s="0" t="n">
        <v>1</v>
      </c>
      <c r="F19" s="0" t="n">
        <v>0.664</v>
      </c>
      <c r="I19" s="0" t="s">
        <v>21</v>
      </c>
      <c r="J19" s="0" t="s">
        <v>3</v>
      </c>
      <c r="K19" s="0" t="s">
        <v>22</v>
      </c>
      <c r="L19" s="0" t="s">
        <v>23</v>
      </c>
    </row>
    <row r="20" customFormat="false" ht="15" hidden="false" customHeight="false" outlineLevel="0" collapsed="false">
      <c r="A20" s="0" t="n">
        <v>0.1</v>
      </c>
      <c r="B20" s="0" t="n">
        <f aca="false">E10</f>
        <v>0.441333333333333</v>
      </c>
      <c r="E20" s="0" t="n">
        <v>1</v>
      </c>
      <c r="H20" s="0" t="n">
        <v>1</v>
      </c>
      <c r="I20" s="0" t="n">
        <f aca="false">AVERAGE(F18:F25)</f>
        <v>0.517571428571429</v>
      </c>
      <c r="J20" s="0" t="n">
        <f aca="false">(MAX(F18:F25)-MIN(F18:F25))*0.5</f>
        <v>0.149</v>
      </c>
      <c r="K20" s="0" t="n">
        <f aca="false">I20+J20</f>
        <v>0.666571428571429</v>
      </c>
      <c r="L20" s="0" t="n">
        <f aca="false">I20-J20</f>
        <v>0.368571428571429</v>
      </c>
    </row>
    <row r="21" customFormat="false" ht="15" hidden="false" customHeight="true" outlineLevel="0" collapsed="false">
      <c r="E21" s="0" t="n">
        <v>1</v>
      </c>
      <c r="F21" s="0" t="n">
        <v>0.457</v>
      </c>
      <c r="H21" s="0" t="n">
        <v>2</v>
      </c>
      <c r="I21" s="0" t="n">
        <f aca="false">AVERAGE(F26:F33)</f>
        <v>0.500375</v>
      </c>
      <c r="J21" s="0" t="n">
        <f aca="false">(MAX(F26:F33)-MIN(F26:F33))*0.5</f>
        <v>0.133</v>
      </c>
    </row>
    <row r="22" customFormat="false" ht="15" hidden="false" customHeight="true" outlineLevel="0" collapsed="false">
      <c r="E22" s="0" t="n">
        <v>1</v>
      </c>
      <c r="F22" s="0" t="n">
        <v>0.438</v>
      </c>
      <c r="H22" s="0" t="n">
        <v>3</v>
      </c>
      <c r="I22" s="0" t="n">
        <f aca="false">AVERAGE(F34:F41)</f>
        <v>0.4835</v>
      </c>
      <c r="J22" s="0" t="n">
        <f aca="false">(MAX(F34:F41)-MIN(F34:F41))*0.5</f>
        <v>0.124</v>
      </c>
      <c r="K22" s="0" t="n">
        <f aca="false">I22-J22</f>
        <v>0.3595</v>
      </c>
      <c r="L22" s="0" t="n">
        <f aca="false">I22+J22</f>
        <v>0.6075</v>
      </c>
    </row>
    <row r="23" customFormat="false" ht="15" hidden="false" customHeight="true" outlineLevel="0" collapsed="false">
      <c r="E23" s="0" t="n">
        <v>1</v>
      </c>
      <c r="F23" s="0" t="n">
        <v>0.498</v>
      </c>
    </row>
    <row r="24" customFormat="false" ht="15" hidden="false" customHeight="true" outlineLevel="0" collapsed="false">
      <c r="E24" s="0" t="n">
        <v>1</v>
      </c>
      <c r="F24" s="0" t="n">
        <v>0.458</v>
      </c>
    </row>
    <row r="25" customFormat="false" ht="15" hidden="false" customHeight="true" outlineLevel="0" collapsed="false">
      <c r="E25" s="0" t="n">
        <v>1</v>
      </c>
      <c r="F25" s="0" t="n">
        <v>0.405</v>
      </c>
    </row>
    <row r="26" customFormat="false" ht="15" hidden="false" customHeight="true" outlineLevel="0" collapsed="false">
      <c r="E26" s="0" t="n">
        <v>2</v>
      </c>
      <c r="F26" s="0" t="n">
        <v>0.678</v>
      </c>
    </row>
    <row r="27" customFormat="false" ht="15" hidden="false" customHeight="true" outlineLevel="0" collapsed="false">
      <c r="E27" s="0" t="n">
        <v>2</v>
      </c>
      <c r="F27" s="0" t="n">
        <v>0.623</v>
      </c>
    </row>
    <row r="28" customFormat="false" ht="15" hidden="false" customHeight="true" outlineLevel="0" collapsed="false">
      <c r="E28" s="0" t="n">
        <v>2</v>
      </c>
      <c r="F28" s="0" t="n">
        <v>0.455</v>
      </c>
    </row>
    <row r="29" customFormat="false" ht="15" hidden="false" customHeight="true" outlineLevel="0" collapsed="false">
      <c r="E29" s="0" t="n">
        <v>2</v>
      </c>
      <c r="F29" s="0" t="n">
        <v>0.422</v>
      </c>
    </row>
    <row r="30" customFormat="false" ht="15" hidden="false" customHeight="true" outlineLevel="0" collapsed="false">
      <c r="E30" s="0" t="n">
        <v>2</v>
      </c>
      <c r="F30" s="0" t="n">
        <v>0.412</v>
      </c>
    </row>
    <row r="31" customFormat="false" ht="15" hidden="false" customHeight="true" outlineLevel="0" collapsed="false">
      <c r="E31" s="0" t="n">
        <v>2</v>
      </c>
      <c r="F31" s="0" t="n">
        <v>0.47</v>
      </c>
    </row>
    <row r="32" customFormat="false" ht="15" hidden="false" customHeight="true" outlineLevel="0" collapsed="false">
      <c r="E32" s="0" t="n">
        <v>2</v>
      </c>
      <c r="F32" s="0" t="n">
        <v>0.487</v>
      </c>
    </row>
    <row r="33" customFormat="false" ht="15" hidden="false" customHeight="true" outlineLevel="0" collapsed="false">
      <c r="E33" s="0" t="n">
        <v>2</v>
      </c>
      <c r="F33" s="0" t="n">
        <v>0.456</v>
      </c>
    </row>
    <row r="34" customFormat="false" ht="15" hidden="false" customHeight="true" outlineLevel="0" collapsed="false">
      <c r="E34" s="0" t="n">
        <v>3</v>
      </c>
      <c r="F34" s="0" t="n">
        <v>0.661</v>
      </c>
    </row>
    <row r="36" customFormat="false" ht="15" hidden="false" customHeight="true" outlineLevel="0" collapsed="false">
      <c r="E36" s="0" t="n">
        <v>3</v>
      </c>
      <c r="F36" s="0" t="n">
        <v>0.472</v>
      </c>
    </row>
    <row r="37" customFormat="false" ht="15" hidden="false" customHeight="true" outlineLevel="0" collapsed="false">
      <c r="E37" s="0" t="n">
        <v>3</v>
      </c>
      <c r="F37" s="0" t="n">
        <v>0.413</v>
      </c>
    </row>
    <row r="38" customFormat="false" ht="15" hidden="false" customHeight="true" outlineLevel="0" collapsed="false">
      <c r="E38" s="0" t="n">
        <v>3</v>
      </c>
      <c r="F38" s="0" t="n">
        <v>0.416</v>
      </c>
    </row>
    <row r="39" customFormat="false" ht="15" hidden="false" customHeight="true" outlineLevel="0" collapsed="false">
      <c r="E39" s="0" t="n">
        <v>3</v>
      </c>
      <c r="F39" s="0" t="n">
        <v>0.476</v>
      </c>
    </row>
    <row r="40" customFormat="false" ht="15" hidden="false" customHeight="true" outlineLevel="0" collapsed="false">
      <c r="E40" s="0" t="n">
        <v>3</v>
      </c>
      <c r="F40" s="0" t="n">
        <v>0.463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0" activeCellId="0" sqref="I20"/>
    </sheetView>
  </sheetViews>
  <sheetFormatPr defaultColWidth="8.57421875" defaultRowHeight="15" customHeight="true" zeroHeight="false" outlineLevelRow="0" outlineLevelCol="0"/>
  <cols>
    <col collapsed="false" customWidth="true" hidden="false" outlineLevel="0" max="2" min="2" style="0" width="16.29"/>
  </cols>
  <sheetData>
    <row r="1" customFormat="false" ht="15" hidden="false" customHeight="false" outlineLevel="0" collapsed="false">
      <c r="A1" s="0" t="s">
        <v>0</v>
      </c>
      <c r="B1" s="1" t="s">
        <v>1</v>
      </c>
      <c r="C1" s="1"/>
      <c r="D1" s="1"/>
      <c r="E1" s="0" t="s">
        <v>2</v>
      </c>
      <c r="F1" s="1" t="s">
        <v>3</v>
      </c>
    </row>
    <row r="2" customFormat="false" ht="15" hidden="false" customHeight="false" outlineLevel="0" collapsed="false">
      <c r="B2" s="0" t="s">
        <v>6</v>
      </c>
      <c r="C2" s="0" t="s">
        <v>7</v>
      </c>
      <c r="D2" s="0" t="s">
        <v>8</v>
      </c>
    </row>
    <row r="3" customFormat="false" ht="15" hidden="false" customHeight="false" outlineLevel="0" collapsed="false">
      <c r="A3" s="0" t="n">
        <v>1</v>
      </c>
      <c r="B3" s="0" t="n">
        <v>0.703</v>
      </c>
      <c r="C3" s="0" t="n">
        <v>0.678</v>
      </c>
      <c r="D3" s="0" t="n">
        <v>0.661</v>
      </c>
      <c r="E3" s="0" t="n">
        <f aca="false">AVERAGE(B3:D3)</f>
        <v>0.680666666666667</v>
      </c>
      <c r="F3" s="0" t="n">
        <f aca="false">(MAX(B3:D3)-MIN(B3:D3))*0.5</f>
        <v>0.021</v>
      </c>
    </row>
    <row r="4" customFormat="false" ht="15" hidden="false" customHeight="false" outlineLevel="0" collapsed="false">
      <c r="A4" s="0" t="n">
        <v>0.85</v>
      </c>
      <c r="B4" s="0" t="n">
        <v>0.664</v>
      </c>
      <c r="C4" s="0" t="n">
        <v>0.623</v>
      </c>
      <c r="D4" s="0" t="n">
        <v>0.488</v>
      </c>
      <c r="E4" s="0" t="n">
        <f aca="false">AVERAGE(B4:D4)</f>
        <v>0.591666666666667</v>
      </c>
      <c r="F4" s="0" t="n">
        <f aca="false">(MAX(B4:D4)-MIN(B4:D4))*0.5</f>
        <v>0.088</v>
      </c>
    </row>
    <row r="5" customFormat="false" ht="15" hidden="false" customHeight="false" outlineLevel="0" collapsed="false">
      <c r="A5" s="0" t="n">
        <v>0.7</v>
      </c>
      <c r="B5" s="0" t="n">
        <v>0.557</v>
      </c>
      <c r="C5" s="0" t="n">
        <v>0.455</v>
      </c>
      <c r="D5" s="0" t="n">
        <v>0.472</v>
      </c>
      <c r="E5" s="0" t="n">
        <f aca="false">AVERAGE(B5:D5)</f>
        <v>0.494666666666667</v>
      </c>
      <c r="F5" s="0" t="n">
        <f aca="false">(MAX(B5:D5)-MIN(B5:D5))*0.5</f>
        <v>0.051</v>
      </c>
    </row>
    <row r="6" customFormat="false" ht="15" hidden="false" customHeight="false" outlineLevel="0" collapsed="false">
      <c r="A6" s="0" t="n">
        <v>0.55</v>
      </c>
      <c r="B6" s="0" t="n">
        <v>0.457</v>
      </c>
      <c r="C6" s="0" t="n">
        <v>0.422</v>
      </c>
      <c r="D6" s="0" t="n">
        <v>0.413</v>
      </c>
      <c r="E6" s="0" t="n">
        <f aca="false">AVERAGE(B6:D6)</f>
        <v>0.430666666666667</v>
      </c>
      <c r="F6" s="0" t="n">
        <f aca="false">(MAX(B6:D6)-MIN(B6:D6))*0.5</f>
        <v>0.022</v>
      </c>
    </row>
    <row r="7" customFormat="false" ht="15" hidden="false" customHeight="false" outlineLevel="0" collapsed="false">
      <c r="A7" s="0" t="n">
        <v>0.4</v>
      </c>
      <c r="B7" s="0" t="n">
        <v>0.438</v>
      </c>
      <c r="C7" s="0" t="n">
        <v>0.412</v>
      </c>
      <c r="D7" s="0" t="n">
        <v>0.416</v>
      </c>
      <c r="E7" s="0" t="n">
        <f aca="false">AVERAGE(B7:D7)</f>
        <v>0.422</v>
      </c>
      <c r="F7" s="0" t="n">
        <f aca="false">(MAX(B7:D7)-MIN(B7:D7))*0.5</f>
        <v>0.013</v>
      </c>
    </row>
    <row r="8" customFormat="false" ht="15" hidden="false" customHeight="false" outlineLevel="0" collapsed="false">
      <c r="A8" s="0" t="n">
        <v>0.3</v>
      </c>
      <c r="B8" s="0" t="n">
        <v>0.498</v>
      </c>
      <c r="C8" s="0" t="n">
        <v>0.47</v>
      </c>
      <c r="D8" s="0" t="n">
        <v>0.476</v>
      </c>
      <c r="E8" s="0" t="n">
        <f aca="false">AVERAGE(B8:D8)</f>
        <v>0.481333333333333</v>
      </c>
      <c r="F8" s="0" t="n">
        <f aca="false">(MAX(B8:D8)-MIN(B8:D8))*0.5</f>
        <v>0.014</v>
      </c>
    </row>
    <row r="9" customFormat="false" ht="15" hidden="false" customHeight="false" outlineLevel="0" collapsed="false">
      <c r="A9" s="0" t="n">
        <v>0.2</v>
      </c>
      <c r="B9" s="0" t="n">
        <v>0.458</v>
      </c>
      <c r="C9" s="0" t="n">
        <v>0.487</v>
      </c>
      <c r="E9" s="0" t="n">
        <f aca="false">AVERAGE(B9:D9)</f>
        <v>0.4725</v>
      </c>
      <c r="F9" s="0" t="n">
        <f aca="false">(MAX(B9:D9)-MIN(B9:D9))*0.5</f>
        <v>0.0145</v>
      </c>
    </row>
    <row r="10" customFormat="false" ht="15" hidden="false" customHeight="false" outlineLevel="0" collapsed="false">
      <c r="A10" s="0" t="n">
        <v>0.1</v>
      </c>
      <c r="B10" s="0" t="n">
        <v>0.405</v>
      </c>
      <c r="C10" s="0" t="n">
        <v>0.456</v>
      </c>
      <c r="D10" s="0" t="n">
        <v>0.463</v>
      </c>
      <c r="E10" s="0" t="n">
        <f aca="false">AVERAGE(B10:D10)</f>
        <v>0.441333333333333</v>
      </c>
      <c r="F10" s="0" t="n">
        <f aca="false">(MAX(B10:D10)-MIN(B10:D10))*0.5</f>
        <v>0.029</v>
      </c>
    </row>
    <row r="12" customFormat="false" ht="15" hidden="false" customHeight="false" outlineLevel="0" collapsed="false">
      <c r="A12" s="0" t="s">
        <v>11</v>
      </c>
      <c r="B12" s="0" t="s">
        <v>12</v>
      </c>
    </row>
    <row r="13" customFormat="false" ht="15" hidden="false" customHeight="false" outlineLevel="0" collapsed="false">
      <c r="A13" s="0" t="n">
        <v>1</v>
      </c>
      <c r="B13" s="0" t="n">
        <f aca="false">E3</f>
        <v>0.680666666666667</v>
      </c>
    </row>
    <row r="14" customFormat="false" ht="15" hidden="false" customHeight="false" outlineLevel="0" collapsed="false">
      <c r="A14" s="0" t="n">
        <v>0.85</v>
      </c>
      <c r="B14" s="0" t="n">
        <f aca="false">E4</f>
        <v>0.591666666666667</v>
      </c>
    </row>
    <row r="15" customFormat="false" ht="15" hidden="false" customHeight="false" outlineLevel="0" collapsed="false">
      <c r="A15" s="0" t="n">
        <v>0.7</v>
      </c>
      <c r="B15" s="0" t="n">
        <f aca="false">E5</f>
        <v>0.494666666666667</v>
      </c>
    </row>
    <row r="16" customFormat="false" ht="15" hidden="false" customHeight="false" outlineLevel="0" collapsed="false">
      <c r="A16" s="0" t="n">
        <v>0.55</v>
      </c>
      <c r="B16" s="0" t="n">
        <f aca="false">E6</f>
        <v>0.430666666666667</v>
      </c>
    </row>
    <row r="17" customFormat="false" ht="15" hidden="false" customHeight="false" outlineLevel="0" collapsed="false">
      <c r="A17" s="0" t="n">
        <v>0.4</v>
      </c>
      <c r="B17" s="0" t="n">
        <f aca="false">E7</f>
        <v>0.422</v>
      </c>
    </row>
    <row r="18" customFormat="false" ht="15" hidden="false" customHeight="false" outlineLevel="0" collapsed="false">
      <c r="A18" s="0" t="n">
        <v>0.3</v>
      </c>
      <c r="B18" s="0" t="n">
        <f aca="false">E8</f>
        <v>0.481333333333333</v>
      </c>
    </row>
    <row r="19" customFormat="false" ht="15" hidden="false" customHeight="false" outlineLevel="0" collapsed="false">
      <c r="A19" s="0" t="n">
        <v>0.2</v>
      </c>
      <c r="B19" s="0" t="n">
        <f aca="false">E9</f>
        <v>0.4725</v>
      </c>
    </row>
    <row r="20" customFormat="false" ht="15" hidden="false" customHeight="false" outlineLevel="0" collapsed="false">
      <c r="A20" s="0" t="n">
        <v>0.1</v>
      </c>
      <c r="B20" s="0" t="n">
        <f aca="false">E10</f>
        <v>0.441333333333333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246</TotalTime>
  <Application>LibreOffice/25.2.3.2$Linux_X86_64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2025-05-15T01:10:23Z</dcterms:created>
  <dc:creator>Gabi Albuquerque</dc:creator>
  <dc:description/>
  <dc:language>en-US</dc:language>
  <cp:lastModifiedBy/>
  <dcterms:modified xsi:type="dcterms:W3CDTF">2025-06-05T18:57:25Z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