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t\forecast_dec\ARIMA_model_hand\"/>
    </mc:Choice>
  </mc:AlternateContent>
  <xr:revisionPtr revIDLastSave="0" documentId="13_ncr:1_{FED4DC70-01B9-4F56-A3F6-F248F1BD2DF6}" xr6:coauthVersionLast="47" xr6:coauthVersionMax="47" xr10:uidLastSave="{00000000-0000-0000-0000-000000000000}"/>
  <bookViews>
    <workbookView xWindow="-120" yWindow="-120" windowWidth="29040" windowHeight="15720" activeTab="1" xr2:uid="{7125E5B7-6BB1-42C0-BAC4-9474F25249FF}"/>
  </bookViews>
  <sheets>
    <sheet name="arima(0,0,1)" sheetId="1" r:id="rId1"/>
    <sheet name="arima(1,0,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T4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S5" i="2"/>
  <c r="S6" i="2" s="1"/>
  <c r="P4" i="2"/>
  <c r="Q4" i="2" s="1"/>
  <c r="M4" i="2"/>
  <c r="L5" i="2"/>
  <c r="L6" i="2" s="1"/>
  <c r="L7" i="2" s="1"/>
  <c r="L8" i="2" s="1"/>
  <c r="L9" i="2" s="1"/>
  <c r="L10" i="2" s="1"/>
  <c r="L11" i="2" s="1"/>
  <c r="L12" i="2" s="1"/>
  <c r="L13" i="2" s="1"/>
  <c r="L14" i="2" s="1"/>
  <c r="N5" i="2"/>
  <c r="M5" i="2" s="1"/>
  <c r="O5" i="2"/>
  <c r="N6" i="2"/>
  <c r="N7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E6" i="2"/>
  <c r="E7" i="2" s="1"/>
  <c r="E5" i="2"/>
  <c r="F5" i="2" s="1"/>
  <c r="F4" i="2"/>
  <c r="I4" i="2"/>
  <c r="J4" i="2" s="1"/>
  <c r="H7" i="1"/>
  <c r="H4" i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K5" i="1"/>
  <c r="K6" i="1" s="1"/>
  <c r="F5" i="1"/>
  <c r="F6" i="1" s="1"/>
  <c r="R4" i="1"/>
  <c r="R5" i="1" s="1"/>
  <c r="Q4" i="1"/>
  <c r="M4" i="1"/>
  <c r="L4" i="1"/>
  <c r="G4" i="1"/>
  <c r="M7" i="2" l="1"/>
  <c r="N8" i="2"/>
  <c r="F6" i="2"/>
  <c r="M6" i="2"/>
  <c r="P5" i="2"/>
  <c r="Q5" i="2" s="1"/>
  <c r="T5" i="2"/>
  <c r="W5" i="2" s="1"/>
  <c r="T6" i="2"/>
  <c r="S7" i="2"/>
  <c r="X5" i="2"/>
  <c r="P6" i="2"/>
  <c r="Q6" i="2" s="1"/>
  <c r="P7" i="2" s="1"/>
  <c r="Q7" i="2" s="1"/>
  <c r="L15" i="2"/>
  <c r="L16" i="2"/>
  <c r="E8" i="2"/>
  <c r="F7" i="2"/>
  <c r="I5" i="2"/>
  <c r="J5" i="2"/>
  <c r="I6" i="2" s="1"/>
  <c r="R6" i="1"/>
  <c r="Q6" i="1"/>
  <c r="F7" i="1"/>
  <c r="K7" i="1"/>
  <c r="G5" i="1"/>
  <c r="H5" i="1" s="1"/>
  <c r="L5" i="1"/>
  <c r="M5" i="1"/>
  <c r="L6" i="1" s="1"/>
  <c r="Q5" i="1"/>
  <c r="W6" i="2" l="1"/>
  <c r="M8" i="2"/>
  <c r="P8" i="2" s="1"/>
  <c r="Q8" i="2" s="1"/>
  <c r="N9" i="2"/>
  <c r="S8" i="2"/>
  <c r="T7" i="2"/>
  <c r="X6" i="2"/>
  <c r="W7" i="2" s="1"/>
  <c r="L17" i="2"/>
  <c r="E9" i="2"/>
  <c r="F8" i="2"/>
  <c r="J6" i="2"/>
  <c r="I7" i="2" s="1"/>
  <c r="G6" i="1"/>
  <c r="H6" i="1" s="1"/>
  <c r="K8" i="1"/>
  <c r="M6" i="1"/>
  <c r="L7" i="1" s="1"/>
  <c r="G7" i="1"/>
  <c r="F8" i="1"/>
  <c r="R7" i="1"/>
  <c r="Q7" i="1"/>
  <c r="M9" i="2" l="1"/>
  <c r="N10" i="2"/>
  <c r="X7" i="2"/>
  <c r="S9" i="2"/>
  <c r="T8" i="2"/>
  <c r="J7" i="2"/>
  <c r="P9" i="2"/>
  <c r="Q9" i="2" s="1"/>
  <c r="L18" i="2"/>
  <c r="E10" i="2"/>
  <c r="F9" i="2"/>
  <c r="J8" i="2"/>
  <c r="I8" i="2"/>
  <c r="F9" i="1"/>
  <c r="G8" i="1"/>
  <c r="H8" i="1" s="1"/>
  <c r="M7" i="1"/>
  <c r="R8" i="1"/>
  <c r="Q8" i="1"/>
  <c r="K9" i="1"/>
  <c r="M8" i="1"/>
  <c r="L8" i="1"/>
  <c r="W8" i="2" l="1"/>
  <c r="M10" i="2"/>
  <c r="N11" i="2"/>
  <c r="X8" i="2"/>
  <c r="S10" i="2"/>
  <c r="T9" i="2"/>
  <c r="P10" i="2"/>
  <c r="Q10" i="2" s="1"/>
  <c r="L19" i="2"/>
  <c r="E11" i="2"/>
  <c r="F10" i="2"/>
  <c r="J9" i="2"/>
  <c r="I9" i="2"/>
  <c r="K10" i="1"/>
  <c r="M9" i="1"/>
  <c r="L9" i="1"/>
  <c r="R9" i="1"/>
  <c r="Q9" i="1"/>
  <c r="F10" i="1"/>
  <c r="G9" i="1"/>
  <c r="H9" i="1" s="1"/>
  <c r="W9" i="2" l="1"/>
  <c r="M11" i="2"/>
  <c r="N12" i="2"/>
  <c r="X9" i="2"/>
  <c r="S11" i="2"/>
  <c r="T10" i="2"/>
  <c r="P11" i="2"/>
  <c r="Q11" i="2" s="1"/>
  <c r="L20" i="2"/>
  <c r="E12" i="2"/>
  <c r="F11" i="2"/>
  <c r="J10" i="2"/>
  <c r="I10" i="2"/>
  <c r="F11" i="1"/>
  <c r="G10" i="1"/>
  <c r="H10" i="1" s="1"/>
  <c r="R10" i="1"/>
  <c r="Q10" i="1"/>
  <c r="K11" i="1"/>
  <c r="M10" i="1"/>
  <c r="L10" i="1"/>
  <c r="W10" i="2" l="1"/>
  <c r="X10" i="2" s="1"/>
  <c r="W11" i="2" s="1"/>
  <c r="M12" i="2"/>
  <c r="N13" i="2"/>
  <c r="S12" i="2"/>
  <c r="T11" i="2"/>
  <c r="P12" i="2"/>
  <c r="Q12" i="2" s="1"/>
  <c r="L21" i="2"/>
  <c r="E13" i="2"/>
  <c r="F12" i="2"/>
  <c r="J11" i="2"/>
  <c r="I11" i="2"/>
  <c r="K12" i="1"/>
  <c r="M11" i="1"/>
  <c r="L11" i="1"/>
  <c r="F12" i="1"/>
  <c r="G11" i="1"/>
  <c r="H11" i="1" s="1"/>
  <c r="R11" i="1"/>
  <c r="Q11" i="1"/>
  <c r="X11" i="2" l="1"/>
  <c r="M13" i="2"/>
  <c r="N14" i="2"/>
  <c r="S13" i="2"/>
  <c r="T12" i="2"/>
  <c r="P13" i="2"/>
  <c r="Q13" i="2" s="1"/>
  <c r="L22" i="2"/>
  <c r="E14" i="2"/>
  <c r="F13" i="2"/>
  <c r="J12" i="2"/>
  <c r="I12" i="2"/>
  <c r="R12" i="1"/>
  <c r="Q12" i="1"/>
  <c r="F13" i="1"/>
  <c r="G12" i="1"/>
  <c r="H12" i="1" s="1"/>
  <c r="K13" i="1"/>
  <c r="M12" i="1"/>
  <c r="L12" i="1"/>
  <c r="N15" i="2" l="1"/>
  <c r="M14" i="2"/>
  <c r="W12" i="2"/>
  <c r="X12" i="2" s="1"/>
  <c r="W13" i="2" s="1"/>
  <c r="S14" i="2"/>
  <c r="T13" i="2"/>
  <c r="P14" i="2"/>
  <c r="Q14" i="2" s="1"/>
  <c r="L23" i="2"/>
  <c r="E15" i="2"/>
  <c r="F14" i="2"/>
  <c r="J13" i="2"/>
  <c r="I13" i="2"/>
  <c r="K14" i="1"/>
  <c r="M13" i="1"/>
  <c r="L13" i="1"/>
  <c r="F14" i="1"/>
  <c r="G13" i="1"/>
  <c r="H13" i="1" s="1"/>
  <c r="R13" i="1"/>
  <c r="Q13" i="1"/>
  <c r="X13" i="2" l="1"/>
  <c r="N16" i="2"/>
  <c r="M15" i="2"/>
  <c r="S15" i="2"/>
  <c r="T14" i="2"/>
  <c r="P15" i="2"/>
  <c r="Q15" i="2" s="1"/>
  <c r="L24" i="2"/>
  <c r="E16" i="2"/>
  <c r="F15" i="2"/>
  <c r="J14" i="2"/>
  <c r="I14" i="2"/>
  <c r="R14" i="1"/>
  <c r="Q14" i="1"/>
  <c r="G14" i="1"/>
  <c r="H14" i="1" s="1"/>
  <c r="F15" i="1"/>
  <c r="M14" i="1"/>
  <c r="L14" i="1"/>
  <c r="K15" i="1"/>
  <c r="N17" i="2" l="1"/>
  <c r="M16" i="2"/>
  <c r="W14" i="2"/>
  <c r="X14" i="2" s="1"/>
  <c r="W15" i="2" s="1"/>
  <c r="S16" i="2"/>
  <c r="T15" i="2"/>
  <c r="P16" i="2"/>
  <c r="Q16" i="2" s="1"/>
  <c r="L25" i="2"/>
  <c r="E17" i="2"/>
  <c r="F16" i="2"/>
  <c r="J15" i="2"/>
  <c r="I15" i="2"/>
  <c r="K16" i="1"/>
  <c r="M15" i="1"/>
  <c r="L15" i="1"/>
  <c r="G15" i="1"/>
  <c r="H15" i="1" s="1"/>
  <c r="F16" i="1"/>
  <c r="R15" i="1"/>
  <c r="Q15" i="1"/>
  <c r="X15" i="2" l="1"/>
  <c r="N18" i="2"/>
  <c r="M17" i="2"/>
  <c r="S17" i="2"/>
  <c r="T16" i="2"/>
  <c r="P17" i="2"/>
  <c r="Q17" i="2" s="1"/>
  <c r="L26" i="2"/>
  <c r="E18" i="2"/>
  <c r="F17" i="2"/>
  <c r="J16" i="2"/>
  <c r="I16" i="2"/>
  <c r="F17" i="1"/>
  <c r="G16" i="1"/>
  <c r="H16" i="1" s="1"/>
  <c r="R16" i="1"/>
  <c r="Q16" i="1"/>
  <c r="K17" i="1"/>
  <c r="M16" i="1"/>
  <c r="L16" i="1"/>
  <c r="N19" i="2" l="1"/>
  <c r="M18" i="2"/>
  <c r="W16" i="2"/>
  <c r="X16" i="2" s="1"/>
  <c r="W17" i="2" s="1"/>
  <c r="T17" i="2"/>
  <c r="S18" i="2"/>
  <c r="P18" i="2"/>
  <c r="Q18" i="2" s="1"/>
  <c r="L27" i="2"/>
  <c r="E19" i="2"/>
  <c r="F18" i="2"/>
  <c r="J17" i="2"/>
  <c r="I17" i="2"/>
  <c r="K18" i="1"/>
  <c r="M17" i="1"/>
  <c r="L17" i="1"/>
  <c r="R17" i="1"/>
  <c r="Q17" i="1"/>
  <c r="F18" i="1"/>
  <c r="G17" i="1"/>
  <c r="H17" i="1" s="1"/>
  <c r="X17" i="2" l="1"/>
  <c r="N20" i="2"/>
  <c r="M19" i="2"/>
  <c r="P19" i="2" s="1"/>
  <c r="Q19" i="2" s="1"/>
  <c r="S19" i="2"/>
  <c r="T18" i="2"/>
  <c r="L28" i="2"/>
  <c r="E20" i="2"/>
  <c r="F19" i="2"/>
  <c r="J18" i="2"/>
  <c r="I18" i="2"/>
  <c r="F19" i="1"/>
  <c r="G18" i="1"/>
  <c r="H18" i="1" s="1"/>
  <c r="R18" i="1"/>
  <c r="Q18" i="1"/>
  <c r="K19" i="1"/>
  <c r="M18" i="1"/>
  <c r="L18" i="1"/>
  <c r="N21" i="2" l="1"/>
  <c r="M20" i="2"/>
  <c r="W18" i="2"/>
  <c r="X18" i="2" s="1"/>
  <c r="W19" i="2" s="1"/>
  <c r="S20" i="2"/>
  <c r="T19" i="2"/>
  <c r="P20" i="2"/>
  <c r="Q20" i="2" s="1"/>
  <c r="L29" i="2"/>
  <c r="E21" i="2"/>
  <c r="F20" i="2"/>
  <c r="J19" i="2"/>
  <c r="I19" i="2"/>
  <c r="K20" i="1"/>
  <c r="M19" i="1"/>
  <c r="L19" i="1"/>
  <c r="R19" i="1"/>
  <c r="Q19" i="1"/>
  <c r="F20" i="1"/>
  <c r="G19" i="1"/>
  <c r="H19" i="1" s="1"/>
  <c r="X19" i="2" l="1"/>
  <c r="N22" i="2"/>
  <c r="M21" i="2"/>
  <c r="S21" i="2"/>
  <c r="T20" i="2"/>
  <c r="P21" i="2"/>
  <c r="Q21" i="2" s="1"/>
  <c r="L30" i="2"/>
  <c r="E22" i="2"/>
  <c r="F21" i="2"/>
  <c r="J20" i="2"/>
  <c r="I20" i="2"/>
  <c r="F21" i="1"/>
  <c r="G20" i="1"/>
  <c r="H20" i="1" s="1"/>
  <c r="R20" i="1"/>
  <c r="Q20" i="1"/>
  <c r="K21" i="1"/>
  <c r="M20" i="1"/>
  <c r="L20" i="1"/>
  <c r="N23" i="2" l="1"/>
  <c r="M22" i="2"/>
  <c r="W20" i="2"/>
  <c r="X20" i="2" s="1"/>
  <c r="W21" i="2" s="1"/>
  <c r="S22" i="2"/>
  <c r="T21" i="2"/>
  <c r="P22" i="2"/>
  <c r="Q22" i="2" s="1"/>
  <c r="L31" i="2"/>
  <c r="E23" i="2"/>
  <c r="F22" i="2"/>
  <c r="J21" i="2"/>
  <c r="I21" i="2"/>
  <c r="K22" i="1"/>
  <c r="M21" i="1"/>
  <c r="L21" i="1"/>
  <c r="R21" i="1"/>
  <c r="Q21" i="1"/>
  <c r="F22" i="1"/>
  <c r="G21" i="1"/>
  <c r="H21" i="1" s="1"/>
  <c r="X21" i="2" l="1"/>
  <c r="N24" i="2"/>
  <c r="M23" i="2"/>
  <c r="S23" i="2"/>
  <c r="T22" i="2"/>
  <c r="P23" i="2"/>
  <c r="Q23" i="2" s="1"/>
  <c r="L32" i="2"/>
  <c r="E24" i="2"/>
  <c r="F23" i="2"/>
  <c r="J22" i="2"/>
  <c r="I22" i="2"/>
  <c r="G22" i="1"/>
  <c r="H22" i="1" s="1"/>
  <c r="F23" i="1"/>
  <c r="R22" i="1"/>
  <c r="Q22" i="1"/>
  <c r="M22" i="1"/>
  <c r="L22" i="1"/>
  <c r="K23" i="1"/>
  <c r="N25" i="2" l="1"/>
  <c r="M24" i="2"/>
  <c r="W22" i="2"/>
  <c r="X22" i="2" s="1"/>
  <c r="W23" i="2" s="1"/>
  <c r="S24" i="2"/>
  <c r="T23" i="2"/>
  <c r="P24" i="2"/>
  <c r="Q24" i="2" s="1"/>
  <c r="L33" i="2"/>
  <c r="E25" i="2"/>
  <c r="F24" i="2"/>
  <c r="J23" i="2"/>
  <c r="I23" i="2"/>
  <c r="G23" i="1"/>
  <c r="H23" i="1" s="1"/>
  <c r="F24" i="1"/>
  <c r="K24" i="1"/>
  <c r="M23" i="1"/>
  <c r="L23" i="1"/>
  <c r="R23" i="1"/>
  <c r="Q23" i="1"/>
  <c r="X23" i="2" l="1"/>
  <c r="N26" i="2"/>
  <c r="M25" i="2"/>
  <c r="S25" i="2"/>
  <c r="T24" i="2"/>
  <c r="P25" i="2"/>
  <c r="Q25" i="2" s="1"/>
  <c r="L34" i="2"/>
  <c r="E26" i="2"/>
  <c r="F25" i="2"/>
  <c r="J24" i="2"/>
  <c r="I24" i="2"/>
  <c r="R24" i="1"/>
  <c r="Q24" i="1"/>
  <c r="K25" i="1"/>
  <c r="M24" i="1"/>
  <c r="L24" i="1"/>
  <c r="F25" i="1"/>
  <c r="G24" i="1"/>
  <c r="H24" i="1" s="1"/>
  <c r="N27" i="2" l="1"/>
  <c r="M26" i="2"/>
  <c r="W24" i="2"/>
  <c r="X24" i="2" s="1"/>
  <c r="W25" i="2" s="1"/>
  <c r="S26" i="2"/>
  <c r="T25" i="2"/>
  <c r="P26" i="2"/>
  <c r="Q26" i="2" s="1"/>
  <c r="L35" i="2"/>
  <c r="E27" i="2"/>
  <c r="F26" i="2"/>
  <c r="J25" i="2"/>
  <c r="I25" i="2"/>
  <c r="K26" i="1"/>
  <c r="M25" i="1"/>
  <c r="L25" i="1"/>
  <c r="F26" i="1"/>
  <c r="G25" i="1"/>
  <c r="H25" i="1" s="1"/>
  <c r="R25" i="1"/>
  <c r="Q25" i="1"/>
  <c r="N28" i="2" l="1"/>
  <c r="M27" i="2"/>
  <c r="X25" i="2"/>
  <c r="S27" i="2"/>
  <c r="T26" i="2"/>
  <c r="P27" i="2"/>
  <c r="Q27" i="2" s="1"/>
  <c r="L36" i="2"/>
  <c r="E28" i="2"/>
  <c r="F27" i="2"/>
  <c r="J26" i="2"/>
  <c r="I26" i="2"/>
  <c r="R26" i="1"/>
  <c r="Q26" i="1"/>
  <c r="F27" i="1"/>
  <c r="G26" i="1"/>
  <c r="H26" i="1" s="1"/>
  <c r="K27" i="1"/>
  <c r="M26" i="1"/>
  <c r="L26" i="1"/>
  <c r="W26" i="2" l="1"/>
  <c r="X26" i="2" s="1"/>
  <c r="W27" i="2" s="1"/>
  <c r="N29" i="2"/>
  <c r="M28" i="2"/>
  <c r="S28" i="2"/>
  <c r="T27" i="2"/>
  <c r="P28" i="2"/>
  <c r="Q28" i="2" s="1"/>
  <c r="L37" i="2"/>
  <c r="E29" i="2"/>
  <c r="F28" i="2"/>
  <c r="J27" i="2"/>
  <c r="I27" i="2"/>
  <c r="K28" i="1"/>
  <c r="M27" i="1"/>
  <c r="L27" i="1"/>
  <c r="F28" i="1"/>
  <c r="G27" i="1"/>
  <c r="H27" i="1" s="1"/>
  <c r="R27" i="1"/>
  <c r="Q27" i="1"/>
  <c r="L38" i="2" l="1"/>
  <c r="X27" i="2"/>
  <c r="N30" i="2"/>
  <c r="M29" i="2"/>
  <c r="T28" i="2"/>
  <c r="S29" i="2"/>
  <c r="P29" i="2"/>
  <c r="Q29" i="2" s="1"/>
  <c r="E30" i="2"/>
  <c r="F29" i="2"/>
  <c r="J28" i="2"/>
  <c r="I28" i="2"/>
  <c r="R28" i="1"/>
  <c r="Q28" i="1"/>
  <c r="F29" i="1"/>
  <c r="G28" i="1"/>
  <c r="H28" i="1" s="1"/>
  <c r="K29" i="1"/>
  <c r="M28" i="1"/>
  <c r="L28" i="1"/>
  <c r="N31" i="2" l="1"/>
  <c r="M30" i="2"/>
  <c r="W28" i="2"/>
  <c r="X28" i="2" s="1"/>
  <c r="W29" i="2" s="1"/>
  <c r="S30" i="2"/>
  <c r="T29" i="2"/>
  <c r="P30" i="2"/>
  <c r="Q30" i="2" s="1"/>
  <c r="E31" i="2"/>
  <c r="F30" i="2"/>
  <c r="J29" i="2"/>
  <c r="I29" i="2"/>
  <c r="K30" i="1"/>
  <c r="M29" i="1"/>
  <c r="L29" i="1"/>
  <c r="F30" i="1"/>
  <c r="G29" i="1"/>
  <c r="H29" i="1" s="1"/>
  <c r="R29" i="1"/>
  <c r="Q29" i="1"/>
  <c r="N32" i="2" l="1"/>
  <c r="M31" i="2"/>
  <c r="X29" i="2"/>
  <c r="S31" i="2"/>
  <c r="T30" i="2"/>
  <c r="P31" i="2"/>
  <c r="Q31" i="2" s="1"/>
  <c r="E32" i="2"/>
  <c r="F31" i="2"/>
  <c r="J30" i="2"/>
  <c r="I30" i="2"/>
  <c r="R30" i="1"/>
  <c r="Q30" i="1"/>
  <c r="G30" i="1"/>
  <c r="H30" i="1" s="1"/>
  <c r="F31" i="1"/>
  <c r="M30" i="1"/>
  <c r="L30" i="1"/>
  <c r="K31" i="1"/>
  <c r="W30" i="2" l="1"/>
  <c r="X30" i="2" s="1"/>
  <c r="W31" i="2" s="1"/>
  <c r="N33" i="2"/>
  <c r="M32" i="2"/>
  <c r="S32" i="2"/>
  <c r="T31" i="2"/>
  <c r="P32" i="2"/>
  <c r="Q32" i="2" s="1"/>
  <c r="E33" i="2"/>
  <c r="F32" i="2"/>
  <c r="J31" i="2"/>
  <c r="I31" i="2"/>
  <c r="K32" i="1"/>
  <c r="M31" i="1"/>
  <c r="L31" i="1"/>
  <c r="F32" i="1"/>
  <c r="G31" i="1"/>
  <c r="H31" i="1" s="1"/>
  <c r="R31" i="1"/>
  <c r="Q31" i="1"/>
  <c r="X31" i="2" l="1"/>
  <c r="N34" i="2"/>
  <c r="M33" i="2"/>
  <c r="S33" i="2"/>
  <c r="T32" i="2"/>
  <c r="P33" i="2"/>
  <c r="Q33" i="2" s="1"/>
  <c r="E34" i="2"/>
  <c r="F33" i="2"/>
  <c r="J32" i="2"/>
  <c r="I32" i="2"/>
  <c r="R32" i="1"/>
  <c r="Q32" i="1"/>
  <c r="F33" i="1"/>
  <c r="G32" i="1"/>
  <c r="H32" i="1" s="1"/>
  <c r="K33" i="1"/>
  <c r="M32" i="1"/>
  <c r="L32" i="1"/>
  <c r="N35" i="2" l="1"/>
  <c r="M34" i="2"/>
  <c r="W32" i="2"/>
  <c r="X32" i="2" s="1"/>
  <c r="W33" i="2" s="1"/>
  <c r="S34" i="2"/>
  <c r="T33" i="2"/>
  <c r="P34" i="2"/>
  <c r="Q34" i="2" s="1"/>
  <c r="E35" i="2"/>
  <c r="F34" i="2"/>
  <c r="J33" i="2"/>
  <c r="I33" i="2"/>
  <c r="K34" i="1"/>
  <c r="M33" i="1"/>
  <c r="L33" i="1"/>
  <c r="F34" i="1"/>
  <c r="G33" i="1"/>
  <c r="H33" i="1" s="1"/>
  <c r="R33" i="1"/>
  <c r="Q33" i="1"/>
  <c r="X33" i="2" l="1"/>
  <c r="N36" i="2"/>
  <c r="M35" i="2"/>
  <c r="S35" i="2"/>
  <c r="T34" i="2"/>
  <c r="P35" i="2"/>
  <c r="Q35" i="2" s="1"/>
  <c r="E36" i="2"/>
  <c r="F35" i="2"/>
  <c r="J34" i="2"/>
  <c r="I34" i="2"/>
  <c r="R34" i="1"/>
  <c r="Q34" i="1"/>
  <c r="F35" i="1"/>
  <c r="G34" i="1"/>
  <c r="H34" i="1" s="1"/>
  <c r="K35" i="1"/>
  <c r="M34" i="1"/>
  <c r="L34" i="1"/>
  <c r="N37" i="2" l="1"/>
  <c r="M36" i="2"/>
  <c r="W34" i="2"/>
  <c r="X34" i="2" s="1"/>
  <c r="W35" i="2" s="1"/>
  <c r="S36" i="2"/>
  <c r="T35" i="2"/>
  <c r="P36" i="2"/>
  <c r="Q36" i="2" s="1"/>
  <c r="F36" i="2"/>
  <c r="E37" i="2"/>
  <c r="F37" i="2" s="1"/>
  <c r="J35" i="2"/>
  <c r="I35" i="2"/>
  <c r="K36" i="1"/>
  <c r="M35" i="1"/>
  <c r="L35" i="1"/>
  <c r="F36" i="1"/>
  <c r="G35" i="1"/>
  <c r="H35" i="1" s="1"/>
  <c r="R35" i="1"/>
  <c r="Q35" i="1"/>
  <c r="N38" i="2" l="1"/>
  <c r="M38" i="2" s="1"/>
  <c r="M37" i="2"/>
  <c r="X35" i="2"/>
  <c r="S37" i="2"/>
  <c r="T36" i="2"/>
  <c r="P37" i="2"/>
  <c r="Q37" i="2" s="1"/>
  <c r="P38" i="2" s="1"/>
  <c r="J36" i="2"/>
  <c r="I37" i="2" s="1"/>
  <c r="I36" i="2"/>
  <c r="R36" i="1"/>
  <c r="Q36" i="1"/>
  <c r="F37" i="1"/>
  <c r="G36" i="1"/>
  <c r="H36" i="1" s="1"/>
  <c r="K37" i="1"/>
  <c r="M36" i="1"/>
  <c r="L36" i="1"/>
  <c r="W36" i="2" l="1"/>
  <c r="X36" i="2" s="1"/>
  <c r="W37" i="2" s="1"/>
  <c r="S38" i="2"/>
  <c r="T37" i="2"/>
  <c r="K38" i="1"/>
  <c r="M37" i="1"/>
  <c r="L37" i="1"/>
  <c r="G37" i="1"/>
  <c r="R37" i="1"/>
  <c r="Q37" i="1"/>
  <c r="T38" i="2" l="1"/>
  <c r="S39" i="2"/>
  <c r="T39" i="2" s="1"/>
  <c r="X37" i="2"/>
  <c r="W38" i="2" s="1"/>
  <c r="R38" i="1"/>
  <c r="Q39" i="1" s="1"/>
  <c r="Q38" i="1"/>
  <c r="L38" i="1"/>
  <c r="X38" i="2" l="1"/>
  <c r="W39" i="2" s="1"/>
</calcChain>
</file>

<file path=xl/sharedStrings.xml><?xml version="1.0" encoding="utf-8"?>
<sst xmlns="http://schemas.openxmlformats.org/spreadsheetml/2006/main" count="110" uniqueCount="48">
  <si>
    <t>Month</t>
  </si>
  <si>
    <t>Sales</t>
  </si>
  <si>
    <t>ma</t>
  </si>
  <si>
    <t>Y_hat</t>
  </si>
  <si>
    <t>Et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</si>
  <si>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</si>
  <si>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</si>
  <si>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</si>
  <si>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</si>
  <si>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</si>
  <si>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</si>
  <si>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</si>
  <si>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</si>
  <si>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</si>
  <si>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</si>
  <si>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</si>
  <si>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</si>
  <si>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</si>
  <si>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</si>
  <si>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</si>
  <si>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</si>
  <si>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</si>
  <si>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</si>
  <si>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</si>
  <si>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</si>
  <si>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</si>
  <si>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</si>
  <si>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</si>
  <si>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</si>
  <si>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</si>
  <si>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</si>
  <si>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</si>
  <si>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</si>
  <si>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</si>
  <si>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</si>
  <si>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</si>
  <si>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</si>
  <si>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</si>
  <si>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</si>
  <si>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</si>
  <si>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</si>
  <si>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ID</t>
  </si>
  <si>
    <t>interception</t>
  </si>
  <si>
    <t xml:space="preserve">These values are given by the model </t>
  </si>
  <si>
    <t>Predicted values</t>
  </si>
  <si>
    <t>ar</t>
  </si>
  <si>
    <t>Coeff</t>
  </si>
  <si>
    <t>Given and computed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</si>
</sst>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1"/>
      <color rgb="FF212121"/>
      <name val="Courier New"/>
      <family val="3"/>
    </font>
    <font>
      <sz val="11"/>
      <color rgb="FF0000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0" fillId="2" borderId="0" xfId="0" applyFill="1"/>
    <xf numFmtId="0" fontId="3" fillId="0" borderId="0" xfId="0" applyFont="1"/>
    <xf numFmtId="1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" fontId="2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NumberFormat="1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142876</xdr:rowOff>
    </xdr:from>
    <xdr:to>
      <xdr:col>6</xdr:col>
      <xdr:colOff>95250</xdr:colOff>
      <xdr:row>4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EFE014-0794-3466-4707-EED64A8C7CC3}"/>
            </a:ext>
          </a:extLst>
        </xdr:cNvPr>
        <xdr:cNvSpPr/>
      </xdr:nvSpPr>
      <xdr:spPr>
        <a:xfrm>
          <a:off x="1738313" y="523876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176213</xdr:colOff>
      <xdr:row>2</xdr:row>
      <xdr:rowOff>152401</xdr:rowOff>
    </xdr:from>
    <xdr:to>
      <xdr:col>11</xdr:col>
      <xdr:colOff>140494</xdr:colOff>
      <xdr:row>4</xdr:row>
      <xdr:rowOff>57151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87BC7D-1DEB-4F89-ABE0-B67028FFDAAB}"/>
            </a:ext>
          </a:extLst>
        </xdr:cNvPr>
        <xdr:cNvSpPr/>
      </xdr:nvSpPr>
      <xdr:spPr>
        <a:xfrm>
          <a:off x="4819651" y="533401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316707</xdr:colOff>
      <xdr:row>2</xdr:row>
      <xdr:rowOff>126207</xdr:rowOff>
    </xdr:from>
    <xdr:to>
      <xdr:col>16</xdr:col>
      <xdr:colOff>42862</xdr:colOff>
      <xdr:row>4</xdr:row>
      <xdr:rowOff>30957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24E6FD-8E94-4019-A980-5DC076319E87}"/>
            </a:ext>
          </a:extLst>
        </xdr:cNvPr>
        <xdr:cNvSpPr/>
      </xdr:nvSpPr>
      <xdr:spPr>
        <a:xfrm>
          <a:off x="8043863" y="507207"/>
          <a:ext cx="1607343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</xdr:colOff>
      <xdr:row>3</xdr:row>
      <xdr:rowOff>78582</xdr:rowOff>
    </xdr:from>
    <xdr:to>
      <xdr:col>18</xdr:col>
      <xdr:colOff>83344</xdr:colOff>
      <xdr:row>3</xdr:row>
      <xdr:rowOff>83344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7CE68F-17F7-5406-CB3F-377A13099637}"/>
            </a:ext>
          </a:extLst>
        </xdr:cNvPr>
        <xdr:cNvCxnSpPr>
          <a:stCxn id="4" idx="3"/>
        </xdr:cNvCxnSpPr>
      </xdr:nvCxnSpPr>
      <xdr:spPr>
        <a:xfrm>
          <a:off x="9651206" y="650082"/>
          <a:ext cx="1540669" cy="476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881064</xdr:colOff>
      <xdr:row>35</xdr:row>
      <xdr:rowOff>178594</xdr:rowOff>
    </xdr:from>
    <xdr:to>
      <xdr:col>7</xdr:col>
      <xdr:colOff>83344</xdr:colOff>
      <xdr:row>37</xdr:row>
      <xdr:rowOff>83344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5C691A-47EC-46AC-89BF-4F9EE897AA56}"/>
            </a:ext>
          </a:extLst>
        </xdr:cNvPr>
        <xdr:cNvSpPr/>
      </xdr:nvSpPr>
      <xdr:spPr>
        <a:xfrm>
          <a:off x="3226595" y="6846094"/>
          <a:ext cx="892968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711994</xdr:colOff>
      <xdr:row>36</xdr:row>
      <xdr:rowOff>140494</xdr:rowOff>
    </xdr:from>
    <xdr:to>
      <xdr:col>12</xdr:col>
      <xdr:colOff>119062</xdr:colOff>
      <xdr:row>38</xdr:row>
      <xdr:rowOff>45244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50B342-1A6C-4099-A725-4F6605D93746}"/>
            </a:ext>
          </a:extLst>
        </xdr:cNvPr>
        <xdr:cNvSpPr/>
      </xdr:nvSpPr>
      <xdr:spPr>
        <a:xfrm>
          <a:off x="6284119" y="6998494"/>
          <a:ext cx="954881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709613</xdr:colOff>
      <xdr:row>37</xdr:row>
      <xdr:rowOff>150018</xdr:rowOff>
    </xdr:from>
    <xdr:to>
      <xdr:col>17</xdr:col>
      <xdr:colOff>107157</xdr:colOff>
      <xdr:row>39</xdr:row>
      <xdr:rowOff>54768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E6E1805-3D64-4018-AAF8-EA96863A5FD2}"/>
            </a:ext>
          </a:extLst>
        </xdr:cNvPr>
        <xdr:cNvSpPr/>
      </xdr:nvSpPr>
      <xdr:spPr>
        <a:xfrm>
          <a:off x="9555957" y="7198518"/>
          <a:ext cx="945356" cy="2857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83344</xdr:colOff>
      <xdr:row>36</xdr:row>
      <xdr:rowOff>130969</xdr:rowOff>
    </xdr:from>
    <xdr:to>
      <xdr:col>10</xdr:col>
      <xdr:colOff>571500</xdr:colOff>
      <xdr:row>40</xdr:row>
      <xdr:rowOff>35719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476581-8731-4F14-AE82-4A37E4E52C89}"/>
            </a:ext>
          </a:extLst>
        </xdr:cNvPr>
        <xdr:cNvCxnSpPr>
          <a:stCxn id="8" idx="3"/>
        </xdr:cNvCxnSpPr>
      </xdr:nvCxnSpPr>
      <xdr:spPr>
        <a:xfrm>
          <a:off x="4119563" y="2988469"/>
          <a:ext cx="2024062" cy="6667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595312</xdr:colOff>
      <xdr:row>38</xdr:row>
      <xdr:rowOff>102393</xdr:rowOff>
    </xdr:from>
    <xdr:to>
      <xdr:col>15</xdr:col>
      <xdr:colOff>709613</xdr:colOff>
      <xdr:row>40</xdr:row>
      <xdr:rowOff>59531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FEC033-2DE2-48A4-ACD1-C630361E2F3D}"/>
            </a:ext>
          </a:extLst>
        </xdr:cNvPr>
        <xdr:cNvCxnSpPr>
          <a:stCxn id="10" idx="1"/>
        </xdr:cNvCxnSpPr>
      </xdr:nvCxnSpPr>
      <xdr:spPr>
        <a:xfrm flipH="1">
          <a:off x="7715250" y="3340893"/>
          <a:ext cx="1840707" cy="3381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475060</xdr:colOff>
      <xdr:row>38</xdr:row>
      <xdr:rowOff>45244</xdr:rowOff>
    </xdr:from>
    <xdr:to>
      <xdr:col>11</xdr:col>
      <xdr:colOff>476250</xdr:colOff>
      <xdr:row>39</xdr:row>
      <xdr:rowOff>178594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095DF2-EBE9-42F6-8540-41DF766FBE59}"/>
            </a:ext>
          </a:extLst>
        </xdr:cNvPr>
        <xdr:cNvCxnSpPr>
          <a:stCxn id="9" idx="2"/>
        </xdr:cNvCxnSpPr>
      </xdr:nvCxnSpPr>
      <xdr:spPr>
        <a:xfrm>
          <a:off x="6761560" y="3283744"/>
          <a:ext cx="1190" cy="3238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261938</xdr:colOff>
      <xdr:row>2</xdr:row>
      <xdr:rowOff>130969</xdr:rowOff>
    </xdr:from>
    <xdr:to>
      <xdr:col>5</xdr:col>
      <xdr:colOff>23812</xdr:colOff>
      <xdr:row>4</xdr:row>
      <xdr:rowOff>71437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A8FBA6-355C-47A5-9B02-EADE4733FC25}"/>
            </a:ext>
          </a:extLst>
        </xdr:cNvPr>
        <xdr:cNvSpPr/>
      </xdr:nvSpPr>
      <xdr:spPr>
        <a:xfrm>
          <a:off x="1547813" y="511969"/>
          <a:ext cx="940593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723900</xdr:colOff>
      <xdr:row>2</xdr:row>
      <xdr:rowOff>128588</xdr:rowOff>
    </xdr:from>
    <xdr:to>
      <xdr:col>8</xdr:col>
      <xdr:colOff>59531</xdr:colOff>
      <xdr:row>4</xdr:row>
      <xdr:rowOff>69056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EC49F-D9C3-435D-89B1-826459D031E7}"/>
            </a:ext>
          </a:extLst>
        </xdr:cNvPr>
        <xdr:cNvSpPr/>
      </xdr:nvSpPr>
      <xdr:spPr>
        <a:xfrm>
          <a:off x="3188494" y="509588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316706</xdr:colOff>
      <xdr:row>35</xdr:row>
      <xdr:rowOff>126207</xdr:rowOff>
    </xdr:from>
    <xdr:to>
      <xdr:col>9</xdr:col>
      <xdr:colOff>223837</xdr:colOff>
      <xdr:row>37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EF7AD53-C56B-4B45-945B-E414CB53BE8C}"/>
            </a:ext>
          </a:extLst>
        </xdr:cNvPr>
        <xdr:cNvSpPr/>
      </xdr:nvSpPr>
      <xdr:spPr>
        <a:xfrm>
          <a:off x="4126706" y="2221707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434579</xdr:colOff>
      <xdr:row>4</xdr:row>
      <xdr:rowOff>71437</xdr:rowOff>
    </xdr:from>
    <xdr:to>
      <xdr:col>4</xdr:col>
      <xdr:colOff>452438</xdr:colOff>
      <xdr:row>39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7B3CFA-8862-44DB-9D3A-B0915AE72252}"/>
            </a:ext>
          </a:extLst>
        </xdr:cNvPr>
        <xdr:cNvCxnSpPr>
          <a:stCxn id="4" idx="2"/>
        </xdr:cNvCxnSpPr>
      </xdr:nvCxnSpPr>
      <xdr:spPr>
        <a:xfrm>
          <a:off x="2018110" y="833437"/>
          <a:ext cx="17859" cy="202406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535781</xdr:colOff>
      <xdr:row>4</xdr:row>
      <xdr:rowOff>69056</xdr:rowOff>
    </xdr:from>
    <xdr:to>
      <xdr:col>7</xdr:col>
      <xdr:colOff>4763</xdr:colOff>
      <xdr:row>39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CC244B7-EF56-45D1-A963-39318FE87AFB}"/>
            </a:ext>
          </a:extLst>
        </xdr:cNvPr>
        <xdr:cNvCxnSpPr>
          <a:stCxn id="5" idx="2"/>
        </xdr:cNvCxnSpPr>
      </xdr:nvCxnSpPr>
      <xdr:spPr>
        <a:xfrm flipH="1">
          <a:off x="2119312" y="831056"/>
          <a:ext cx="1695451" cy="202644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369094</xdr:colOff>
      <xdr:row>37</xdr:row>
      <xdr:rowOff>66675</xdr:rowOff>
    </xdr:from>
    <xdr:to>
      <xdr:col>8</xdr:col>
      <xdr:colOff>371475</xdr:colOff>
      <xdr:row>38</xdr:row>
      <xdr:rowOff>166687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948F572-530A-4568-8CA1-F757B96F337E}"/>
            </a:ext>
          </a:extLst>
        </xdr:cNvPr>
        <xdr:cNvCxnSpPr>
          <a:stCxn id="6" idx="2"/>
        </xdr:cNvCxnSpPr>
      </xdr:nvCxnSpPr>
      <xdr:spPr>
        <a:xfrm flipH="1">
          <a:off x="4750594" y="2543175"/>
          <a:ext cx="2381" cy="29051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326231</xdr:colOff>
      <xdr:row>36</xdr:row>
      <xdr:rowOff>111919</xdr:rowOff>
    </xdr:from>
    <xdr:to>
      <xdr:col>16</xdr:col>
      <xdr:colOff>257174</xdr:colOff>
      <xdr:row>38</xdr:row>
      <xdr:rowOff>52387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378A27F-9A87-406D-8130-3DC1D06691A4}"/>
            </a:ext>
          </a:extLst>
        </xdr:cNvPr>
        <xdr:cNvSpPr/>
      </xdr:nvSpPr>
      <xdr:spPr>
        <a:xfrm>
          <a:off x="8231981" y="239791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276224</xdr:colOff>
      <xdr:row>37</xdr:row>
      <xdr:rowOff>121444</xdr:rowOff>
    </xdr:from>
    <xdr:to>
      <xdr:col>23</xdr:col>
      <xdr:colOff>219074</xdr:colOff>
      <xdr:row>39</xdr:row>
      <xdr:rowOff>61912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38B64EA-42A4-45E6-88EB-E7FC8E3CD9A9}"/>
            </a:ext>
          </a:extLst>
        </xdr:cNvPr>
        <xdr:cNvSpPr/>
      </xdr:nvSpPr>
      <xdr:spPr>
        <a:xfrm>
          <a:off x="12301537" y="2597944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297656</xdr:colOff>
      <xdr:row>37</xdr:row>
      <xdr:rowOff>82153</xdr:rowOff>
    </xdr:from>
    <xdr:to>
      <xdr:col>14</xdr:col>
      <xdr:colOff>326231</xdr:colOff>
      <xdr:row>39</xdr:row>
      <xdr:rowOff>23812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FE621BF-ED8E-4353-9D6D-7730B26E62C3}"/>
            </a:ext>
          </a:extLst>
        </xdr:cNvPr>
        <xdr:cNvCxnSpPr>
          <a:stCxn id="16" idx="1"/>
        </xdr:cNvCxnSpPr>
      </xdr:nvCxnSpPr>
      <xdr:spPr>
        <a:xfrm flipH="1">
          <a:off x="5453062" y="2558653"/>
          <a:ext cx="2778919" cy="32265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488156</xdr:colOff>
      <xdr:row>38</xdr:row>
      <xdr:rowOff>91678</xdr:rowOff>
    </xdr:from>
    <xdr:to>
      <xdr:col>21</xdr:col>
      <xdr:colOff>276224</xdr:colOff>
      <xdr:row>39</xdr:row>
      <xdr:rowOff>107156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F78C338-72D8-4DE6-9AA1-F1D0F4DCE838}"/>
            </a:ext>
          </a:extLst>
        </xdr:cNvPr>
        <xdr:cNvCxnSpPr>
          <a:stCxn id="17" idx="1"/>
        </xdr:cNvCxnSpPr>
      </xdr:nvCxnSpPr>
      <xdr:spPr>
        <a:xfrm flipH="1">
          <a:off x="5643562" y="2758678"/>
          <a:ext cx="6657975" cy="20597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273844</xdr:colOff>
      <xdr:row>2</xdr:row>
      <xdr:rowOff>138113</xdr:rowOff>
    </xdr:from>
    <xdr:to>
      <xdr:col>12</xdr:col>
      <xdr:colOff>116681</xdr:colOff>
      <xdr:row>4</xdr:row>
      <xdr:rowOff>78581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29D4E92-ABB4-4065-8E32-BCD5CD986FEC}"/>
            </a:ext>
          </a:extLst>
        </xdr:cNvPr>
        <xdr:cNvSpPr/>
      </xdr:nvSpPr>
      <xdr:spPr>
        <a:xfrm>
          <a:off x="6036469" y="519113"/>
          <a:ext cx="771525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345281</xdr:colOff>
      <xdr:row>2</xdr:row>
      <xdr:rowOff>159544</xdr:rowOff>
    </xdr:from>
    <xdr:to>
      <xdr:col>19</xdr:col>
      <xdr:colOff>66675</xdr:colOff>
      <xdr:row>4</xdr:row>
      <xdr:rowOff>100012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B66E236-9F95-4D1D-BFBF-1F33C7552AC2}"/>
            </a:ext>
          </a:extLst>
        </xdr:cNvPr>
        <xdr:cNvSpPr/>
      </xdr:nvSpPr>
      <xdr:spPr>
        <a:xfrm>
          <a:off x="10179844" y="540544"/>
          <a:ext cx="697706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597694</xdr:colOff>
      <xdr:row>2</xdr:row>
      <xdr:rowOff>145256</xdr:rowOff>
    </xdr:from>
    <xdr:to>
      <xdr:col>15</xdr:col>
      <xdr:colOff>88106</xdr:colOff>
      <xdr:row>4</xdr:row>
      <xdr:rowOff>85724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F41D51B-FA99-4965-8BE3-EA47D088CFD1}"/>
            </a:ext>
          </a:extLst>
        </xdr:cNvPr>
        <xdr:cNvSpPr/>
      </xdr:nvSpPr>
      <xdr:spPr>
        <a:xfrm>
          <a:off x="7289007" y="526256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595313</xdr:colOff>
      <xdr:row>2</xdr:row>
      <xdr:rowOff>130969</xdr:rowOff>
    </xdr:from>
    <xdr:to>
      <xdr:col>22</xdr:col>
      <xdr:colOff>26194</xdr:colOff>
      <xdr:row>4</xdr:row>
      <xdr:rowOff>71437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3EA7519-7164-4E20-8970-ABA131C9C011}"/>
            </a:ext>
          </a:extLst>
        </xdr:cNvPr>
        <xdr:cNvSpPr/>
      </xdr:nvSpPr>
      <xdr:spPr>
        <a:xfrm>
          <a:off x="11406188" y="511969"/>
          <a:ext cx="1252537" cy="3214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FC41-911F-4D23-8C59-D07C7A30AB81}">
  <dimension ref="A2:S44"/>
  <sheetViews>
    <sheetView zoomScale="80" zoomScaleNormal="80" workbookViewId="0">
      <selection activeCell="L41" sqref="L41"/>
    </sheetView>
  </sheetViews>
  <sheetFormatPr defaultRowHeight="15"/>
  <cols>
    <col min="1" max="1" width="5.5703125" style="1" customWidth="1"/>
    <col min="2" max="2" width="6.42578125" style="1" bestFit="1" customWidth="1"/>
    <col min="3" max="3" width="8.85546875" style="1" customWidth="1"/>
    <col min="4" max="4" width="5.140625" customWidth="1"/>
    <col min="6" max="6" width="13.5703125" customWidth="1"/>
    <col min="7" max="7" width="11.85546875" customWidth="1"/>
    <col min="9" max="9" width="4.85546875" customWidth="1"/>
    <col min="11" max="11" width="10.7109375" customWidth="1"/>
    <col min="12" max="12" width="12.42578125" customWidth="1"/>
    <col min="14" max="14" width="5" customWidth="1"/>
    <col min="15" max="15" width="11.85546875" customWidth="1"/>
    <col min="16" max="16" width="11.42578125" customWidth="1"/>
    <col min="17" max="17" width="11.85546875" customWidth="1"/>
    <col min="18" max="18" width="10.7109375" customWidth="1"/>
  </cols>
  <sheetData>
    <row r="2" spans="1:19">
      <c r="A2" s="1" t="s">
        <v>41</v>
      </c>
      <c r="B2" s="2" t="s">
        <v>0</v>
      </c>
      <c r="C2" s="1" t="s">
        <v>1</v>
      </c>
      <c r="D2" s="1"/>
      <c r="E2" s="1" t="s">
        <v>2</v>
      </c>
      <c r="F2" s="1" t="s">
        <v>42</v>
      </c>
      <c r="G2" s="1" t="s">
        <v>3</v>
      </c>
      <c r="H2" s="1" t="s">
        <v>4</v>
      </c>
      <c r="I2" s="1"/>
      <c r="J2" s="1" t="s">
        <v>2</v>
      </c>
      <c r="K2" s="1" t="s">
        <v>42</v>
      </c>
      <c r="L2" s="1" t="s">
        <v>3</v>
      </c>
      <c r="M2" s="1" t="s">
        <v>4</v>
      </c>
      <c r="N2" s="1"/>
      <c r="O2" s="1" t="s">
        <v>2</v>
      </c>
      <c r="P2" s="1" t="s">
        <v>42</v>
      </c>
      <c r="Q2" s="1" t="s">
        <v>3</v>
      </c>
      <c r="R2" s="1" t="s">
        <v>4</v>
      </c>
    </row>
    <row r="3" spans="1:19">
      <c r="B3" s="2"/>
    </row>
    <row r="4" spans="1:19">
      <c r="A4" s="1">
        <v>1</v>
      </c>
      <c r="B4" s="3" t="s">
        <v>5</v>
      </c>
      <c r="C4" s="9">
        <v>266</v>
      </c>
      <c r="D4" s="4"/>
      <c r="E4">
        <v>0.34088943999999999</v>
      </c>
      <c r="F4" s="5">
        <v>293.4597</v>
      </c>
      <c r="G4">
        <f>F4+E4*H3</f>
        <v>293.4597</v>
      </c>
      <c r="H4" s="4">
        <f t="shared" ref="H4:H5" si="0">C4-G4</f>
        <v>-27.459699999999998</v>
      </c>
      <c r="I4" s="4"/>
      <c r="J4" s="5">
        <v>0.36245506</v>
      </c>
      <c r="K4" s="5">
        <v>295.053</v>
      </c>
      <c r="L4">
        <f>K4+J4*M3</f>
        <v>295.053</v>
      </c>
      <c r="M4" s="4">
        <f>+C4-(K4+J4*M3)</f>
        <v>-29.052999999999997</v>
      </c>
      <c r="N4" s="4"/>
      <c r="O4" s="5">
        <v>0.33975261000000001</v>
      </c>
      <c r="P4" s="5">
        <v>303.82760000000002</v>
      </c>
      <c r="Q4">
        <f>P4+O4*R3</f>
        <v>303.82760000000002</v>
      </c>
      <c r="R4" s="4">
        <f>C4-(P4+O4*R3)</f>
        <v>-37.827600000000018</v>
      </c>
      <c r="S4" s="10" t="s">
        <v>43</v>
      </c>
    </row>
    <row r="5" spans="1:19">
      <c r="A5" s="1">
        <v>2</v>
      </c>
      <c r="B5" s="6" t="s">
        <v>6</v>
      </c>
      <c r="C5" s="1">
        <v>145.9</v>
      </c>
      <c r="E5">
        <v>0.34088943999999999</v>
      </c>
      <c r="F5" s="5">
        <f t="shared" ref="F5:F36" si="1">+F4</f>
        <v>293.4597</v>
      </c>
      <c r="G5">
        <f t="shared" ref="G5:G37" si="2">F5+E5*H4</f>
        <v>284.09897824443198</v>
      </c>
      <c r="H5">
        <f t="shared" si="0"/>
        <v>-138.19897824443197</v>
      </c>
      <c r="J5" s="5">
        <v>0.36245506</v>
      </c>
      <c r="K5" s="5">
        <f>+K4</f>
        <v>295.053</v>
      </c>
      <c r="L5">
        <f t="shared" ref="L5:L38" si="3">K5+J5*M4</f>
        <v>284.52259314181998</v>
      </c>
      <c r="M5">
        <f>+C5-(K5+J5*M4)</f>
        <v>-138.62259314181998</v>
      </c>
      <c r="O5" s="5">
        <v>0.33975261000000001</v>
      </c>
      <c r="P5" s="5">
        <v>303.82760000000002</v>
      </c>
      <c r="Q5">
        <f t="shared" ref="Q5:Q39" si="4">P5+O5*R4</f>
        <v>290.97557416996403</v>
      </c>
      <c r="R5">
        <f>C5-(P5+O5*R4)</f>
        <v>-145.07557416996403</v>
      </c>
    </row>
    <row r="6" spans="1:19">
      <c r="A6" s="1">
        <v>3</v>
      </c>
      <c r="B6" s="7" t="s">
        <v>7</v>
      </c>
      <c r="C6" s="1">
        <v>183.1</v>
      </c>
      <c r="E6">
        <v>0.34088943999999999</v>
      </c>
      <c r="F6" s="5">
        <f t="shared" si="1"/>
        <v>293.4597</v>
      </c>
      <c r="G6">
        <f t="shared" si="2"/>
        <v>246.3491276976834</v>
      </c>
      <c r="H6">
        <f>C6-G6</f>
        <v>-63.249127697683406</v>
      </c>
      <c r="J6" s="5">
        <v>0.36245506</v>
      </c>
      <c r="K6" s="5">
        <f t="shared" ref="K6:K38" si="5">+K5</f>
        <v>295.053</v>
      </c>
      <c r="L6">
        <f t="shared" si="3"/>
        <v>244.80853968542604</v>
      </c>
      <c r="M6">
        <f>+C6-(K6+J6*M5)</f>
        <v>-61.708539685426047</v>
      </c>
      <c r="O6" s="5">
        <v>0.33975261000000001</v>
      </c>
      <c r="P6" s="5">
        <v>303.82760000000002</v>
      </c>
      <c r="Q6">
        <f t="shared" si="4"/>
        <v>254.53779502850614</v>
      </c>
      <c r="R6">
        <f>C6-(P6+O6*R5)</f>
        <v>-71.437795028506144</v>
      </c>
    </row>
    <row r="7" spans="1:19">
      <c r="A7" s="1">
        <v>4</v>
      </c>
      <c r="B7" s="6" t="s">
        <v>8</v>
      </c>
      <c r="C7" s="1">
        <v>119.3</v>
      </c>
      <c r="E7">
        <v>0.34088943999999999</v>
      </c>
      <c r="F7" s="5">
        <f t="shared" si="1"/>
        <v>293.4597</v>
      </c>
      <c r="G7">
        <f t="shared" si="2"/>
        <v>271.89874027864823</v>
      </c>
      <c r="H7">
        <f t="shared" ref="H7:H36" si="6">C7-G7</f>
        <v>-152.59874027864822</v>
      </c>
      <c r="J7" s="5">
        <v>0.36245506</v>
      </c>
      <c r="K7" s="5">
        <f t="shared" si="5"/>
        <v>295.053</v>
      </c>
      <c r="L7">
        <f t="shared" si="3"/>
        <v>272.68642754580651</v>
      </c>
      <c r="M7">
        <f>+C7-(K7+J7*M6)</f>
        <v>-153.3864275458065</v>
      </c>
      <c r="O7" s="5">
        <v>0.33975261000000001</v>
      </c>
      <c r="P7" s="5">
        <v>303.82760000000002</v>
      </c>
      <c r="Q7">
        <f t="shared" si="4"/>
        <v>279.55642268642004</v>
      </c>
      <c r="R7">
        <f>C7-(P7+O7*R6)</f>
        <v>-160.25642268642002</v>
      </c>
    </row>
    <row r="8" spans="1:19">
      <c r="A8" s="1">
        <v>5</v>
      </c>
      <c r="B8" s="7" t="s">
        <v>9</v>
      </c>
      <c r="C8" s="1">
        <v>180.3</v>
      </c>
      <c r="E8">
        <v>0.34088943999999999</v>
      </c>
      <c r="F8" s="5">
        <f t="shared" si="1"/>
        <v>293.4597</v>
      </c>
      <c r="G8">
        <f t="shared" si="2"/>
        <v>241.44040088170615</v>
      </c>
      <c r="H8">
        <f t="shared" si="6"/>
        <v>-61.140400881706142</v>
      </c>
      <c r="J8" s="5">
        <v>0.36245506</v>
      </c>
      <c r="K8" s="5">
        <f t="shared" si="5"/>
        <v>295.053</v>
      </c>
      <c r="L8">
        <f t="shared" si="3"/>
        <v>239.45731320069905</v>
      </c>
      <c r="M8">
        <f>+C8-(K8+J8*M7)</f>
        <v>-59.157313200699036</v>
      </c>
      <c r="O8" s="5">
        <v>0.33975261000000001</v>
      </c>
      <c r="P8" s="5">
        <v>303.82760000000002</v>
      </c>
      <c r="Q8">
        <f t="shared" si="4"/>
        <v>249.3800621230256</v>
      </c>
      <c r="R8">
        <f>C8-(P8+O8*R7)</f>
        <v>-69.080062123025584</v>
      </c>
    </row>
    <row r="9" spans="1:19">
      <c r="A9" s="1">
        <v>6</v>
      </c>
      <c r="B9" s="6" t="s">
        <v>10</v>
      </c>
      <c r="C9" s="1">
        <v>168.5</v>
      </c>
      <c r="E9">
        <v>0.34088943999999999</v>
      </c>
      <c r="F9" s="5">
        <f t="shared" si="1"/>
        <v>293.4597</v>
      </c>
      <c r="G9">
        <f t="shared" si="2"/>
        <v>272.61758298205967</v>
      </c>
      <c r="H9">
        <f t="shared" si="6"/>
        <v>-104.11758298205967</v>
      </c>
      <c r="J9" s="5">
        <v>0.36245506</v>
      </c>
      <c r="K9" s="5">
        <f t="shared" si="5"/>
        <v>295.053</v>
      </c>
      <c r="L9">
        <f t="shared" si="3"/>
        <v>273.61113249440183</v>
      </c>
      <c r="M9">
        <f>+C9-(K9+J9*M8)</f>
        <v>-105.11113249440183</v>
      </c>
      <c r="O9" s="5">
        <v>0.33975261000000001</v>
      </c>
      <c r="P9" s="5">
        <v>303.82760000000002</v>
      </c>
      <c r="Q9">
        <f t="shared" si="4"/>
        <v>280.35746859473994</v>
      </c>
      <c r="R9">
        <f>C9-(P9+O9*R8)</f>
        <v>-111.85746859473994</v>
      </c>
    </row>
    <row r="10" spans="1:19">
      <c r="A10" s="1">
        <v>7</v>
      </c>
      <c r="B10" s="7" t="s">
        <v>11</v>
      </c>
      <c r="C10" s="1">
        <v>231.8</v>
      </c>
      <c r="E10">
        <v>0.34088943999999999</v>
      </c>
      <c r="F10" s="5">
        <f t="shared" si="1"/>
        <v>293.4597</v>
      </c>
      <c r="G10">
        <f t="shared" si="2"/>
        <v>257.96711544309215</v>
      </c>
      <c r="H10">
        <f t="shared" si="6"/>
        <v>-26.167115443092143</v>
      </c>
      <c r="J10" s="5">
        <v>0.36245506</v>
      </c>
      <c r="K10" s="5">
        <f t="shared" si="5"/>
        <v>295.053</v>
      </c>
      <c r="L10">
        <f t="shared" si="3"/>
        <v>256.95493816507366</v>
      </c>
      <c r="M10">
        <f>+C10-(K10+J10*M9)</f>
        <v>-25.154938165073645</v>
      </c>
      <c r="O10" s="5">
        <v>0.33975261000000001</v>
      </c>
      <c r="P10" s="5">
        <v>303.82760000000002</v>
      </c>
      <c r="Q10">
        <f t="shared" si="4"/>
        <v>265.82373309694407</v>
      </c>
      <c r="R10">
        <f>C10-(P10+O10*R9)</f>
        <v>-34.023733096944056</v>
      </c>
    </row>
    <row r="11" spans="1:19">
      <c r="A11" s="1">
        <v>8</v>
      </c>
      <c r="B11" s="6" t="s">
        <v>12</v>
      </c>
      <c r="C11" s="1">
        <v>224.5</v>
      </c>
      <c r="E11">
        <v>0.34088943999999999</v>
      </c>
      <c r="F11" s="5">
        <f t="shared" si="1"/>
        <v>293.4597</v>
      </c>
      <c r="G11">
        <f t="shared" si="2"/>
        <v>284.53960667018896</v>
      </c>
      <c r="H11">
        <f t="shared" si="6"/>
        <v>-60.039606670188959</v>
      </c>
      <c r="J11" s="5">
        <v>0.36245506</v>
      </c>
      <c r="K11" s="5">
        <f t="shared" si="5"/>
        <v>295.053</v>
      </c>
      <c r="L11">
        <f t="shared" si="3"/>
        <v>285.93546537808191</v>
      </c>
      <c r="M11">
        <f>+C11-(K11+J11*M10)</f>
        <v>-61.435465378081915</v>
      </c>
      <c r="O11" s="5">
        <v>0.33975261000000001</v>
      </c>
      <c r="P11" s="5">
        <v>303.82760000000002</v>
      </c>
      <c r="Q11">
        <f t="shared" si="4"/>
        <v>292.26794787836991</v>
      </c>
      <c r="R11">
        <f>C11-(P11+O11*R10)</f>
        <v>-67.76794787836991</v>
      </c>
    </row>
    <row r="12" spans="1:19">
      <c r="A12" s="1">
        <v>9</v>
      </c>
      <c r="B12" s="7" t="s">
        <v>13</v>
      </c>
      <c r="C12" s="1">
        <v>192.8</v>
      </c>
      <c r="E12">
        <v>0.34088943999999999</v>
      </c>
      <c r="F12" s="5">
        <f t="shared" si="1"/>
        <v>293.4597</v>
      </c>
      <c r="G12">
        <f t="shared" si="2"/>
        <v>272.99283210437903</v>
      </c>
      <c r="H12">
        <f t="shared" si="6"/>
        <v>-80.192832104379022</v>
      </c>
      <c r="J12" s="5">
        <v>0.36245506</v>
      </c>
      <c r="K12" s="5">
        <f t="shared" si="5"/>
        <v>295.053</v>
      </c>
      <c r="L12">
        <f t="shared" si="3"/>
        <v>272.7854047102594</v>
      </c>
      <c r="M12">
        <f>+C12-(K12+J12*M11)</f>
        <v>-79.985404710259388</v>
      </c>
      <c r="O12" s="5">
        <v>0.33975261000000001</v>
      </c>
      <c r="P12" s="5">
        <v>303.82760000000002</v>
      </c>
      <c r="Q12">
        <f t="shared" si="4"/>
        <v>280.80326283397989</v>
      </c>
      <c r="R12">
        <f>C12-(P12+O12*R11)</f>
        <v>-88.003262833979875</v>
      </c>
    </row>
    <row r="13" spans="1:19">
      <c r="A13" s="1">
        <v>10</v>
      </c>
      <c r="B13" s="6" t="s">
        <v>14</v>
      </c>
      <c r="C13" s="1">
        <v>122.9</v>
      </c>
      <c r="E13">
        <v>0.34088943999999999</v>
      </c>
      <c r="F13" s="5">
        <f t="shared" si="1"/>
        <v>293.4597</v>
      </c>
      <c r="G13">
        <f t="shared" si="2"/>
        <v>266.12281037192423</v>
      </c>
      <c r="H13">
        <f t="shared" si="6"/>
        <v>-143.22281037192423</v>
      </c>
      <c r="J13" s="5">
        <v>0.36245506</v>
      </c>
      <c r="K13" s="5">
        <f t="shared" si="5"/>
        <v>295.053</v>
      </c>
      <c r="L13">
        <f t="shared" si="3"/>
        <v>266.06188533661867</v>
      </c>
      <c r="M13">
        <f>+C13-(K13+J13*M12)</f>
        <v>-143.16188533661867</v>
      </c>
      <c r="O13" s="5">
        <v>0.33975261000000001</v>
      </c>
      <c r="P13" s="5">
        <v>303.82760000000002</v>
      </c>
      <c r="Q13">
        <f t="shared" si="4"/>
        <v>273.92826176363934</v>
      </c>
      <c r="R13">
        <f>C13-(P13+O13*R12)</f>
        <v>-151.02826176363934</v>
      </c>
    </row>
    <row r="14" spans="1:19">
      <c r="A14" s="1">
        <v>11</v>
      </c>
      <c r="B14" s="7" t="s">
        <v>15</v>
      </c>
      <c r="C14" s="1">
        <v>336.5</v>
      </c>
      <c r="E14">
        <v>0.34088943999999999</v>
      </c>
      <c r="F14" s="5">
        <f t="shared" si="1"/>
        <v>293.4597</v>
      </c>
      <c r="G14">
        <f t="shared" si="2"/>
        <v>244.63655637708857</v>
      </c>
      <c r="H14">
        <f t="shared" si="6"/>
        <v>91.863443622911433</v>
      </c>
      <c r="J14" s="5">
        <v>0.36245506</v>
      </c>
      <c r="K14" s="5">
        <f t="shared" si="5"/>
        <v>295.053</v>
      </c>
      <c r="L14">
        <f t="shared" si="3"/>
        <v>243.16325026060275</v>
      </c>
      <c r="M14">
        <f>+C14-(K14+J14*M13)</f>
        <v>93.336749739397249</v>
      </c>
      <c r="O14" s="5">
        <v>0.33975261000000001</v>
      </c>
      <c r="P14" s="5">
        <v>303.82760000000002</v>
      </c>
      <c r="Q14">
        <f t="shared" si="4"/>
        <v>252.51535388204036</v>
      </c>
      <c r="R14">
        <f>C14-(P14+O14*R13)</f>
        <v>83.984646117959642</v>
      </c>
    </row>
    <row r="15" spans="1:19">
      <c r="A15" s="1">
        <v>12</v>
      </c>
      <c r="B15" s="6" t="s">
        <v>16</v>
      </c>
      <c r="C15" s="1">
        <v>185.9</v>
      </c>
      <c r="E15">
        <v>0.34088943999999999</v>
      </c>
      <c r="F15" s="5">
        <f t="shared" si="1"/>
        <v>293.4597</v>
      </c>
      <c r="G15">
        <f t="shared" si="2"/>
        <v>324.77497785308583</v>
      </c>
      <c r="H15">
        <f t="shared" si="6"/>
        <v>-138.87497785308582</v>
      </c>
      <c r="J15" s="5">
        <v>0.36245506</v>
      </c>
      <c r="K15" s="5">
        <f t="shared" si="5"/>
        <v>295.053</v>
      </c>
      <c r="L15">
        <f t="shared" si="3"/>
        <v>328.88337722699822</v>
      </c>
      <c r="M15">
        <f>+C15-(K15+J15*M14)</f>
        <v>-142.98337722699821</v>
      </c>
      <c r="O15" s="5">
        <v>0.33975261000000001</v>
      </c>
      <c r="P15" s="5">
        <v>303.82760000000002</v>
      </c>
      <c r="Q15">
        <f t="shared" si="4"/>
        <v>332.36160271850315</v>
      </c>
      <c r="R15">
        <f>C15-(P15+O15*R14)</f>
        <v>-146.46160271850314</v>
      </c>
    </row>
    <row r="16" spans="1:19">
      <c r="A16" s="1">
        <v>13</v>
      </c>
      <c r="B16" s="6" t="s">
        <v>17</v>
      </c>
      <c r="C16" s="1">
        <v>194.3</v>
      </c>
      <c r="E16">
        <v>0.34088943999999999</v>
      </c>
      <c r="F16" s="5">
        <f t="shared" si="1"/>
        <v>293.4597</v>
      </c>
      <c r="G16">
        <f t="shared" si="2"/>
        <v>246.11868656964919</v>
      </c>
      <c r="H16">
        <f t="shared" si="6"/>
        <v>-51.818686569649174</v>
      </c>
      <c r="J16" s="5">
        <v>0.36245506</v>
      </c>
      <c r="K16" s="5">
        <f t="shared" si="5"/>
        <v>295.053</v>
      </c>
      <c r="L16">
        <f t="shared" si="3"/>
        <v>243.22795142818572</v>
      </c>
      <c r="M16">
        <f>+C16-(K16+J16*M15)</f>
        <v>-48.927951428185708</v>
      </c>
      <c r="O16" s="5">
        <v>0.33975261000000001</v>
      </c>
      <c r="P16" s="5">
        <v>303.82760000000002</v>
      </c>
      <c r="Q16">
        <f t="shared" si="4"/>
        <v>254.06688821160549</v>
      </c>
      <c r="R16">
        <f>C16-(P16+O16*R15)</f>
        <v>-59.766888211605476</v>
      </c>
    </row>
    <row r="17" spans="1:18">
      <c r="A17" s="1">
        <v>14</v>
      </c>
      <c r="B17" s="6" t="s">
        <v>18</v>
      </c>
      <c r="C17" s="1">
        <v>149.5</v>
      </c>
      <c r="E17">
        <v>0.34088943999999999</v>
      </c>
      <c r="F17" s="5">
        <f t="shared" si="1"/>
        <v>293.4597</v>
      </c>
      <c r="G17">
        <f t="shared" si="2"/>
        <v>275.79525695373678</v>
      </c>
      <c r="H17">
        <f t="shared" si="6"/>
        <v>-126.29525695373678</v>
      </c>
      <c r="J17" s="5">
        <v>0.36245506</v>
      </c>
      <c r="K17" s="5">
        <f t="shared" si="5"/>
        <v>295.053</v>
      </c>
      <c r="L17">
        <f t="shared" si="3"/>
        <v>277.31881642941988</v>
      </c>
      <c r="M17">
        <f>+C17-(K17+J17*M16)</f>
        <v>-127.81881642941988</v>
      </c>
      <c r="O17" s="5">
        <v>0.33975261000000001</v>
      </c>
      <c r="P17" s="5">
        <v>303.82760000000002</v>
      </c>
      <c r="Q17">
        <f t="shared" si="4"/>
        <v>283.52164373852884</v>
      </c>
      <c r="R17">
        <f>C17-(P17+O17*R16)</f>
        <v>-134.02164373852884</v>
      </c>
    </row>
    <row r="18" spans="1:18">
      <c r="A18" s="1">
        <v>15</v>
      </c>
      <c r="B18" s="6" t="s">
        <v>19</v>
      </c>
      <c r="C18" s="1">
        <v>210.1</v>
      </c>
      <c r="E18">
        <v>0.34088943999999999</v>
      </c>
      <c r="F18" s="5">
        <f t="shared" si="1"/>
        <v>293.4597</v>
      </c>
      <c r="G18">
        <f t="shared" si="2"/>
        <v>250.40698058238456</v>
      </c>
      <c r="H18">
        <f t="shared" si="6"/>
        <v>-40.306980582384568</v>
      </c>
      <c r="J18" s="5">
        <v>0.36245506</v>
      </c>
      <c r="K18" s="5">
        <f t="shared" si="5"/>
        <v>295.053</v>
      </c>
      <c r="L18">
        <f t="shared" si="3"/>
        <v>248.72442322194564</v>
      </c>
      <c r="M18">
        <f>+C18-(K18+J18*M17)</f>
        <v>-38.624423221945648</v>
      </c>
      <c r="O18" s="5">
        <v>0.33975261000000001</v>
      </c>
      <c r="P18" s="5">
        <v>303.82760000000002</v>
      </c>
      <c r="Q18">
        <f t="shared" si="4"/>
        <v>258.29339674334472</v>
      </c>
      <c r="R18">
        <f>C18-(P18+O18*R17)</f>
        <v>-48.193396743344721</v>
      </c>
    </row>
    <row r="19" spans="1:18">
      <c r="A19" s="1">
        <v>16</v>
      </c>
      <c r="B19" s="6" t="s">
        <v>20</v>
      </c>
      <c r="C19" s="1">
        <v>273.3</v>
      </c>
      <c r="E19">
        <v>0.34088943999999999</v>
      </c>
      <c r="F19" s="5">
        <f t="shared" si="1"/>
        <v>293.4597</v>
      </c>
      <c r="G19">
        <f t="shared" si="2"/>
        <v>279.71947596118002</v>
      </c>
      <c r="H19">
        <f t="shared" si="6"/>
        <v>-6.4194759611800123</v>
      </c>
      <c r="J19" s="5">
        <v>0.36245506</v>
      </c>
      <c r="K19" s="5">
        <f t="shared" si="5"/>
        <v>295.053</v>
      </c>
      <c r="L19">
        <f t="shared" si="3"/>
        <v>281.05338236362428</v>
      </c>
      <c r="M19">
        <f>+C19-(K19+J19*M18)</f>
        <v>-7.7533823636242687</v>
      </c>
      <c r="O19" s="5">
        <v>0.33975261000000001</v>
      </c>
      <c r="P19" s="5">
        <v>303.82760000000002</v>
      </c>
      <c r="Q19">
        <f t="shared" si="4"/>
        <v>287.45376767168312</v>
      </c>
      <c r="R19">
        <f>C19-(P19+O19*R18)</f>
        <v>-14.153767671683113</v>
      </c>
    </row>
    <row r="20" spans="1:18">
      <c r="A20" s="1">
        <v>17</v>
      </c>
      <c r="B20" s="6" t="s">
        <v>21</v>
      </c>
      <c r="C20" s="1">
        <v>191.4</v>
      </c>
      <c r="E20">
        <v>0.34088943999999999</v>
      </c>
      <c r="F20" s="5">
        <f t="shared" si="1"/>
        <v>293.4597</v>
      </c>
      <c r="G20">
        <f t="shared" si="2"/>
        <v>291.27136843449989</v>
      </c>
      <c r="H20">
        <f t="shared" si="6"/>
        <v>-99.871368434499885</v>
      </c>
      <c r="J20" s="5">
        <v>0.36245506</v>
      </c>
      <c r="K20" s="5">
        <f t="shared" si="5"/>
        <v>295.053</v>
      </c>
      <c r="L20">
        <f t="shared" si="3"/>
        <v>292.24274733018962</v>
      </c>
      <c r="M20">
        <f>+C20-(K20+J20*M19)</f>
        <v>-100.84274733018961</v>
      </c>
      <c r="O20" s="5">
        <v>0.33975261000000001</v>
      </c>
      <c r="P20" s="5">
        <v>303.82760000000002</v>
      </c>
      <c r="Q20">
        <f t="shared" si="4"/>
        <v>299.01882049221206</v>
      </c>
      <c r="R20">
        <f>C20-(P20+O20*R19)</f>
        <v>-107.61882049221205</v>
      </c>
    </row>
    <row r="21" spans="1:18">
      <c r="A21" s="1">
        <v>18</v>
      </c>
      <c r="B21" s="6" t="s">
        <v>22</v>
      </c>
      <c r="C21" s="1">
        <v>287</v>
      </c>
      <c r="E21">
        <v>0.34088943999999999</v>
      </c>
      <c r="F21" s="5">
        <f t="shared" si="1"/>
        <v>293.4597</v>
      </c>
      <c r="G21">
        <f t="shared" si="2"/>
        <v>259.41460514232966</v>
      </c>
      <c r="H21">
        <f t="shared" si="6"/>
        <v>27.585394857670337</v>
      </c>
      <c r="J21" s="5">
        <v>0.36245506</v>
      </c>
      <c r="K21" s="5">
        <f t="shared" si="5"/>
        <v>295.053</v>
      </c>
      <c r="L21">
        <f t="shared" si="3"/>
        <v>258.5020359658713</v>
      </c>
      <c r="M21">
        <f>+C21-(K21+J21*M20)</f>
        <v>28.497964034128699</v>
      </c>
      <c r="O21" s="5">
        <v>0.33975261000000001</v>
      </c>
      <c r="P21" s="5">
        <v>303.82760000000002</v>
      </c>
      <c r="Q21">
        <f t="shared" si="4"/>
        <v>267.26382485264946</v>
      </c>
      <c r="R21">
        <f>C21-(P21+O21*R20)</f>
        <v>19.736175147350536</v>
      </c>
    </row>
    <row r="22" spans="1:18">
      <c r="A22" s="1">
        <v>19</v>
      </c>
      <c r="B22" s="6" t="s">
        <v>23</v>
      </c>
      <c r="C22" s="1">
        <v>226</v>
      </c>
      <c r="E22">
        <v>0.34088943999999999</v>
      </c>
      <c r="F22" s="5">
        <f t="shared" si="1"/>
        <v>293.4597</v>
      </c>
      <c r="G22">
        <f t="shared" si="2"/>
        <v>302.86326980521011</v>
      </c>
      <c r="H22">
        <f t="shared" si="6"/>
        <v>-76.863269805210109</v>
      </c>
      <c r="J22" s="5">
        <v>0.36245506</v>
      </c>
      <c r="K22" s="5">
        <f t="shared" si="5"/>
        <v>295.053</v>
      </c>
      <c r="L22">
        <f t="shared" si="3"/>
        <v>305.38223126386794</v>
      </c>
      <c r="M22">
        <f>+C22-(K22+J22*M21)</f>
        <v>-79.382231263867936</v>
      </c>
      <c r="O22" s="5">
        <v>0.33975261000000001</v>
      </c>
      <c r="P22" s="5">
        <v>303.82760000000002</v>
      </c>
      <c r="Q22">
        <f t="shared" si="4"/>
        <v>310.53301701772949</v>
      </c>
      <c r="R22">
        <f>C22-(P22+O22*R21)</f>
        <v>-84.533017017729492</v>
      </c>
    </row>
    <row r="23" spans="1:18">
      <c r="A23" s="1">
        <v>20</v>
      </c>
      <c r="B23" s="6" t="s">
        <v>24</v>
      </c>
      <c r="C23" s="1">
        <v>303.60000000000002</v>
      </c>
      <c r="E23">
        <v>0.34088943999999999</v>
      </c>
      <c r="F23" s="5">
        <f t="shared" si="1"/>
        <v>293.4597</v>
      </c>
      <c r="G23">
        <f t="shared" si="2"/>
        <v>267.257822999533</v>
      </c>
      <c r="H23">
        <f t="shared" si="6"/>
        <v>36.342177000467018</v>
      </c>
      <c r="J23" s="5">
        <v>0.36245506</v>
      </c>
      <c r="K23" s="5">
        <f t="shared" si="5"/>
        <v>295.053</v>
      </c>
      <c r="L23">
        <f t="shared" si="3"/>
        <v>266.28050860432086</v>
      </c>
      <c r="M23">
        <f>+C23-(K23+J23*M22)</f>
        <v>37.319491395679165</v>
      </c>
      <c r="O23" s="5">
        <v>0.33975261000000001</v>
      </c>
      <c r="P23" s="5">
        <v>303.82760000000002</v>
      </c>
      <c r="Q23">
        <f t="shared" si="4"/>
        <v>275.10728683705202</v>
      </c>
      <c r="R23">
        <f>C23-(P23+O23*R22)</f>
        <v>28.492713162948007</v>
      </c>
    </row>
    <row r="24" spans="1:18">
      <c r="A24" s="1">
        <v>21</v>
      </c>
      <c r="B24" s="6" t="s">
        <v>25</v>
      </c>
      <c r="C24" s="1">
        <v>289.89999999999998</v>
      </c>
      <c r="E24">
        <v>0.34088943999999999</v>
      </c>
      <c r="F24" s="5">
        <f t="shared" si="1"/>
        <v>293.4597</v>
      </c>
      <c r="G24">
        <f t="shared" si="2"/>
        <v>305.84836436607009</v>
      </c>
      <c r="H24">
        <f t="shared" si="6"/>
        <v>-15.948364366070109</v>
      </c>
      <c r="J24" s="5">
        <v>0.36245506</v>
      </c>
      <c r="K24" s="5">
        <f t="shared" si="5"/>
        <v>295.053</v>
      </c>
      <c r="L24">
        <f t="shared" si="3"/>
        <v>308.5796384929904</v>
      </c>
      <c r="M24">
        <f>+C24-(K24+J24*M23)</f>
        <v>-18.679638492990421</v>
      </c>
      <c r="O24" s="5">
        <v>0.33975261000000001</v>
      </c>
      <c r="P24" s="5">
        <v>303.82760000000002</v>
      </c>
      <c r="Q24">
        <f t="shared" si="4"/>
        <v>313.50807366309294</v>
      </c>
      <c r="R24">
        <f>C24-(P24+O24*R23)</f>
        <v>-23.608073663092966</v>
      </c>
    </row>
    <row r="25" spans="1:18">
      <c r="A25" s="1">
        <v>22</v>
      </c>
      <c r="B25" s="6" t="s">
        <v>26</v>
      </c>
      <c r="C25" s="1">
        <v>421.6</v>
      </c>
      <c r="E25">
        <v>0.34088943999999999</v>
      </c>
      <c r="F25" s="5">
        <f t="shared" si="1"/>
        <v>293.4597</v>
      </c>
      <c r="G25">
        <f t="shared" si="2"/>
        <v>288.0230710023344</v>
      </c>
      <c r="H25">
        <f t="shared" si="6"/>
        <v>133.57692899766562</v>
      </c>
      <c r="J25" s="5">
        <v>0.36245506</v>
      </c>
      <c r="K25" s="5">
        <f t="shared" si="5"/>
        <v>295.053</v>
      </c>
      <c r="L25">
        <f t="shared" si="3"/>
        <v>288.28247050924483</v>
      </c>
      <c r="M25">
        <f>+C25-(K25+J25*M24)</f>
        <v>133.31752949075519</v>
      </c>
      <c r="O25" s="5">
        <v>0.33975261000000001</v>
      </c>
      <c r="P25" s="5">
        <v>303.82760000000002</v>
      </c>
      <c r="Q25">
        <f t="shared" si="4"/>
        <v>295.80669535589192</v>
      </c>
      <c r="R25">
        <f>C25-(P25+O25*R24)</f>
        <v>125.7933046441081</v>
      </c>
    </row>
    <row r="26" spans="1:18">
      <c r="A26" s="1">
        <v>23</v>
      </c>
      <c r="B26" s="6" t="s">
        <v>27</v>
      </c>
      <c r="C26" s="1">
        <v>264.5</v>
      </c>
      <c r="E26">
        <v>0.34088943999999999</v>
      </c>
      <c r="F26" s="5">
        <f t="shared" si="1"/>
        <v>293.4597</v>
      </c>
      <c r="G26">
        <f t="shared" si="2"/>
        <v>338.99466452293399</v>
      </c>
      <c r="H26">
        <f t="shared" si="6"/>
        <v>-74.494664522933988</v>
      </c>
      <c r="J26" s="5">
        <v>0.36245506</v>
      </c>
      <c r="K26" s="5">
        <f t="shared" si="5"/>
        <v>295.053</v>
      </c>
      <c r="L26">
        <f t="shared" si="3"/>
        <v>343.37461315062342</v>
      </c>
      <c r="M26">
        <f>+C26-(K26+J26*M25)</f>
        <v>-78.874613150623418</v>
      </c>
      <c r="O26" s="5">
        <v>0.33975261000000001</v>
      </c>
      <c r="P26" s="5">
        <v>303.82760000000002</v>
      </c>
      <c r="Q26">
        <f t="shared" si="4"/>
        <v>346.56620357336089</v>
      </c>
      <c r="R26">
        <f>C26-(P26+O26*R25)</f>
        <v>-82.066203573360895</v>
      </c>
    </row>
    <row r="27" spans="1:18">
      <c r="A27" s="1">
        <v>24</v>
      </c>
      <c r="B27" s="6" t="s">
        <v>28</v>
      </c>
      <c r="C27" s="1">
        <v>342.3</v>
      </c>
      <c r="E27">
        <v>0.34088943999999999</v>
      </c>
      <c r="F27" s="5">
        <f t="shared" si="1"/>
        <v>293.4597</v>
      </c>
      <c r="G27">
        <f t="shared" si="2"/>
        <v>268.06525552778919</v>
      </c>
      <c r="H27">
        <f t="shared" si="6"/>
        <v>74.234744472210821</v>
      </c>
      <c r="J27" s="5">
        <v>0.36245506</v>
      </c>
      <c r="K27" s="5">
        <f t="shared" si="5"/>
        <v>295.053</v>
      </c>
      <c r="L27">
        <f t="shared" si="3"/>
        <v>266.464497358014</v>
      </c>
      <c r="M27">
        <f>+C27-(K27+J27*M26)</f>
        <v>75.835502641986011</v>
      </c>
      <c r="O27" s="5">
        <v>0.33975261000000001</v>
      </c>
      <c r="P27" s="5">
        <v>303.82760000000002</v>
      </c>
      <c r="Q27">
        <f t="shared" si="4"/>
        <v>275.94539314315932</v>
      </c>
      <c r="R27">
        <f>C27-(P27+O27*R26)</f>
        <v>66.354606856840689</v>
      </c>
    </row>
    <row r="28" spans="1:18">
      <c r="A28" s="1">
        <v>25</v>
      </c>
      <c r="B28" s="6" t="s">
        <v>29</v>
      </c>
      <c r="C28" s="1">
        <v>339.7</v>
      </c>
      <c r="E28">
        <v>0.34088943999999999</v>
      </c>
      <c r="F28" s="5">
        <f t="shared" si="1"/>
        <v>293.4597</v>
      </c>
      <c r="G28">
        <f t="shared" si="2"/>
        <v>318.76554047167502</v>
      </c>
      <c r="H28">
        <f t="shared" si="6"/>
        <v>20.934459528324965</v>
      </c>
      <c r="J28" s="5">
        <v>0.36245506</v>
      </c>
      <c r="K28" s="5">
        <f t="shared" si="5"/>
        <v>295.053</v>
      </c>
      <c r="L28">
        <f t="shared" si="3"/>
        <v>322.5399616602312</v>
      </c>
      <c r="M28">
        <f>+C28-(K28+J28*M27)</f>
        <v>17.160038339768789</v>
      </c>
      <c r="O28" s="5">
        <v>0.33975261000000001</v>
      </c>
      <c r="P28" s="5">
        <v>303.82760000000002</v>
      </c>
      <c r="Q28">
        <f t="shared" si="4"/>
        <v>326.37175086513554</v>
      </c>
      <c r="R28">
        <f>C28-(P28+O28*R27)</f>
        <v>13.32824913486445</v>
      </c>
    </row>
    <row r="29" spans="1:18">
      <c r="A29" s="1">
        <v>26</v>
      </c>
      <c r="B29" s="6" t="s">
        <v>30</v>
      </c>
      <c r="C29" s="1">
        <v>440.4</v>
      </c>
      <c r="E29">
        <v>0.34088943999999999</v>
      </c>
      <c r="F29" s="5">
        <f t="shared" si="1"/>
        <v>293.4597</v>
      </c>
      <c r="G29">
        <f t="shared" si="2"/>
        <v>300.59603618531338</v>
      </c>
      <c r="H29">
        <f t="shared" si="6"/>
        <v>139.8039638146866</v>
      </c>
      <c r="J29" s="5">
        <v>0.36245506</v>
      </c>
      <c r="K29" s="5">
        <f t="shared" si="5"/>
        <v>295.053</v>
      </c>
      <c r="L29">
        <f t="shared" si="3"/>
        <v>301.27274272604319</v>
      </c>
      <c r="M29">
        <f>+C29-(K29+J29*M28)</f>
        <v>139.12725727395679</v>
      </c>
      <c r="O29" s="5">
        <v>0.33975261000000001</v>
      </c>
      <c r="P29" s="5">
        <v>303.82760000000002</v>
      </c>
      <c r="Q29">
        <f t="shared" si="4"/>
        <v>308.35590743030048</v>
      </c>
      <c r="R29">
        <f>C29-(P29+O29*R28)</f>
        <v>132.0440925696995</v>
      </c>
    </row>
    <row r="30" spans="1:18">
      <c r="A30" s="1">
        <v>27</v>
      </c>
      <c r="B30" s="6" t="s">
        <v>31</v>
      </c>
      <c r="C30" s="1">
        <v>315.89999999999998</v>
      </c>
      <c r="E30">
        <v>0.34088943999999999</v>
      </c>
      <c r="F30" s="5">
        <f t="shared" si="1"/>
        <v>293.4597</v>
      </c>
      <c r="G30">
        <f t="shared" si="2"/>
        <v>341.11739493456878</v>
      </c>
      <c r="H30">
        <f t="shared" si="6"/>
        <v>-25.217394934568802</v>
      </c>
      <c r="J30" s="5">
        <v>0.36245506</v>
      </c>
      <c r="K30" s="5">
        <f t="shared" si="5"/>
        <v>295.053</v>
      </c>
      <c r="L30">
        <f t="shared" si="3"/>
        <v>345.48037838286746</v>
      </c>
      <c r="M30">
        <f>+C30-(K30+J30*M29)</f>
        <v>-29.58037838286748</v>
      </c>
      <c r="O30" s="5">
        <v>0.33975261000000001</v>
      </c>
      <c r="P30" s="5">
        <v>303.82760000000002</v>
      </c>
      <c r="Q30">
        <f t="shared" si="4"/>
        <v>348.68992508563701</v>
      </c>
      <c r="R30">
        <f>C30-(P30+O30*R29)</f>
        <v>-32.789925085637037</v>
      </c>
    </row>
    <row r="31" spans="1:18">
      <c r="A31" s="1">
        <v>28</v>
      </c>
      <c r="B31" s="6" t="s">
        <v>32</v>
      </c>
      <c r="C31" s="1">
        <v>439.3</v>
      </c>
      <c r="E31">
        <v>0.34088943999999999</v>
      </c>
      <c r="F31" s="5">
        <f t="shared" si="1"/>
        <v>293.4597</v>
      </c>
      <c r="G31">
        <f t="shared" si="2"/>
        <v>284.86335636249601</v>
      </c>
      <c r="H31">
        <f t="shared" si="6"/>
        <v>154.43664363750401</v>
      </c>
      <c r="J31" s="5">
        <v>0.36245506</v>
      </c>
      <c r="K31" s="5">
        <f t="shared" si="5"/>
        <v>295.053</v>
      </c>
      <c r="L31">
        <f t="shared" si="3"/>
        <v>284.33144217841505</v>
      </c>
      <c r="M31">
        <f>+C31-(K31+J31*M30)</f>
        <v>154.96855782158497</v>
      </c>
      <c r="O31" s="5">
        <v>0.33975261000000001</v>
      </c>
      <c r="P31" s="5">
        <v>303.82760000000002</v>
      </c>
      <c r="Q31">
        <f t="shared" si="4"/>
        <v>292.68713737045039</v>
      </c>
      <c r="R31">
        <f>C31-(P31+O31*R30)</f>
        <v>146.61286262954962</v>
      </c>
    </row>
    <row r="32" spans="1:18">
      <c r="A32" s="1">
        <v>29</v>
      </c>
      <c r="B32" s="6" t="s">
        <v>33</v>
      </c>
      <c r="C32" s="1">
        <v>401.3</v>
      </c>
      <c r="E32">
        <v>0.34088943999999999</v>
      </c>
      <c r="F32" s="5">
        <f t="shared" si="1"/>
        <v>293.4597</v>
      </c>
      <c r="G32">
        <f t="shared" si="2"/>
        <v>346.10552096506831</v>
      </c>
      <c r="H32">
        <f t="shared" si="6"/>
        <v>55.194479034931703</v>
      </c>
      <c r="J32" s="5">
        <v>0.36245506</v>
      </c>
      <c r="K32" s="5">
        <f t="shared" si="5"/>
        <v>295.053</v>
      </c>
      <c r="L32">
        <f t="shared" si="3"/>
        <v>351.22213792333605</v>
      </c>
      <c r="M32">
        <f>+C32-(K32+J32*M31)</f>
        <v>50.077862076663962</v>
      </c>
      <c r="O32" s="5">
        <v>0.33975261000000001</v>
      </c>
      <c r="P32" s="5">
        <v>303.82760000000002</v>
      </c>
      <c r="Q32">
        <f t="shared" si="4"/>
        <v>353.63970273796099</v>
      </c>
      <c r="R32">
        <f>C32-(P32+O32*R31)</f>
        <v>47.660297262039023</v>
      </c>
    </row>
    <row r="33" spans="1:18">
      <c r="A33" s="1">
        <v>30</v>
      </c>
      <c r="B33" s="6" t="s">
        <v>34</v>
      </c>
      <c r="C33" s="1">
        <v>437.4</v>
      </c>
      <c r="E33">
        <v>0.34088943999999999</v>
      </c>
      <c r="F33" s="5">
        <f t="shared" si="1"/>
        <v>293.4597</v>
      </c>
      <c r="G33">
        <f t="shared" si="2"/>
        <v>312.27491504930958</v>
      </c>
      <c r="H33">
        <f t="shared" si="6"/>
        <v>125.12508495069039</v>
      </c>
      <c r="J33" s="5">
        <v>0.36245506</v>
      </c>
      <c r="K33" s="5">
        <f t="shared" si="5"/>
        <v>295.053</v>
      </c>
      <c r="L33">
        <f t="shared" si="3"/>
        <v>313.20397450366897</v>
      </c>
      <c r="M33">
        <f>+C33-(K33+J33*M32)</f>
        <v>124.196025496331</v>
      </c>
      <c r="O33" s="5">
        <v>0.33975261000000001</v>
      </c>
      <c r="P33" s="5">
        <v>303.82760000000002</v>
      </c>
      <c r="Q33">
        <f t="shared" si="4"/>
        <v>320.02031038815363</v>
      </c>
      <c r="R33">
        <f>C33-(P33+O33*R32)</f>
        <v>117.37968961184635</v>
      </c>
    </row>
    <row r="34" spans="1:18">
      <c r="A34" s="9">
        <v>31</v>
      </c>
      <c r="B34" s="8" t="s">
        <v>35</v>
      </c>
      <c r="C34" s="9">
        <v>575.5</v>
      </c>
      <c r="D34" s="4"/>
      <c r="E34">
        <v>0.34088943999999999</v>
      </c>
      <c r="F34" s="5">
        <f t="shared" si="1"/>
        <v>293.4597</v>
      </c>
      <c r="G34">
        <f t="shared" si="2"/>
        <v>336.11352013879326</v>
      </c>
      <c r="H34">
        <f t="shared" si="6"/>
        <v>239.38647986120674</v>
      </c>
      <c r="I34" s="4"/>
      <c r="J34" s="5">
        <v>0.36245506</v>
      </c>
      <c r="K34" s="5">
        <f t="shared" si="5"/>
        <v>295.053</v>
      </c>
      <c r="L34">
        <f t="shared" si="3"/>
        <v>340.06847787303417</v>
      </c>
      <c r="M34">
        <f>+C34-(K34+J34*M33)</f>
        <v>235.43152212696583</v>
      </c>
      <c r="N34" s="4"/>
      <c r="O34" s="5">
        <v>0.33975261000000001</v>
      </c>
      <c r="P34" s="5">
        <v>303.82760000000002</v>
      </c>
      <c r="Q34">
        <f t="shared" si="4"/>
        <v>343.70765590661472</v>
      </c>
      <c r="R34">
        <f>C34-(P34+O34*R33)</f>
        <v>231.79234409338528</v>
      </c>
    </row>
    <row r="35" spans="1:18">
      <c r="A35" s="1">
        <v>32</v>
      </c>
      <c r="B35" s="6" t="s">
        <v>36</v>
      </c>
      <c r="C35" s="1">
        <v>407.6</v>
      </c>
      <c r="E35">
        <v>0.34088943999999999</v>
      </c>
      <c r="F35" s="5">
        <f t="shared" si="1"/>
        <v>293.4597</v>
      </c>
      <c r="G35">
        <f t="shared" si="2"/>
        <v>375.06402306345802</v>
      </c>
      <c r="H35">
        <f t="shared" si="6"/>
        <v>32.535976936541999</v>
      </c>
      <c r="J35" s="5">
        <v>0.36245506</v>
      </c>
      <c r="K35" s="5">
        <f t="shared" si="5"/>
        <v>295.053</v>
      </c>
      <c r="L35">
        <f t="shared" si="3"/>
        <v>380.38634647842071</v>
      </c>
      <c r="M35">
        <f>+C35-(K35+J35*M34)</f>
        <v>27.213653521579317</v>
      </c>
      <c r="O35" s="5">
        <v>0.33975261000000001</v>
      </c>
      <c r="P35" s="5">
        <v>303.82760000000002</v>
      </c>
      <c r="Q35">
        <f t="shared" si="4"/>
        <v>382.57965388374578</v>
      </c>
      <c r="R35">
        <f>C35-(P35+O35*R34)</f>
        <v>25.020346116254245</v>
      </c>
    </row>
    <row r="36" spans="1:18">
      <c r="A36" s="9">
        <v>33</v>
      </c>
      <c r="B36" s="8" t="s">
        <v>37</v>
      </c>
      <c r="C36" s="9">
        <v>682</v>
      </c>
      <c r="D36" s="4"/>
      <c r="E36">
        <v>0.34088943999999999</v>
      </c>
      <c r="F36" s="5">
        <f t="shared" si="1"/>
        <v>293.4597</v>
      </c>
      <c r="G36">
        <f t="shared" si="2"/>
        <v>304.5508709577507</v>
      </c>
      <c r="H36">
        <f t="shared" si="6"/>
        <v>377.4491290422493</v>
      </c>
      <c r="I36" s="4"/>
      <c r="J36" s="5">
        <v>0.36245506</v>
      </c>
      <c r="K36" s="5">
        <f t="shared" si="5"/>
        <v>295.053</v>
      </c>
      <c r="L36">
        <f t="shared" si="3"/>
        <v>304.91672641998326</v>
      </c>
      <c r="M36">
        <f>+C36-(K36+J36*M35)</f>
        <v>377.08327358001674</v>
      </c>
      <c r="N36" s="4"/>
      <c r="O36" s="5">
        <v>0.33975261000000001</v>
      </c>
      <c r="P36" s="5">
        <v>303.82760000000002</v>
      </c>
      <c r="Q36">
        <f t="shared" si="4"/>
        <v>312.32832789610075</v>
      </c>
      <c r="R36">
        <f>C36-(P36+O36*R35)</f>
        <v>369.67167210389925</v>
      </c>
    </row>
    <row r="37" spans="1:18">
      <c r="A37" s="1">
        <v>34</v>
      </c>
      <c r="B37" s="6" t="s">
        <v>38</v>
      </c>
      <c r="C37" s="1">
        <v>475.3</v>
      </c>
      <c r="E37">
        <v>0.34088943999999999</v>
      </c>
      <c r="F37" s="5">
        <f>+F36</f>
        <v>293.4597</v>
      </c>
      <c r="G37">
        <f t="shared" si="2"/>
        <v>422.12812222770009</v>
      </c>
      <c r="J37" s="5">
        <v>0.36245506</v>
      </c>
      <c r="K37" s="5">
        <f t="shared" si="5"/>
        <v>295.053</v>
      </c>
      <c r="L37">
        <f t="shared" si="3"/>
        <v>431.72874055044139</v>
      </c>
      <c r="M37">
        <f>+C37-(K37+J37*M36)</f>
        <v>43.571259449558625</v>
      </c>
      <c r="O37" s="5">
        <v>0.33975261000000001</v>
      </c>
      <c r="P37" s="5">
        <v>303.82760000000002</v>
      </c>
      <c r="Q37">
        <f t="shared" si="4"/>
        <v>429.42451544036396</v>
      </c>
      <c r="R37">
        <f>C37-(P37+O37*R36)</f>
        <v>45.87548455963605</v>
      </c>
    </row>
    <row r="38" spans="1:18">
      <c r="A38" s="9">
        <v>35</v>
      </c>
      <c r="B38" s="8" t="s">
        <v>39</v>
      </c>
      <c r="C38" s="9">
        <v>581.29999999999995</v>
      </c>
      <c r="D38" s="4"/>
      <c r="E38" s="5"/>
      <c r="F38" s="5"/>
      <c r="I38" s="4"/>
      <c r="J38" s="5">
        <v>0.36245506</v>
      </c>
      <c r="K38" s="5">
        <f t="shared" si="5"/>
        <v>295.053</v>
      </c>
      <c r="L38">
        <f t="shared" si="3"/>
        <v>310.84562345806535</v>
      </c>
      <c r="N38" s="4"/>
      <c r="O38" s="5">
        <v>0.33975261000000001</v>
      </c>
      <c r="P38" s="5">
        <v>303.82760000000002</v>
      </c>
      <c r="Q38">
        <f t="shared" si="4"/>
        <v>319.41391561415105</v>
      </c>
      <c r="R38">
        <f>C38-(P38+O38*R37)</f>
        <v>261.8860843858489</v>
      </c>
    </row>
    <row r="39" spans="1:18">
      <c r="A39" s="1">
        <v>36</v>
      </c>
      <c r="B39" s="6" t="s">
        <v>40</v>
      </c>
      <c r="C39" s="1">
        <v>646.9</v>
      </c>
      <c r="E39" s="5"/>
      <c r="F39" s="5"/>
      <c r="J39" s="5"/>
      <c r="K39" s="5"/>
      <c r="O39" s="5">
        <v>0.33975261000000001</v>
      </c>
      <c r="P39" s="5">
        <v>303.82760000000002</v>
      </c>
      <c r="Q39">
        <f t="shared" si="4"/>
        <v>392.80408069277246</v>
      </c>
    </row>
    <row r="41" spans="1:18">
      <c r="L41" t="s">
        <v>44</v>
      </c>
    </row>
    <row r="43" spans="1:18">
      <c r="G43" s="5"/>
      <c r="K43" s="5"/>
    </row>
    <row r="44" spans="1:18">
      <c r="R4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7F06-EE5A-47A2-B02B-F74A929A0E20}">
  <dimension ref="A2:X40"/>
  <sheetViews>
    <sheetView tabSelected="1" zoomScale="80" zoomScaleNormal="80" workbookViewId="0">
      <selection activeCell="F64" sqref="F64"/>
    </sheetView>
  </sheetViews>
  <sheetFormatPr defaultRowHeight="15"/>
  <cols>
    <col min="1" max="1" width="4.7109375" customWidth="1"/>
    <col min="2" max="2" width="8" customWidth="1"/>
    <col min="3" max="3" width="6.5703125" bestFit="1" customWidth="1"/>
    <col min="4" max="4" width="4.42578125" customWidth="1"/>
    <col min="5" max="5" width="13.140625" bestFit="1" customWidth="1"/>
    <col min="6" max="6" width="11" customWidth="1"/>
    <col min="8" max="8" width="8.5703125" customWidth="1"/>
    <col min="9" max="9" width="11.5703125" customWidth="1"/>
    <col min="11" max="11" width="4.85546875" customWidth="1"/>
    <col min="15" max="15" width="8.28515625" customWidth="1"/>
    <col min="16" max="16" width="11.5703125" customWidth="1"/>
    <col min="18" max="18" width="5.5703125" customWidth="1"/>
    <col min="23" max="23" width="10.5703125" customWidth="1"/>
  </cols>
  <sheetData>
    <row r="2" spans="1:24">
      <c r="A2" s="1" t="s">
        <v>41</v>
      </c>
      <c r="B2" s="2" t="s">
        <v>0</v>
      </c>
      <c r="C2" s="1" t="s">
        <v>1</v>
      </c>
      <c r="D2" s="1"/>
      <c r="E2" s="1" t="s">
        <v>42</v>
      </c>
      <c r="F2" s="1" t="s">
        <v>46</v>
      </c>
      <c r="G2" s="1" t="s">
        <v>45</v>
      </c>
      <c r="H2" s="1" t="s">
        <v>2</v>
      </c>
      <c r="I2" s="1" t="s">
        <v>3</v>
      </c>
      <c r="J2" s="1" t="s">
        <v>4</v>
      </c>
      <c r="L2" s="1" t="s">
        <v>42</v>
      </c>
      <c r="M2" s="1"/>
      <c r="N2" s="1" t="s">
        <v>45</v>
      </c>
      <c r="O2" s="1" t="s">
        <v>2</v>
      </c>
      <c r="P2" s="1" t="s">
        <v>3</v>
      </c>
      <c r="Q2" s="1" t="s">
        <v>4</v>
      </c>
      <c r="S2" s="1" t="s">
        <v>42</v>
      </c>
      <c r="T2" s="1"/>
      <c r="U2" s="1" t="s">
        <v>45</v>
      </c>
      <c r="V2" s="1" t="s">
        <v>2</v>
      </c>
      <c r="W2" s="1" t="s">
        <v>3</v>
      </c>
      <c r="X2" s="1" t="s">
        <v>4</v>
      </c>
    </row>
    <row r="3" spans="1:24">
      <c r="A3" s="1"/>
      <c r="B3" s="2"/>
      <c r="C3" s="1"/>
    </row>
    <row r="4" spans="1:24">
      <c r="A4" s="1">
        <v>1</v>
      </c>
      <c r="B4" s="3" t="s">
        <v>5</v>
      </c>
      <c r="C4" s="9">
        <v>266</v>
      </c>
      <c r="D4" s="4"/>
      <c r="E4" s="11">
        <v>348.19714199999999</v>
      </c>
      <c r="F4" s="11">
        <f t="shared" ref="F4:F36" si="0">E4*(1-G4)</f>
        <v>8.9813518151195382</v>
      </c>
      <c r="G4" s="12">
        <v>0.97420613</v>
      </c>
      <c r="H4" s="12">
        <v>-0.58599915599999997</v>
      </c>
      <c r="I4">
        <f>E4 + G4*C3 + H4*J3</f>
        <v>348.19714199999999</v>
      </c>
      <c r="J4" s="4">
        <f>C4-I4</f>
        <v>-82.197141999999985</v>
      </c>
      <c r="L4" s="11">
        <v>337.549058</v>
      </c>
      <c r="M4" s="11">
        <f t="shared" ref="M4:M36" si="1">L4*(1-N4)</f>
        <v>9.0336391121740007</v>
      </c>
      <c r="N4" s="12">
        <v>0.97323755199999995</v>
      </c>
      <c r="O4" s="12">
        <v>-0.60802571699999997</v>
      </c>
      <c r="P4">
        <f>L4 + N4*C3 + O4*Q3</f>
        <v>337.549058</v>
      </c>
      <c r="Q4" s="4">
        <f>C4-P4</f>
        <v>-71.549058000000002</v>
      </c>
      <c r="S4" s="11">
        <v>351.449364</v>
      </c>
      <c r="T4" s="11">
        <f t="shared" ref="T4:T36" si="2">S4*(1-U4)</f>
        <v>8.1237263930564119</v>
      </c>
      <c r="U4" s="12">
        <v>0.97688507300000005</v>
      </c>
      <c r="V4" s="12">
        <v>-0.60056331500000004</v>
      </c>
      <c r="W4">
        <f>S4 + U4*C3 + V4*X3</f>
        <v>351.449364</v>
      </c>
      <c r="X4" s="4">
        <f>C4-W4</f>
        <v>-85.449364000000003</v>
      </c>
    </row>
    <row r="5" spans="1:24">
      <c r="A5" s="1">
        <v>2</v>
      </c>
      <c r="B5" s="6" t="s">
        <v>6</v>
      </c>
      <c r="C5" s="1">
        <v>145.9</v>
      </c>
      <c r="E5" s="5">
        <f t="shared" ref="E5:E37" si="3">+E4</f>
        <v>348.19714199999999</v>
      </c>
      <c r="F5" s="11">
        <f t="shared" si="0"/>
        <v>8.9813518151195382</v>
      </c>
      <c r="G5">
        <f>+G4</f>
        <v>0.97420613</v>
      </c>
      <c r="H5">
        <f>+H4</f>
        <v>-0.58599915599999997</v>
      </c>
      <c r="I5">
        <f>F5+ $G$4*C4 + $H$4*J4</f>
        <v>316.28763823273164</v>
      </c>
      <c r="J5" s="5">
        <f>+C5 - ($F$5 + $G$5*C4 + $H$5*J4)</f>
        <v>-170.38763823273163</v>
      </c>
      <c r="L5" s="5">
        <f t="shared" ref="L5:L37" si="4">+L4</f>
        <v>337.549058</v>
      </c>
      <c r="M5" s="11">
        <f t="shared" si="1"/>
        <v>9.0336391121740007</v>
      </c>
      <c r="N5">
        <f>+N4</f>
        <v>0.97323755199999995</v>
      </c>
      <c r="O5">
        <f>+O4</f>
        <v>-0.60802571699999997</v>
      </c>
      <c r="P5">
        <f>M5 + N5*C4 + O5*Q4</f>
        <v>311.41849523529856</v>
      </c>
      <c r="Q5" s="5">
        <f t="shared" ref="Q5:Q37" si="5">C5-P5</f>
        <v>-165.51849523529856</v>
      </c>
      <c r="S5" s="5">
        <f t="shared" ref="S5:S38" si="6">+S4</f>
        <v>351.449364</v>
      </c>
      <c r="T5" s="11">
        <f t="shared" si="2"/>
        <v>8.1237263930564119</v>
      </c>
      <c r="U5">
        <f>+U4</f>
        <v>0.97688507300000005</v>
      </c>
      <c r="V5">
        <f>+V4</f>
        <v>-0.60056331500000004</v>
      </c>
      <c r="W5">
        <f>T5 + U5*C4 + V5*X4</f>
        <v>319.29290911953808</v>
      </c>
      <c r="X5" s="5">
        <f>C5-W5</f>
        <v>-173.39290911953807</v>
      </c>
    </row>
    <row r="6" spans="1:24">
      <c r="A6" s="1">
        <v>3</v>
      </c>
      <c r="B6" s="7" t="s">
        <v>7</v>
      </c>
      <c r="C6" s="1">
        <v>183.1</v>
      </c>
      <c r="E6" s="5">
        <f t="shared" si="3"/>
        <v>348.19714199999999</v>
      </c>
      <c r="F6" s="11">
        <f t="shared" si="0"/>
        <v>8.9813518151195382</v>
      </c>
      <c r="G6">
        <f t="shared" ref="G6:G37" si="7">+G5</f>
        <v>0.97420613</v>
      </c>
      <c r="H6">
        <f t="shared" ref="H6:H37" si="8">+H5</f>
        <v>-0.58599915599999997</v>
      </c>
      <c r="I6">
        <f t="shared" ref="I6:I37" si="9">F6+ $G$4*C5 + $H$4*J5</f>
        <v>250.96503837933358</v>
      </c>
      <c r="J6" s="5">
        <f t="shared" ref="J6:J36" si="10">+C6 - ($F$5 + $G$5*C5 + $H$5*J5)</f>
        <v>-67.865038379333583</v>
      </c>
      <c r="L6" s="5">
        <f t="shared" si="4"/>
        <v>337.549058</v>
      </c>
      <c r="M6" s="11">
        <f t="shared" si="1"/>
        <v>9.0336391121740007</v>
      </c>
      <c r="N6">
        <f t="shared" ref="N6:N37" si="11">+N5</f>
        <v>0.97323755199999995</v>
      </c>
      <c r="O6">
        <f t="shared" ref="O6:O37" si="12">+O5</f>
        <v>-0.60802571699999997</v>
      </c>
      <c r="P6">
        <f t="shared" ref="P6:P38" si="13">M6 + N6*C5 + O6*Q5</f>
        <v>251.66849969117749</v>
      </c>
      <c r="Q6" s="5">
        <f t="shared" si="5"/>
        <v>-68.568499691177493</v>
      </c>
      <c r="S6" s="5">
        <f t="shared" si="6"/>
        <v>351.449364</v>
      </c>
      <c r="T6" s="11">
        <f t="shared" si="2"/>
        <v>8.1237263930564119</v>
      </c>
      <c r="U6">
        <f t="shared" ref="U6:U38" si="14">+U5</f>
        <v>0.97688507300000005</v>
      </c>
      <c r="V6">
        <f t="shared" ref="V6:V38" si="15">+V5</f>
        <v>-0.60056331500000004</v>
      </c>
      <c r="W6">
        <f t="shared" ref="W6:W39" si="16">T6 + U6*C5 + V6*X5</f>
        <v>254.78467884207996</v>
      </c>
      <c r="X6" s="5">
        <f t="shared" ref="X6:X38" si="17">C6-W6</f>
        <v>-71.684678842079961</v>
      </c>
    </row>
    <row r="7" spans="1:24">
      <c r="A7" s="1">
        <v>4</v>
      </c>
      <c r="B7" s="6" t="s">
        <v>8</v>
      </c>
      <c r="C7" s="1">
        <v>119.3</v>
      </c>
      <c r="E7" s="5">
        <f t="shared" si="3"/>
        <v>348.19714199999999</v>
      </c>
      <c r="F7" s="11">
        <f t="shared" si="0"/>
        <v>8.9813518151195382</v>
      </c>
      <c r="G7">
        <f t="shared" si="7"/>
        <v>0.97420613</v>
      </c>
      <c r="H7">
        <f t="shared" si="8"/>
        <v>-0.58599915599999997</v>
      </c>
      <c r="I7">
        <f t="shared" si="9"/>
        <v>227.1273494303166</v>
      </c>
      <c r="J7" s="5">
        <f t="shared" si="10"/>
        <v>-107.8273494303166</v>
      </c>
      <c r="L7" s="5">
        <f t="shared" si="4"/>
        <v>337.549058</v>
      </c>
      <c r="M7" s="11">
        <f t="shared" si="1"/>
        <v>9.0336391121740007</v>
      </c>
      <c r="N7">
        <f t="shared" si="11"/>
        <v>0.97323755199999995</v>
      </c>
      <c r="O7">
        <f t="shared" si="12"/>
        <v>-0.60802571699999997</v>
      </c>
      <c r="P7">
        <f t="shared" si="13"/>
        <v>228.92484607171644</v>
      </c>
      <c r="Q7" s="5">
        <f t="shared" si="5"/>
        <v>-109.62484607171645</v>
      </c>
      <c r="S7" s="5">
        <f t="shared" si="6"/>
        <v>351.449364</v>
      </c>
      <c r="T7" s="11">
        <f t="shared" si="2"/>
        <v>8.1237263930564119</v>
      </c>
      <c r="U7">
        <f t="shared" si="14"/>
        <v>0.97688507300000005</v>
      </c>
      <c r="V7">
        <f t="shared" si="15"/>
        <v>-0.60056331500000004</v>
      </c>
      <c r="W7">
        <f t="shared" si="16"/>
        <v>230.04257161946632</v>
      </c>
      <c r="X7" s="5">
        <f t="shared" si="17"/>
        <v>-110.74257161946632</v>
      </c>
    </row>
    <row r="8" spans="1:24">
      <c r="A8" s="1">
        <v>5</v>
      </c>
      <c r="B8" s="7" t="s">
        <v>9</v>
      </c>
      <c r="C8" s="1">
        <v>180.3</v>
      </c>
      <c r="E8" s="5">
        <f t="shared" si="3"/>
        <v>348.19714199999999</v>
      </c>
      <c r="F8" s="11">
        <f t="shared" si="0"/>
        <v>8.9813518151195382</v>
      </c>
      <c r="G8">
        <f t="shared" si="7"/>
        <v>0.97420613</v>
      </c>
      <c r="H8">
        <f t="shared" si="8"/>
        <v>-0.58599915599999997</v>
      </c>
      <c r="I8">
        <f t="shared" si="9"/>
        <v>188.39087888400215</v>
      </c>
      <c r="J8" s="5">
        <f t="shared" si="10"/>
        <v>-8.0908788840021373</v>
      </c>
      <c r="L8" s="5">
        <f t="shared" si="4"/>
        <v>337.549058</v>
      </c>
      <c r="M8" s="11">
        <f t="shared" si="1"/>
        <v>9.0336391121740007</v>
      </c>
      <c r="N8">
        <f t="shared" si="11"/>
        <v>0.97323755199999995</v>
      </c>
      <c r="O8">
        <f t="shared" si="12"/>
        <v>-0.60802571699999997</v>
      </c>
      <c r="P8">
        <f t="shared" si="13"/>
        <v>191.79560469954401</v>
      </c>
      <c r="Q8" s="5">
        <f t="shared" si="5"/>
        <v>-11.495604699544003</v>
      </c>
      <c r="S8" s="5">
        <f t="shared" si="6"/>
        <v>351.449364</v>
      </c>
      <c r="T8" s="11">
        <f t="shared" si="2"/>
        <v>8.1237263930564119</v>
      </c>
      <c r="U8">
        <f t="shared" si="14"/>
        <v>0.97688507300000005</v>
      </c>
      <c r="V8">
        <f t="shared" si="15"/>
        <v>-0.60056331500000004</v>
      </c>
      <c r="W8">
        <f t="shared" si="16"/>
        <v>191.17404152536804</v>
      </c>
      <c r="X8" s="5">
        <f t="shared" si="17"/>
        <v>-10.874041525368028</v>
      </c>
    </row>
    <row r="9" spans="1:24" hidden="1">
      <c r="A9" s="1">
        <v>6</v>
      </c>
      <c r="B9" s="6" t="s">
        <v>10</v>
      </c>
      <c r="C9" s="1">
        <v>168.5</v>
      </c>
      <c r="E9" s="5">
        <f t="shared" si="3"/>
        <v>348.19714199999999</v>
      </c>
      <c r="F9" s="11">
        <f t="shared" si="0"/>
        <v>8.9813518151195382</v>
      </c>
      <c r="G9">
        <f t="shared" si="7"/>
        <v>0.97420613</v>
      </c>
      <c r="H9">
        <f t="shared" si="8"/>
        <v>-0.58599915599999997</v>
      </c>
      <c r="I9">
        <f t="shared" si="9"/>
        <v>189.37196525144302</v>
      </c>
      <c r="J9" s="5">
        <f t="shared" si="10"/>
        <v>-20.871965251443015</v>
      </c>
      <c r="L9" s="5">
        <f t="shared" si="4"/>
        <v>337.549058</v>
      </c>
      <c r="M9" s="11">
        <f t="shared" si="1"/>
        <v>9.0336391121740007</v>
      </c>
      <c r="N9">
        <f t="shared" si="11"/>
        <v>0.97323755199999995</v>
      </c>
      <c r="O9">
        <f t="shared" si="12"/>
        <v>-0.60802571699999997</v>
      </c>
      <c r="P9">
        <f t="shared" si="13"/>
        <v>191.49799302756281</v>
      </c>
      <c r="Q9" s="5">
        <f t="shared" si="5"/>
        <v>-22.997993027562813</v>
      </c>
      <c r="S9" s="5">
        <f t="shared" si="6"/>
        <v>351.449364</v>
      </c>
      <c r="T9" s="11">
        <f t="shared" si="2"/>
        <v>8.1237263930564119</v>
      </c>
      <c r="U9">
        <f t="shared" si="14"/>
        <v>0.97688507300000005</v>
      </c>
      <c r="V9">
        <f t="shared" si="15"/>
        <v>-0.60056331500000004</v>
      </c>
      <c r="W9">
        <f t="shared" si="16"/>
        <v>190.78665548087912</v>
      </c>
      <c r="X9" s="5">
        <f t="shared" si="17"/>
        <v>-22.286655480879119</v>
      </c>
    </row>
    <row r="10" spans="1:24" hidden="1">
      <c r="A10" s="1">
        <v>7</v>
      </c>
      <c r="B10" s="7" t="s">
        <v>11</v>
      </c>
      <c r="C10" s="1">
        <v>231.8</v>
      </c>
      <c r="E10" s="5">
        <f t="shared" si="3"/>
        <v>348.19714199999999</v>
      </c>
      <c r="F10" s="11">
        <f t="shared" si="0"/>
        <v>8.9813518151195382</v>
      </c>
      <c r="G10">
        <f t="shared" si="7"/>
        <v>0.97420613</v>
      </c>
      <c r="H10">
        <f t="shared" si="8"/>
        <v>-0.58599915599999997</v>
      </c>
      <c r="I10">
        <f t="shared" si="9"/>
        <v>185.36603874152649</v>
      </c>
      <c r="J10" s="5">
        <f t="shared" si="10"/>
        <v>46.433961258473516</v>
      </c>
      <c r="L10" s="5">
        <f t="shared" si="4"/>
        <v>337.549058</v>
      </c>
      <c r="M10" s="11">
        <f t="shared" si="1"/>
        <v>9.0336391121740007</v>
      </c>
      <c r="N10">
        <f t="shared" si="11"/>
        <v>0.97323755199999995</v>
      </c>
      <c r="O10">
        <f t="shared" si="12"/>
        <v>-0.60802571699999997</v>
      </c>
      <c r="P10">
        <f t="shared" si="13"/>
        <v>187.00753782431889</v>
      </c>
      <c r="Q10" s="5">
        <f t="shared" si="5"/>
        <v>44.792462175681123</v>
      </c>
      <c r="S10" s="5">
        <f t="shared" si="6"/>
        <v>351.449364</v>
      </c>
      <c r="T10" s="11">
        <f t="shared" si="2"/>
        <v>8.1237263930564119</v>
      </c>
      <c r="U10">
        <f t="shared" si="14"/>
        <v>0.97688507300000005</v>
      </c>
      <c r="V10">
        <f t="shared" si="15"/>
        <v>-0.60056331500000004</v>
      </c>
      <c r="W10">
        <f t="shared" si="16"/>
        <v>186.11340888941609</v>
      </c>
      <c r="X10" s="5">
        <f t="shared" si="17"/>
        <v>45.686591110583919</v>
      </c>
    </row>
    <row r="11" spans="1:24" hidden="1">
      <c r="A11" s="1">
        <v>8</v>
      </c>
      <c r="B11" s="6" t="s">
        <v>12</v>
      </c>
      <c r="C11" s="1">
        <v>224.5</v>
      </c>
      <c r="E11" s="5">
        <f t="shared" si="3"/>
        <v>348.19714199999999</v>
      </c>
      <c r="F11" s="11">
        <f t="shared" si="0"/>
        <v>8.9813518151195382</v>
      </c>
      <c r="G11">
        <f t="shared" si="7"/>
        <v>0.97420613</v>
      </c>
      <c r="H11">
        <f t="shared" si="8"/>
        <v>-0.58599915599999997</v>
      </c>
      <c r="I11">
        <f t="shared" si="9"/>
        <v>207.59207064191739</v>
      </c>
      <c r="J11" s="5">
        <f t="shared" si="10"/>
        <v>16.907929358082612</v>
      </c>
      <c r="L11" s="5">
        <f t="shared" si="4"/>
        <v>337.549058</v>
      </c>
      <c r="M11" s="11">
        <f t="shared" si="1"/>
        <v>9.0336391121740007</v>
      </c>
      <c r="N11">
        <f t="shared" si="11"/>
        <v>0.97323755199999995</v>
      </c>
      <c r="O11">
        <f t="shared" si="12"/>
        <v>-0.60802571699999997</v>
      </c>
      <c r="P11">
        <f t="shared" si="13"/>
        <v>207.39513473521009</v>
      </c>
      <c r="Q11" s="5">
        <f t="shared" si="5"/>
        <v>17.104865264789908</v>
      </c>
      <c r="S11" s="5">
        <f t="shared" si="6"/>
        <v>351.449364</v>
      </c>
      <c r="T11" s="11">
        <f t="shared" si="2"/>
        <v>8.1237263930564119</v>
      </c>
      <c r="U11">
        <f t="shared" si="14"/>
        <v>0.97688507300000005</v>
      </c>
      <c r="V11">
        <f t="shared" si="15"/>
        <v>-0.60056331500000004</v>
      </c>
      <c r="W11">
        <f t="shared" si="16"/>
        <v>207.12799570603462</v>
      </c>
      <c r="X11" s="5">
        <f t="shared" si="17"/>
        <v>17.372004293965375</v>
      </c>
    </row>
    <row r="12" spans="1:24" hidden="1">
      <c r="A12" s="1">
        <v>9</v>
      </c>
      <c r="B12" s="7" t="s">
        <v>13</v>
      </c>
      <c r="C12" s="1">
        <v>192.8</v>
      </c>
      <c r="E12" s="5">
        <f t="shared" si="3"/>
        <v>348.19714199999999</v>
      </c>
      <c r="F12" s="11">
        <f t="shared" si="0"/>
        <v>8.9813518151195382</v>
      </c>
      <c r="G12">
        <f t="shared" si="7"/>
        <v>0.97420613</v>
      </c>
      <c r="H12">
        <f t="shared" si="8"/>
        <v>-0.58599915599999997</v>
      </c>
      <c r="I12">
        <f>$G$4*C11 + $H$4*J11</f>
        <v>208.80124385145595</v>
      </c>
      <c r="J12" s="5">
        <f t="shared" si="10"/>
        <v>-24.982595666575492</v>
      </c>
      <c r="L12" s="5">
        <f t="shared" si="4"/>
        <v>337.549058</v>
      </c>
      <c r="M12" s="11">
        <f t="shared" si="1"/>
        <v>9.0336391121740007</v>
      </c>
      <c r="N12">
        <f t="shared" si="11"/>
        <v>0.97323755199999995</v>
      </c>
      <c r="O12">
        <f t="shared" si="12"/>
        <v>-0.60802571699999997</v>
      </c>
      <c r="P12">
        <f t="shared" si="13"/>
        <v>217.12527156936173</v>
      </c>
      <c r="Q12" s="5">
        <f t="shared" si="5"/>
        <v>-24.325271569361718</v>
      </c>
      <c r="S12" s="5">
        <f t="shared" si="6"/>
        <v>351.449364</v>
      </c>
      <c r="T12" s="11">
        <f t="shared" si="2"/>
        <v>8.1237263930564119</v>
      </c>
      <c r="U12">
        <f t="shared" si="14"/>
        <v>0.97688507300000005</v>
      </c>
      <c r="V12">
        <f t="shared" si="15"/>
        <v>-0.60056331500000004</v>
      </c>
      <c r="W12">
        <f t="shared" si="16"/>
        <v>217.00143679457835</v>
      </c>
      <c r="X12" s="5">
        <f t="shared" si="17"/>
        <v>-24.201436794578342</v>
      </c>
    </row>
    <row r="13" spans="1:24" hidden="1">
      <c r="A13" s="1">
        <v>10</v>
      </c>
      <c r="B13" s="6" t="s">
        <v>14</v>
      </c>
      <c r="C13" s="1">
        <v>122.9</v>
      </c>
      <c r="E13" s="5">
        <f t="shared" si="3"/>
        <v>348.19714199999999</v>
      </c>
      <c r="F13" s="11">
        <f t="shared" si="0"/>
        <v>8.9813518151195382</v>
      </c>
      <c r="G13">
        <f t="shared" si="7"/>
        <v>0.97420613</v>
      </c>
      <c r="H13">
        <f t="shared" si="8"/>
        <v>-0.58599915599999997</v>
      </c>
      <c r="I13">
        <f t="shared" si="9"/>
        <v>211.44807365442207</v>
      </c>
      <c r="J13" s="5">
        <f t="shared" si="10"/>
        <v>-88.548073654422069</v>
      </c>
      <c r="L13" s="5">
        <f t="shared" si="4"/>
        <v>337.549058</v>
      </c>
      <c r="M13" s="11">
        <f t="shared" si="1"/>
        <v>9.0336391121740007</v>
      </c>
      <c r="N13">
        <f t="shared" si="11"/>
        <v>0.97323755199999995</v>
      </c>
      <c r="O13">
        <f t="shared" si="12"/>
        <v>-0.60802571699999997</v>
      </c>
      <c r="P13">
        <f t="shared" si="13"/>
        <v>211.46422982495486</v>
      </c>
      <c r="Q13" s="5">
        <f t="shared" si="5"/>
        <v>-88.56422982495485</v>
      </c>
      <c r="S13" s="5">
        <f t="shared" si="6"/>
        <v>351.449364</v>
      </c>
      <c r="T13" s="11">
        <f t="shared" si="2"/>
        <v>8.1237263930564119</v>
      </c>
      <c r="U13">
        <f t="shared" si="14"/>
        <v>0.97688507300000005</v>
      </c>
      <c r="V13">
        <f t="shared" si="15"/>
        <v>-0.60056331500000004</v>
      </c>
      <c r="W13">
        <f t="shared" si="16"/>
        <v>211.00166357657139</v>
      </c>
      <c r="X13" s="5">
        <f t="shared" si="17"/>
        <v>-88.101663576571383</v>
      </c>
    </row>
    <row r="14" spans="1:24" hidden="1">
      <c r="A14" s="1">
        <v>11</v>
      </c>
      <c r="B14" s="7" t="s">
        <v>15</v>
      </c>
      <c r="C14" s="1">
        <v>336.5</v>
      </c>
      <c r="E14" s="5">
        <f t="shared" si="3"/>
        <v>348.19714199999999</v>
      </c>
      <c r="F14" s="11">
        <f t="shared" si="0"/>
        <v>8.9813518151195382</v>
      </c>
      <c r="G14">
        <f t="shared" si="7"/>
        <v>0.97420613</v>
      </c>
      <c r="H14">
        <f t="shared" si="8"/>
        <v>-0.58599915599999997</v>
      </c>
      <c r="I14">
        <f t="shared" si="9"/>
        <v>180.60038161903668</v>
      </c>
      <c r="J14" s="5">
        <f t="shared" si="10"/>
        <v>155.89961838096332</v>
      </c>
      <c r="L14" s="5">
        <f t="shared" si="4"/>
        <v>337.549058</v>
      </c>
      <c r="M14" s="11">
        <f t="shared" si="1"/>
        <v>9.0336391121740007</v>
      </c>
      <c r="N14">
        <f t="shared" si="11"/>
        <v>0.97323755199999995</v>
      </c>
      <c r="O14">
        <f t="shared" si="12"/>
        <v>-0.60802571699999997</v>
      </c>
      <c r="P14">
        <f t="shared" si="13"/>
        <v>182.49386359284495</v>
      </c>
      <c r="Q14" s="5">
        <f t="shared" si="5"/>
        <v>154.00613640715505</v>
      </c>
      <c r="S14" s="5">
        <f t="shared" si="6"/>
        <v>351.449364</v>
      </c>
      <c r="T14" s="11">
        <f t="shared" si="2"/>
        <v>8.1237263930564119</v>
      </c>
      <c r="U14">
        <f t="shared" si="14"/>
        <v>0.97688507300000005</v>
      </c>
      <c r="V14">
        <f t="shared" si="15"/>
        <v>-0.60056331500000004</v>
      </c>
      <c r="W14">
        <f t="shared" si="16"/>
        <v>181.0935289993169</v>
      </c>
      <c r="X14" s="5">
        <f t="shared" si="17"/>
        <v>155.4064710006831</v>
      </c>
    </row>
    <row r="15" spans="1:24" hidden="1">
      <c r="A15" s="1">
        <v>12</v>
      </c>
      <c r="B15" s="6" t="s">
        <v>16</v>
      </c>
      <c r="C15" s="1">
        <v>185.9</v>
      </c>
      <c r="E15" s="5">
        <f t="shared" si="3"/>
        <v>348.19714199999999</v>
      </c>
      <c r="F15" s="11">
        <f t="shared" si="0"/>
        <v>8.9813518151195382</v>
      </c>
      <c r="G15">
        <f t="shared" si="7"/>
        <v>0.97420613</v>
      </c>
      <c r="H15">
        <f t="shared" si="8"/>
        <v>-0.58599915599999997</v>
      </c>
      <c r="I15">
        <f t="shared" si="9"/>
        <v>245.44466976815295</v>
      </c>
      <c r="J15" s="5">
        <f t="shared" si="10"/>
        <v>-59.544669768152943</v>
      </c>
      <c r="L15" s="5">
        <f t="shared" si="4"/>
        <v>337.549058</v>
      </c>
      <c r="M15" s="11">
        <f t="shared" si="1"/>
        <v>9.0336391121740007</v>
      </c>
      <c r="N15">
        <f t="shared" si="11"/>
        <v>0.97323755199999995</v>
      </c>
      <c r="O15">
        <f t="shared" si="12"/>
        <v>-0.60802571699999997</v>
      </c>
      <c r="P15">
        <f t="shared" si="13"/>
        <v>242.88838384881376</v>
      </c>
      <c r="Q15" s="5">
        <f t="shared" si="5"/>
        <v>-56.988383848813754</v>
      </c>
      <c r="S15" s="5">
        <f t="shared" si="6"/>
        <v>351.449364</v>
      </c>
      <c r="T15" s="11">
        <f t="shared" si="2"/>
        <v>8.1237263930564119</v>
      </c>
      <c r="U15">
        <f t="shared" si="14"/>
        <v>0.97688507300000005</v>
      </c>
      <c r="V15">
        <f t="shared" si="15"/>
        <v>-0.60056331500000004</v>
      </c>
      <c r="W15">
        <f t="shared" si="16"/>
        <v>243.51412806093481</v>
      </c>
      <c r="X15" s="5">
        <f t="shared" si="17"/>
        <v>-57.614128060934803</v>
      </c>
    </row>
    <row r="16" spans="1:24" hidden="1">
      <c r="A16" s="1">
        <v>13</v>
      </c>
      <c r="B16" s="6" t="s">
        <v>17</v>
      </c>
      <c r="C16" s="1">
        <v>194.3</v>
      </c>
      <c r="E16" s="5">
        <f t="shared" si="3"/>
        <v>348.19714199999999</v>
      </c>
      <c r="F16" s="11">
        <f t="shared" si="0"/>
        <v>8.9813518151195382</v>
      </c>
      <c r="G16">
        <f t="shared" si="7"/>
        <v>0.97420613</v>
      </c>
      <c r="H16">
        <f t="shared" si="8"/>
        <v>-0.58599915599999997</v>
      </c>
      <c r="I16">
        <f t="shared" si="9"/>
        <v>224.97939761055588</v>
      </c>
      <c r="J16" s="5">
        <f t="shared" si="10"/>
        <v>-30.679397610555867</v>
      </c>
      <c r="L16" s="5">
        <f t="shared" si="4"/>
        <v>337.549058</v>
      </c>
      <c r="M16" s="11">
        <f t="shared" si="1"/>
        <v>9.0336391121740007</v>
      </c>
      <c r="N16">
        <f t="shared" si="11"/>
        <v>0.97323755199999995</v>
      </c>
      <c r="O16">
        <f t="shared" si="12"/>
        <v>-0.60802571699999997</v>
      </c>
      <c r="P16">
        <f t="shared" si="13"/>
        <v>224.60890297932019</v>
      </c>
      <c r="Q16" s="5">
        <f t="shared" si="5"/>
        <v>-30.30890297932018</v>
      </c>
      <c r="S16" s="5">
        <f t="shared" si="6"/>
        <v>351.449364</v>
      </c>
      <c r="T16" s="11">
        <f t="shared" si="2"/>
        <v>8.1237263930564119</v>
      </c>
      <c r="U16">
        <f t="shared" si="14"/>
        <v>0.97688507300000005</v>
      </c>
      <c r="V16">
        <f t="shared" si="15"/>
        <v>-0.60056331500000004</v>
      </c>
      <c r="W16">
        <f t="shared" si="16"/>
        <v>224.32759320286596</v>
      </c>
      <c r="X16" s="5">
        <f t="shared" si="17"/>
        <v>-30.027593202865944</v>
      </c>
    </row>
    <row r="17" spans="1:24" hidden="1">
      <c r="A17" s="1">
        <v>14</v>
      </c>
      <c r="B17" s="6" t="s">
        <v>18</v>
      </c>
      <c r="C17" s="1">
        <v>149.5</v>
      </c>
      <c r="E17" s="5">
        <f t="shared" si="3"/>
        <v>348.19714199999999</v>
      </c>
      <c r="F17" s="11">
        <f t="shared" si="0"/>
        <v>8.9813518151195382</v>
      </c>
      <c r="G17">
        <f t="shared" si="7"/>
        <v>0.97420613</v>
      </c>
      <c r="H17">
        <f t="shared" si="8"/>
        <v>-0.58599915599999997</v>
      </c>
      <c r="I17">
        <f t="shared" si="9"/>
        <v>216.24770398049367</v>
      </c>
      <c r="J17" s="5">
        <f t="shared" si="10"/>
        <v>-66.747703980493668</v>
      </c>
      <c r="L17" s="5">
        <f t="shared" si="4"/>
        <v>337.549058</v>
      </c>
      <c r="M17" s="11">
        <f t="shared" si="1"/>
        <v>9.0336391121740007</v>
      </c>
      <c r="N17">
        <f t="shared" si="11"/>
        <v>0.97323755199999995</v>
      </c>
      <c r="O17">
        <f t="shared" si="12"/>
        <v>-0.60802571699999997</v>
      </c>
      <c r="P17">
        <f t="shared" si="13"/>
        <v>216.5622879312586</v>
      </c>
      <c r="Q17" s="5">
        <f t="shared" si="5"/>
        <v>-67.062287931258595</v>
      </c>
      <c r="S17" s="5">
        <f t="shared" si="6"/>
        <v>351.449364</v>
      </c>
      <c r="T17" s="11">
        <f t="shared" si="2"/>
        <v>8.1237263930564119</v>
      </c>
      <c r="U17">
        <f t="shared" si="14"/>
        <v>0.97688507300000005</v>
      </c>
      <c r="V17">
        <f t="shared" si="15"/>
        <v>-0.60056331500000004</v>
      </c>
      <c r="W17">
        <f t="shared" si="16"/>
        <v>215.96596699234107</v>
      </c>
      <c r="X17" s="5">
        <f t="shared" si="17"/>
        <v>-66.465966992341066</v>
      </c>
    </row>
    <row r="18" spans="1:24" hidden="1">
      <c r="A18" s="1">
        <v>15</v>
      </c>
      <c r="B18" s="6" t="s">
        <v>19</v>
      </c>
      <c r="C18" s="1">
        <v>210.1</v>
      </c>
      <c r="E18" s="5">
        <f t="shared" si="3"/>
        <v>348.19714199999999</v>
      </c>
      <c r="F18" s="11">
        <f t="shared" si="0"/>
        <v>8.9813518151195382</v>
      </c>
      <c r="G18">
        <f t="shared" si="7"/>
        <v>0.97420613</v>
      </c>
      <c r="H18">
        <f t="shared" si="8"/>
        <v>-0.58599915599999997</v>
      </c>
      <c r="I18">
        <f t="shared" si="9"/>
        <v>193.73926644762668</v>
      </c>
      <c r="J18" s="5">
        <f t="shared" si="10"/>
        <v>16.360733552373318</v>
      </c>
      <c r="L18" s="5">
        <f t="shared" si="4"/>
        <v>337.549058</v>
      </c>
      <c r="M18" s="11">
        <f t="shared" si="1"/>
        <v>9.0336391121740007</v>
      </c>
      <c r="N18">
        <f t="shared" si="11"/>
        <v>0.97323755199999995</v>
      </c>
      <c r="O18">
        <f t="shared" si="12"/>
        <v>-0.60802571699999997</v>
      </c>
      <c r="P18">
        <f t="shared" si="13"/>
        <v>195.30824883923793</v>
      </c>
      <c r="Q18" s="5">
        <f t="shared" si="5"/>
        <v>14.791751160762061</v>
      </c>
      <c r="S18" s="5">
        <f t="shared" si="6"/>
        <v>351.449364</v>
      </c>
      <c r="T18" s="11">
        <f t="shared" si="2"/>
        <v>8.1237263930564119</v>
      </c>
      <c r="U18">
        <f t="shared" si="14"/>
        <v>0.97688507300000005</v>
      </c>
      <c r="V18">
        <f t="shared" si="15"/>
        <v>-0.60056331500000004</v>
      </c>
      <c r="W18">
        <f t="shared" si="16"/>
        <v>194.08506627815734</v>
      </c>
      <c r="X18" s="5">
        <f t="shared" si="17"/>
        <v>16.014933721842652</v>
      </c>
    </row>
    <row r="19" spans="1:24" hidden="1">
      <c r="A19" s="1">
        <v>16</v>
      </c>
      <c r="B19" s="6" t="s">
        <v>20</v>
      </c>
      <c r="C19" s="1">
        <v>273.3</v>
      </c>
      <c r="E19" s="5">
        <f t="shared" si="3"/>
        <v>348.19714199999999</v>
      </c>
      <c r="F19" s="11">
        <f t="shared" si="0"/>
        <v>8.9813518151195382</v>
      </c>
      <c r="G19">
        <f t="shared" si="7"/>
        <v>0.97420613</v>
      </c>
      <c r="H19">
        <f t="shared" si="8"/>
        <v>-0.58599915599999997</v>
      </c>
      <c r="I19">
        <f t="shared" si="9"/>
        <v>204.07468367488786</v>
      </c>
      <c r="J19" s="5">
        <f t="shared" si="10"/>
        <v>69.225316325112146</v>
      </c>
      <c r="L19" s="5">
        <f t="shared" si="4"/>
        <v>337.549058</v>
      </c>
      <c r="M19" s="11">
        <f t="shared" si="1"/>
        <v>9.0336391121740007</v>
      </c>
      <c r="N19">
        <f t="shared" si="11"/>
        <v>0.97323755199999995</v>
      </c>
      <c r="O19">
        <f t="shared" si="12"/>
        <v>-0.60802571699999997</v>
      </c>
      <c r="P19">
        <f t="shared" si="13"/>
        <v>204.51708368216606</v>
      </c>
      <c r="Q19" s="5">
        <f t="shared" si="5"/>
        <v>68.782916317833951</v>
      </c>
      <c r="S19" s="5">
        <f t="shared" si="6"/>
        <v>351.449364</v>
      </c>
      <c r="T19" s="11">
        <f t="shared" si="2"/>
        <v>8.1237263930564119</v>
      </c>
      <c r="U19">
        <f t="shared" si="14"/>
        <v>0.97688507300000005</v>
      </c>
      <c r="V19">
        <f t="shared" si="15"/>
        <v>-0.60056331500000004</v>
      </c>
      <c r="W19">
        <f t="shared" si="16"/>
        <v>203.74929854486129</v>
      </c>
      <c r="X19" s="5">
        <f t="shared" si="17"/>
        <v>69.550701455138721</v>
      </c>
    </row>
    <row r="20" spans="1:24" hidden="1">
      <c r="A20" s="1">
        <v>17</v>
      </c>
      <c r="B20" s="6" t="s">
        <v>21</v>
      </c>
      <c r="C20" s="1">
        <v>191.4</v>
      </c>
      <c r="E20" s="5">
        <f t="shared" si="3"/>
        <v>348.19714199999999</v>
      </c>
      <c r="F20" s="11">
        <f t="shared" si="0"/>
        <v>8.9813518151195382</v>
      </c>
      <c r="G20">
        <f t="shared" si="7"/>
        <v>0.97420613</v>
      </c>
      <c r="H20">
        <f t="shared" si="8"/>
        <v>-0.58599915599999997</v>
      </c>
      <c r="I20">
        <f t="shared" si="9"/>
        <v>234.66591020377078</v>
      </c>
      <c r="J20" s="5">
        <f t="shared" si="10"/>
        <v>-43.265910203770773</v>
      </c>
      <c r="L20" s="5">
        <f t="shared" si="4"/>
        <v>337.549058</v>
      </c>
      <c r="M20" s="11">
        <f t="shared" si="1"/>
        <v>9.0336391121740007</v>
      </c>
      <c r="N20">
        <f t="shared" si="11"/>
        <v>0.97323755199999995</v>
      </c>
      <c r="O20">
        <f t="shared" si="12"/>
        <v>-0.60802571699999997</v>
      </c>
      <c r="P20">
        <f t="shared" si="13"/>
        <v>233.19768006227198</v>
      </c>
      <c r="Q20" s="5">
        <f t="shared" si="5"/>
        <v>-41.797680062271979</v>
      </c>
      <c r="S20" s="5">
        <f t="shared" si="6"/>
        <v>351.449364</v>
      </c>
      <c r="T20" s="11">
        <f t="shared" si="2"/>
        <v>8.1237263930564119</v>
      </c>
      <c r="U20">
        <f t="shared" si="14"/>
        <v>0.97688507300000005</v>
      </c>
      <c r="V20">
        <f t="shared" si="15"/>
        <v>-0.60056331500000004</v>
      </c>
      <c r="W20">
        <f t="shared" si="16"/>
        <v>233.33681701748299</v>
      </c>
      <c r="X20" s="5">
        <f t="shared" si="17"/>
        <v>-41.93681701748298</v>
      </c>
    </row>
    <row r="21" spans="1:24" hidden="1">
      <c r="A21" s="1">
        <v>18</v>
      </c>
      <c r="B21" s="6" t="s">
        <v>22</v>
      </c>
      <c r="C21" s="1">
        <v>287</v>
      </c>
      <c r="E21" s="5">
        <f t="shared" si="3"/>
        <v>348.19714199999999</v>
      </c>
      <c r="F21" s="11">
        <f t="shared" si="0"/>
        <v>8.9813518151195382</v>
      </c>
      <c r="G21">
        <f t="shared" si="7"/>
        <v>0.97420613</v>
      </c>
      <c r="H21">
        <f t="shared" si="8"/>
        <v>-0.58599915599999997</v>
      </c>
      <c r="I21">
        <f t="shared" si="9"/>
        <v>220.79819196010101</v>
      </c>
      <c r="J21" s="5">
        <f t="shared" si="10"/>
        <v>66.201808039898992</v>
      </c>
      <c r="L21" s="5">
        <f t="shared" si="4"/>
        <v>337.549058</v>
      </c>
      <c r="M21" s="11">
        <f t="shared" si="1"/>
        <v>9.0336391121740007</v>
      </c>
      <c r="N21">
        <f t="shared" si="11"/>
        <v>0.97323755199999995</v>
      </c>
      <c r="O21">
        <f t="shared" si="12"/>
        <v>-0.60802571699999997</v>
      </c>
      <c r="P21">
        <f t="shared" si="13"/>
        <v>220.72537095377351</v>
      </c>
      <c r="Q21" s="5">
        <f t="shared" si="5"/>
        <v>66.274629046226494</v>
      </c>
      <c r="S21" s="5">
        <f t="shared" si="6"/>
        <v>351.449364</v>
      </c>
      <c r="T21" s="11">
        <f t="shared" si="2"/>
        <v>8.1237263930564119</v>
      </c>
      <c r="U21">
        <f t="shared" si="14"/>
        <v>0.97688507300000005</v>
      </c>
      <c r="V21">
        <f t="shared" si="15"/>
        <v>-0.60056331500000004</v>
      </c>
      <c r="W21">
        <f t="shared" si="16"/>
        <v>220.28524321382443</v>
      </c>
      <c r="X21" s="5">
        <f t="shared" si="17"/>
        <v>66.71475678617557</v>
      </c>
    </row>
    <row r="22" spans="1:24" hidden="1">
      <c r="A22" s="1">
        <v>19</v>
      </c>
      <c r="B22" s="6" t="s">
        <v>23</v>
      </c>
      <c r="C22" s="1">
        <v>226</v>
      </c>
      <c r="E22" s="5">
        <f t="shared" si="3"/>
        <v>348.19714199999999</v>
      </c>
      <c r="F22" s="11">
        <f t="shared" si="0"/>
        <v>8.9813518151195382</v>
      </c>
      <c r="G22">
        <f t="shared" si="7"/>
        <v>0.97420613</v>
      </c>
      <c r="H22">
        <f t="shared" si="8"/>
        <v>-0.58599915599999997</v>
      </c>
      <c r="I22">
        <f t="shared" si="9"/>
        <v>249.78430748806471</v>
      </c>
      <c r="J22" s="5">
        <f t="shared" si="10"/>
        <v>-23.784307488064712</v>
      </c>
      <c r="L22" s="5">
        <f t="shared" si="4"/>
        <v>337.549058</v>
      </c>
      <c r="M22" s="11">
        <f t="shared" si="1"/>
        <v>9.0336391121740007</v>
      </c>
      <c r="N22">
        <f t="shared" si="11"/>
        <v>0.97323755199999995</v>
      </c>
      <c r="O22">
        <f t="shared" si="12"/>
        <v>-0.60802571699999997</v>
      </c>
      <c r="P22">
        <f t="shared" si="13"/>
        <v>248.05613769143309</v>
      </c>
      <c r="Q22" s="5">
        <f t="shared" si="5"/>
        <v>-22.056137691433094</v>
      </c>
      <c r="S22" s="5">
        <f t="shared" si="6"/>
        <v>351.449364</v>
      </c>
      <c r="T22" s="11">
        <f t="shared" si="2"/>
        <v>8.1237263930564119</v>
      </c>
      <c r="U22">
        <f t="shared" si="14"/>
        <v>0.97688507300000005</v>
      </c>
      <c r="V22">
        <f t="shared" si="15"/>
        <v>-0.60056331500000004</v>
      </c>
      <c r="W22">
        <f t="shared" si="16"/>
        <v>248.42330684913208</v>
      </c>
      <c r="X22" s="5">
        <f t="shared" si="17"/>
        <v>-22.423306849132075</v>
      </c>
    </row>
    <row r="23" spans="1:24" hidden="1">
      <c r="A23" s="1">
        <v>20</v>
      </c>
      <c r="B23" s="6" t="s">
        <v>24</v>
      </c>
      <c r="C23" s="1">
        <v>303.60000000000002</v>
      </c>
      <c r="E23" s="5">
        <f t="shared" si="3"/>
        <v>348.19714199999999</v>
      </c>
      <c r="F23" s="11">
        <f t="shared" si="0"/>
        <v>8.9813518151195382</v>
      </c>
      <c r="G23">
        <f t="shared" si="7"/>
        <v>0.97420613</v>
      </c>
      <c r="H23">
        <f t="shared" si="8"/>
        <v>-0.58599915599999997</v>
      </c>
      <c r="I23">
        <f t="shared" si="9"/>
        <v>243.08952130916995</v>
      </c>
      <c r="J23" s="5">
        <f t="shared" si="10"/>
        <v>60.51047869083007</v>
      </c>
      <c r="L23" s="5">
        <f t="shared" si="4"/>
        <v>337.549058</v>
      </c>
      <c r="M23" s="11">
        <f t="shared" si="1"/>
        <v>9.0336391121740007</v>
      </c>
      <c r="N23">
        <f t="shared" si="11"/>
        <v>0.97323755199999995</v>
      </c>
      <c r="O23">
        <f t="shared" si="12"/>
        <v>-0.60802571699999997</v>
      </c>
      <c r="P23">
        <f t="shared" si="13"/>
        <v>242.39602479825834</v>
      </c>
      <c r="Q23" s="5">
        <f t="shared" si="5"/>
        <v>61.203975201741684</v>
      </c>
      <c r="S23" s="5">
        <f t="shared" si="6"/>
        <v>351.449364</v>
      </c>
      <c r="T23" s="11">
        <f t="shared" si="2"/>
        <v>8.1237263930564119</v>
      </c>
      <c r="U23">
        <f t="shared" si="14"/>
        <v>0.97688507300000005</v>
      </c>
      <c r="V23">
        <f t="shared" si="15"/>
        <v>-0.60056331500000004</v>
      </c>
      <c r="W23">
        <f t="shared" si="16"/>
        <v>242.36636838563339</v>
      </c>
      <c r="X23" s="5">
        <f t="shared" si="17"/>
        <v>61.233631614366629</v>
      </c>
    </row>
    <row r="24" spans="1:24" hidden="1">
      <c r="A24" s="1">
        <v>21</v>
      </c>
      <c r="B24" s="6" t="s">
        <v>25</v>
      </c>
      <c r="C24" s="1">
        <v>289.89999999999998</v>
      </c>
      <c r="E24" s="5">
        <f t="shared" si="3"/>
        <v>348.19714199999999</v>
      </c>
      <c r="F24" s="11">
        <f t="shared" si="0"/>
        <v>8.9813518151195382</v>
      </c>
      <c r="G24">
        <f t="shared" si="7"/>
        <v>0.97420613</v>
      </c>
      <c r="H24">
        <f t="shared" si="8"/>
        <v>-0.58599915599999997</v>
      </c>
      <c r="I24">
        <f t="shared" si="9"/>
        <v>269.29124344113711</v>
      </c>
      <c r="J24" s="5">
        <f t="shared" si="10"/>
        <v>20.608756558862865</v>
      </c>
      <c r="L24" s="5">
        <f t="shared" si="4"/>
        <v>337.549058</v>
      </c>
      <c r="M24" s="11">
        <f t="shared" si="1"/>
        <v>9.0336391121740007</v>
      </c>
      <c r="N24">
        <f t="shared" si="11"/>
        <v>0.97323755199999995</v>
      </c>
      <c r="O24">
        <f t="shared" si="12"/>
        <v>-0.60802571699999997</v>
      </c>
      <c r="P24">
        <f t="shared" si="13"/>
        <v>267.2949689940848</v>
      </c>
      <c r="Q24" s="5">
        <f t="shared" si="5"/>
        <v>22.60503100591518</v>
      </c>
      <c r="S24" s="5">
        <f t="shared" si="6"/>
        <v>351.449364</v>
      </c>
      <c r="T24" s="11">
        <f t="shared" si="2"/>
        <v>8.1237263930564119</v>
      </c>
      <c r="U24">
        <f t="shared" si="14"/>
        <v>0.97688507300000005</v>
      </c>
      <c r="V24">
        <f t="shared" si="15"/>
        <v>-0.60056331500000004</v>
      </c>
      <c r="W24">
        <f t="shared" si="16"/>
        <v>267.93136176404363</v>
      </c>
      <c r="X24" s="5">
        <f t="shared" si="17"/>
        <v>21.968638235956348</v>
      </c>
    </row>
    <row r="25" spans="1:24" hidden="1">
      <c r="A25" s="1">
        <v>22</v>
      </c>
      <c r="B25" s="6" t="s">
        <v>26</v>
      </c>
      <c r="C25" s="1">
        <v>421.6</v>
      </c>
      <c r="E25" s="5">
        <f t="shared" si="3"/>
        <v>348.19714199999999</v>
      </c>
      <c r="F25" s="11">
        <f t="shared" si="0"/>
        <v>8.9813518151195382</v>
      </c>
      <c r="G25">
        <f t="shared" si="7"/>
        <v>0.97420613</v>
      </c>
      <c r="H25">
        <f t="shared" si="8"/>
        <v>-0.58599915599999997</v>
      </c>
      <c r="I25">
        <f t="shared" si="9"/>
        <v>279.32699495241638</v>
      </c>
      <c r="J25" s="5">
        <f t="shared" si="10"/>
        <v>142.27300504758364</v>
      </c>
      <c r="L25" s="5">
        <f t="shared" si="4"/>
        <v>337.549058</v>
      </c>
      <c r="M25" s="11">
        <f t="shared" si="1"/>
        <v>9.0336391121740007</v>
      </c>
      <c r="N25">
        <f t="shared" si="11"/>
        <v>0.97323755199999995</v>
      </c>
      <c r="O25">
        <f t="shared" si="12"/>
        <v>-0.60802571699999997</v>
      </c>
      <c r="P25">
        <f t="shared" si="13"/>
        <v>277.43076525179515</v>
      </c>
      <c r="Q25" s="5">
        <f t="shared" si="5"/>
        <v>144.16923474820487</v>
      </c>
      <c r="S25" s="5">
        <f t="shared" si="6"/>
        <v>351.449364</v>
      </c>
      <c r="T25" s="11">
        <f t="shared" si="2"/>
        <v>8.1237263930564119</v>
      </c>
      <c r="U25">
        <f t="shared" si="14"/>
        <v>0.97688507300000005</v>
      </c>
      <c r="V25">
        <f t="shared" si="15"/>
        <v>-0.60056331500000004</v>
      </c>
      <c r="W25">
        <f t="shared" si="16"/>
        <v>278.12915085073473</v>
      </c>
      <c r="X25" s="5">
        <f t="shared" si="17"/>
        <v>143.47084914926529</v>
      </c>
    </row>
    <row r="26" spans="1:24" hidden="1">
      <c r="A26" s="1">
        <v>23</v>
      </c>
      <c r="B26" s="6" t="s">
        <v>27</v>
      </c>
      <c r="C26" s="1">
        <v>264.5</v>
      </c>
      <c r="E26" s="5">
        <f t="shared" si="3"/>
        <v>348.19714199999999</v>
      </c>
      <c r="F26" s="11">
        <f t="shared" si="0"/>
        <v>8.9813518151195382</v>
      </c>
      <c r="G26">
        <f t="shared" si="7"/>
        <v>0.97420613</v>
      </c>
      <c r="H26">
        <f t="shared" si="8"/>
        <v>-0.58599915599999997</v>
      </c>
      <c r="I26">
        <f t="shared" si="9"/>
        <v>336.33479534365176</v>
      </c>
      <c r="J26" s="5">
        <f t="shared" si="10"/>
        <v>-71.834795343651763</v>
      </c>
      <c r="L26" s="5">
        <f t="shared" si="4"/>
        <v>337.549058</v>
      </c>
      <c r="M26" s="11">
        <f t="shared" si="1"/>
        <v>9.0336391121740007</v>
      </c>
      <c r="N26">
        <f t="shared" si="11"/>
        <v>0.97323755199999995</v>
      </c>
      <c r="O26">
        <f t="shared" si="12"/>
        <v>-0.60802571699999997</v>
      </c>
      <c r="P26">
        <f t="shared" si="13"/>
        <v>331.69198870825545</v>
      </c>
      <c r="Q26" s="5">
        <f t="shared" si="5"/>
        <v>-67.191988708255451</v>
      </c>
      <c r="S26" s="5">
        <f t="shared" si="6"/>
        <v>351.449364</v>
      </c>
      <c r="T26" s="11">
        <f t="shared" si="2"/>
        <v>8.1237263930564119</v>
      </c>
      <c r="U26">
        <f t="shared" si="14"/>
        <v>0.97688507300000005</v>
      </c>
      <c r="V26">
        <f t="shared" si="15"/>
        <v>-0.60056331500000004</v>
      </c>
      <c r="W26">
        <f t="shared" si="16"/>
        <v>333.81514439890873</v>
      </c>
      <c r="X26" s="5">
        <f t="shared" si="17"/>
        <v>-69.315144398908728</v>
      </c>
    </row>
    <row r="27" spans="1:24" hidden="1">
      <c r="A27" s="1">
        <v>24</v>
      </c>
      <c r="B27" s="6" t="s">
        <v>28</v>
      </c>
      <c r="C27" s="1">
        <v>342.3</v>
      </c>
      <c r="E27" s="5">
        <f t="shared" si="3"/>
        <v>348.19714199999999</v>
      </c>
      <c r="F27" s="11">
        <f t="shared" si="0"/>
        <v>8.9813518151195382</v>
      </c>
      <c r="G27">
        <f t="shared" si="7"/>
        <v>0.97420613</v>
      </c>
      <c r="H27">
        <f t="shared" si="8"/>
        <v>-0.58599915599999997</v>
      </c>
      <c r="I27">
        <f t="shared" si="9"/>
        <v>308.75400264293216</v>
      </c>
      <c r="J27" s="5">
        <f t="shared" si="10"/>
        <v>33.545997357067847</v>
      </c>
      <c r="L27" s="5">
        <f t="shared" si="4"/>
        <v>337.549058</v>
      </c>
      <c r="M27" s="11">
        <f t="shared" si="1"/>
        <v>9.0336391121740007</v>
      </c>
      <c r="N27">
        <f t="shared" si="11"/>
        <v>0.97323755199999995</v>
      </c>
      <c r="O27">
        <f t="shared" si="12"/>
        <v>-0.60802571699999997</v>
      </c>
      <c r="P27">
        <f t="shared" si="13"/>
        <v>307.3094287271669</v>
      </c>
      <c r="Q27" s="5">
        <f t="shared" si="5"/>
        <v>34.990571272833108</v>
      </c>
      <c r="S27" s="5">
        <f t="shared" si="6"/>
        <v>351.449364</v>
      </c>
      <c r="T27" s="11">
        <f t="shared" si="2"/>
        <v>8.1237263930564119</v>
      </c>
      <c r="U27">
        <f t="shared" si="14"/>
        <v>0.97688507300000005</v>
      </c>
      <c r="V27">
        <f t="shared" si="15"/>
        <v>-0.60056331500000004</v>
      </c>
      <c r="W27">
        <f t="shared" si="16"/>
        <v>308.13796110146876</v>
      </c>
      <c r="X27" s="5">
        <f t="shared" si="17"/>
        <v>34.16203889853125</v>
      </c>
    </row>
    <row r="28" spans="1:24" hidden="1">
      <c r="A28" s="1">
        <v>25</v>
      </c>
      <c r="B28" s="6" t="s">
        <v>29</v>
      </c>
      <c r="C28" s="1">
        <v>339.7</v>
      </c>
      <c r="E28" s="5">
        <f t="shared" si="3"/>
        <v>348.19714199999999</v>
      </c>
      <c r="F28" s="11">
        <f t="shared" si="0"/>
        <v>8.9813518151195382</v>
      </c>
      <c r="G28">
        <f t="shared" si="7"/>
        <v>0.97420613</v>
      </c>
      <c r="H28">
        <f t="shared" si="8"/>
        <v>-0.58599915599999997</v>
      </c>
      <c r="I28">
        <f t="shared" si="9"/>
        <v>322.79418397569953</v>
      </c>
      <c r="J28" s="5">
        <f t="shared" si="10"/>
        <v>16.905816024300464</v>
      </c>
      <c r="L28" s="5">
        <f t="shared" si="4"/>
        <v>337.549058</v>
      </c>
      <c r="M28" s="11">
        <f t="shared" si="1"/>
        <v>9.0336391121740007</v>
      </c>
      <c r="N28">
        <f t="shared" si="11"/>
        <v>0.97323755199999995</v>
      </c>
      <c r="O28">
        <f t="shared" si="12"/>
        <v>-0.60802571699999997</v>
      </c>
      <c r="P28">
        <f t="shared" si="13"/>
        <v>320.89768597537005</v>
      </c>
      <c r="Q28" s="5">
        <f t="shared" si="5"/>
        <v>18.802314024629936</v>
      </c>
      <c r="S28" s="5">
        <f t="shared" si="6"/>
        <v>351.449364</v>
      </c>
      <c r="T28" s="11">
        <f t="shared" si="2"/>
        <v>8.1237263930564119</v>
      </c>
      <c r="U28">
        <f t="shared" si="14"/>
        <v>0.97688507300000005</v>
      </c>
      <c r="V28">
        <f t="shared" si="15"/>
        <v>-0.60056331500000004</v>
      </c>
      <c r="W28">
        <f t="shared" si="16"/>
        <v>321.9950195528956</v>
      </c>
      <c r="X28" s="5">
        <f t="shared" si="17"/>
        <v>17.70498044710439</v>
      </c>
    </row>
    <row r="29" spans="1:24" hidden="1">
      <c r="A29" s="1">
        <v>26</v>
      </c>
      <c r="B29" s="6" t="s">
        <v>30</v>
      </c>
      <c r="C29" s="1">
        <v>440.4</v>
      </c>
      <c r="E29" s="5">
        <f t="shared" si="3"/>
        <v>348.19714199999999</v>
      </c>
      <c r="F29" s="11">
        <f t="shared" si="0"/>
        <v>8.9813518151195382</v>
      </c>
      <c r="G29">
        <f t="shared" si="7"/>
        <v>0.97420613</v>
      </c>
      <c r="H29">
        <f t="shared" si="8"/>
        <v>-0.58599915599999997</v>
      </c>
      <c r="I29">
        <f t="shared" si="9"/>
        <v>330.01238025438818</v>
      </c>
      <c r="J29" s="5">
        <f t="shared" si="10"/>
        <v>110.3876197456118</v>
      </c>
      <c r="L29" s="5">
        <f t="shared" si="4"/>
        <v>337.549058</v>
      </c>
      <c r="M29" s="11">
        <f t="shared" si="1"/>
        <v>9.0336391121740007</v>
      </c>
      <c r="N29">
        <f t="shared" si="11"/>
        <v>0.97323755199999995</v>
      </c>
      <c r="O29">
        <f t="shared" si="12"/>
        <v>-0.60802571699999997</v>
      </c>
      <c r="P29">
        <f t="shared" si="13"/>
        <v>328.2101450604892</v>
      </c>
      <c r="Q29" s="5">
        <f t="shared" si="5"/>
        <v>112.18985493951078</v>
      </c>
      <c r="S29" s="5">
        <f t="shared" si="6"/>
        <v>351.449364</v>
      </c>
      <c r="T29" s="11">
        <f t="shared" si="2"/>
        <v>8.1237263930564119</v>
      </c>
      <c r="U29">
        <f t="shared" si="14"/>
        <v>0.97688507300000005</v>
      </c>
      <c r="V29">
        <f t="shared" si="15"/>
        <v>-0.60056331500000004</v>
      </c>
      <c r="W29">
        <f t="shared" si="16"/>
        <v>329.33862394183319</v>
      </c>
      <c r="X29" s="5">
        <f t="shared" si="17"/>
        <v>111.06137605816679</v>
      </c>
    </row>
    <row r="30" spans="1:24" hidden="1">
      <c r="A30" s="1">
        <v>27</v>
      </c>
      <c r="B30" s="6" t="s">
        <v>31</v>
      </c>
      <c r="C30" s="1">
        <v>315.89999999999998</v>
      </c>
      <c r="E30" s="5">
        <f t="shared" si="3"/>
        <v>348.19714199999999</v>
      </c>
      <c r="F30" s="11">
        <f t="shared" si="0"/>
        <v>8.9813518151195382</v>
      </c>
      <c r="G30">
        <f t="shared" si="7"/>
        <v>0.97420613</v>
      </c>
      <c r="H30">
        <f t="shared" si="8"/>
        <v>-0.58599915599999997</v>
      </c>
      <c r="I30">
        <f t="shared" si="9"/>
        <v>373.33467946334201</v>
      </c>
      <c r="J30" s="5">
        <f t="shared" si="10"/>
        <v>-57.434679463342036</v>
      </c>
      <c r="L30" s="5">
        <f t="shared" si="4"/>
        <v>337.549058</v>
      </c>
      <c r="M30" s="11">
        <f t="shared" si="1"/>
        <v>9.0336391121740007</v>
      </c>
      <c r="N30">
        <f t="shared" si="11"/>
        <v>0.97323755199999995</v>
      </c>
      <c r="O30">
        <f t="shared" si="12"/>
        <v>-0.60802571699999997</v>
      </c>
      <c r="P30">
        <f t="shared" si="13"/>
        <v>369.43314002325195</v>
      </c>
      <c r="Q30" s="5">
        <f t="shared" si="5"/>
        <v>-53.533140023251974</v>
      </c>
      <c r="S30" s="5">
        <f t="shared" si="6"/>
        <v>351.449364</v>
      </c>
      <c r="T30" s="11">
        <f t="shared" si="2"/>
        <v>8.1237263930564119</v>
      </c>
      <c r="U30">
        <f t="shared" si="14"/>
        <v>0.97688507300000005</v>
      </c>
      <c r="V30">
        <f t="shared" si="15"/>
        <v>-0.60056331500000004</v>
      </c>
      <c r="W30">
        <f t="shared" si="16"/>
        <v>371.64452436830214</v>
      </c>
      <c r="X30" s="5">
        <f t="shared" si="17"/>
        <v>-55.744524368302166</v>
      </c>
    </row>
    <row r="31" spans="1:24" hidden="1">
      <c r="A31" s="1">
        <v>28</v>
      </c>
      <c r="B31" s="6" t="s">
        <v>32</v>
      </c>
      <c r="C31" s="1">
        <v>439.3</v>
      </c>
      <c r="E31" s="5">
        <f t="shared" si="3"/>
        <v>348.19714199999999</v>
      </c>
      <c r="F31" s="11">
        <f t="shared" si="0"/>
        <v>8.9813518151195382</v>
      </c>
      <c r="G31">
        <f t="shared" si="7"/>
        <v>0.97420613</v>
      </c>
      <c r="H31">
        <f t="shared" si="8"/>
        <v>-0.58599915599999997</v>
      </c>
      <c r="I31">
        <f t="shared" si="9"/>
        <v>350.38974197276849</v>
      </c>
      <c r="J31" s="5">
        <f t="shared" si="10"/>
        <v>88.910258027231521</v>
      </c>
      <c r="L31" s="5">
        <f t="shared" si="4"/>
        <v>337.549058</v>
      </c>
      <c r="M31" s="11">
        <f t="shared" si="1"/>
        <v>9.0336391121740007</v>
      </c>
      <c r="N31">
        <f t="shared" si="11"/>
        <v>0.97323755199999995</v>
      </c>
      <c r="O31">
        <f t="shared" si="12"/>
        <v>-0.60802571699999997</v>
      </c>
      <c r="P31">
        <f t="shared" si="13"/>
        <v>349.02890763487312</v>
      </c>
      <c r="Q31" s="5">
        <f t="shared" si="5"/>
        <v>90.27109236512689</v>
      </c>
      <c r="S31" s="5">
        <f t="shared" si="6"/>
        <v>351.449364</v>
      </c>
      <c r="T31" s="11">
        <f t="shared" si="2"/>
        <v>8.1237263930564119</v>
      </c>
      <c r="U31">
        <f t="shared" si="14"/>
        <v>0.97688507300000005</v>
      </c>
      <c r="V31">
        <f t="shared" si="15"/>
        <v>-0.60056331500000004</v>
      </c>
      <c r="W31">
        <f t="shared" si="16"/>
        <v>350.19983730148226</v>
      </c>
      <c r="X31" s="5">
        <f t="shared" si="17"/>
        <v>89.10016269851775</v>
      </c>
    </row>
    <row r="32" spans="1:24" hidden="1">
      <c r="A32" s="1">
        <v>29</v>
      </c>
      <c r="B32" s="6" t="s">
        <v>33</v>
      </c>
      <c r="C32" s="1">
        <v>401.3</v>
      </c>
      <c r="E32" s="5">
        <f t="shared" si="3"/>
        <v>348.19714199999999</v>
      </c>
      <c r="F32" s="11">
        <f t="shared" si="0"/>
        <v>8.9813518151195382</v>
      </c>
      <c r="G32">
        <f t="shared" si="7"/>
        <v>0.97420613</v>
      </c>
      <c r="H32">
        <f t="shared" si="8"/>
        <v>-0.58599915599999997</v>
      </c>
      <c r="I32">
        <f t="shared" si="9"/>
        <v>384.84876856041961</v>
      </c>
      <c r="J32" s="5">
        <f t="shared" si="10"/>
        <v>16.451231439580397</v>
      </c>
      <c r="L32" s="5">
        <f t="shared" si="4"/>
        <v>337.549058</v>
      </c>
      <c r="M32" s="11">
        <f t="shared" si="1"/>
        <v>9.0336391121740007</v>
      </c>
      <c r="N32">
        <f t="shared" si="11"/>
        <v>0.97323755199999995</v>
      </c>
      <c r="O32">
        <f t="shared" si="12"/>
        <v>-0.60802571699999997</v>
      </c>
      <c r="P32">
        <f t="shared" si="13"/>
        <v>381.6897500460945</v>
      </c>
      <c r="Q32" s="5">
        <f t="shared" si="5"/>
        <v>19.610249953905509</v>
      </c>
      <c r="S32" s="5">
        <f t="shared" si="6"/>
        <v>351.449364</v>
      </c>
      <c r="T32" s="11">
        <f t="shared" si="2"/>
        <v>8.1237263930564119</v>
      </c>
      <c r="U32">
        <f t="shared" si="14"/>
        <v>0.97688507300000005</v>
      </c>
      <c r="V32">
        <f t="shared" si="15"/>
        <v>-0.60056331500000004</v>
      </c>
      <c r="W32">
        <f t="shared" si="16"/>
        <v>383.75904988469529</v>
      </c>
      <c r="X32" s="5">
        <f t="shared" si="17"/>
        <v>17.540950115304724</v>
      </c>
    </row>
    <row r="33" spans="1:24">
      <c r="A33" s="1">
        <v>30</v>
      </c>
      <c r="B33" s="6" t="s">
        <v>34</v>
      </c>
      <c r="C33" s="1">
        <v>437.4</v>
      </c>
      <c r="E33" s="5">
        <f t="shared" si="3"/>
        <v>348.19714199999999</v>
      </c>
      <c r="F33" s="11">
        <f t="shared" si="0"/>
        <v>8.9813518151195382</v>
      </c>
      <c r="G33">
        <f t="shared" si="7"/>
        <v>0.97420613</v>
      </c>
      <c r="H33">
        <f t="shared" si="8"/>
        <v>-0.58599915599999997</v>
      </c>
      <c r="I33">
        <f t="shared" si="9"/>
        <v>390.28986404536477</v>
      </c>
      <c r="J33" s="5">
        <f t="shared" si="10"/>
        <v>47.110135954635211</v>
      </c>
      <c r="L33" s="5">
        <f t="shared" si="4"/>
        <v>337.549058</v>
      </c>
      <c r="M33" s="11">
        <f t="shared" si="1"/>
        <v>9.0336391121740007</v>
      </c>
      <c r="N33">
        <f t="shared" si="11"/>
        <v>0.97323755199999995</v>
      </c>
      <c r="O33">
        <f t="shared" si="12"/>
        <v>-0.60802571699999997</v>
      </c>
      <c r="P33">
        <f t="shared" si="13"/>
        <v>387.67033244100139</v>
      </c>
      <c r="Q33" s="5">
        <f t="shared" si="5"/>
        <v>49.729667558998585</v>
      </c>
      <c r="S33" s="5">
        <f t="shared" si="6"/>
        <v>351.449364</v>
      </c>
      <c r="T33" s="11">
        <f t="shared" si="2"/>
        <v>8.1237263930564119</v>
      </c>
      <c r="U33">
        <f t="shared" si="14"/>
        <v>0.97688507300000005</v>
      </c>
      <c r="V33">
        <f t="shared" si="15"/>
        <v>-0.60056331500000004</v>
      </c>
      <c r="W33">
        <f t="shared" si="16"/>
        <v>389.61325503845939</v>
      </c>
      <c r="X33" s="5">
        <f t="shared" si="17"/>
        <v>47.786744961540592</v>
      </c>
    </row>
    <row r="34" spans="1:24">
      <c r="A34" s="9">
        <v>31</v>
      </c>
      <c r="B34" s="8" t="s">
        <v>35</v>
      </c>
      <c r="C34" s="9">
        <v>575.5</v>
      </c>
      <c r="D34" s="4"/>
      <c r="E34" s="5">
        <f t="shared" si="3"/>
        <v>348.19714199999999</v>
      </c>
      <c r="F34" s="11">
        <f t="shared" si="0"/>
        <v>8.9813518151195382</v>
      </c>
      <c r="G34">
        <f t="shared" si="7"/>
        <v>0.97420613</v>
      </c>
      <c r="H34">
        <f t="shared" si="8"/>
        <v>-0.58599915599999997</v>
      </c>
      <c r="I34">
        <f t="shared" si="9"/>
        <v>407.49261316865801</v>
      </c>
      <c r="J34" s="5">
        <f t="shared" si="10"/>
        <v>168.00738683134199</v>
      </c>
      <c r="L34" s="5">
        <f t="shared" si="4"/>
        <v>337.549058</v>
      </c>
      <c r="M34" s="11">
        <f t="shared" si="1"/>
        <v>9.0336391121740007</v>
      </c>
      <c r="N34">
        <f t="shared" si="11"/>
        <v>0.97323755199999995</v>
      </c>
      <c r="O34">
        <f t="shared" si="12"/>
        <v>-0.60802571699999997</v>
      </c>
      <c r="P34">
        <f t="shared" si="13"/>
        <v>404.49082758324221</v>
      </c>
      <c r="Q34" s="5">
        <f t="shared" si="5"/>
        <v>171.00917241675779</v>
      </c>
      <c r="S34" s="5">
        <f t="shared" si="6"/>
        <v>351.449364</v>
      </c>
      <c r="T34" s="11">
        <f t="shared" si="2"/>
        <v>8.1237263930564119</v>
      </c>
      <c r="U34">
        <f t="shared" si="14"/>
        <v>0.97688507300000005</v>
      </c>
      <c r="V34">
        <f t="shared" si="15"/>
        <v>-0.60056331500000004</v>
      </c>
      <c r="W34">
        <f t="shared" si="16"/>
        <v>406.71429135609401</v>
      </c>
      <c r="X34" s="5">
        <f t="shared" si="17"/>
        <v>168.78570864390599</v>
      </c>
    </row>
    <row r="35" spans="1:24">
      <c r="A35" s="1">
        <v>32</v>
      </c>
      <c r="B35" s="6" t="s">
        <v>36</v>
      </c>
      <c r="C35" s="1">
        <v>407.6</v>
      </c>
      <c r="E35" s="5">
        <f t="shared" si="3"/>
        <v>348.19714199999999</v>
      </c>
      <c r="F35" s="11">
        <f t="shared" si="0"/>
        <v>8.9813518151195382</v>
      </c>
      <c r="G35">
        <f t="shared" si="7"/>
        <v>0.97420613</v>
      </c>
      <c r="H35">
        <f t="shared" si="8"/>
        <v>-0.58599915599999997</v>
      </c>
      <c r="I35">
        <f t="shared" si="9"/>
        <v>471.18479274518762</v>
      </c>
      <c r="J35" s="5">
        <f t="shared" si="10"/>
        <v>-63.584792745187599</v>
      </c>
      <c r="L35" s="5">
        <f t="shared" si="4"/>
        <v>337.549058</v>
      </c>
      <c r="M35" s="11">
        <f t="shared" si="1"/>
        <v>9.0336391121740007</v>
      </c>
      <c r="N35">
        <f t="shared" si="11"/>
        <v>0.97323755199999995</v>
      </c>
      <c r="O35">
        <f t="shared" si="12"/>
        <v>-0.60802571699999997</v>
      </c>
      <c r="P35">
        <f t="shared" si="13"/>
        <v>465.15387561589819</v>
      </c>
      <c r="Q35" s="5">
        <f t="shared" si="5"/>
        <v>-57.553875615898164</v>
      </c>
      <c r="S35" s="5">
        <f t="shared" si="6"/>
        <v>351.449364</v>
      </c>
      <c r="T35" s="11">
        <f t="shared" si="2"/>
        <v>8.1237263930564119</v>
      </c>
      <c r="U35">
        <f t="shared" si="14"/>
        <v>0.97688507300000005</v>
      </c>
      <c r="V35">
        <f t="shared" si="15"/>
        <v>-0.60056331500000004</v>
      </c>
      <c r="W35">
        <f t="shared" si="16"/>
        <v>468.95458119674805</v>
      </c>
      <c r="X35" s="5">
        <f t="shared" si="17"/>
        <v>-61.354581196748029</v>
      </c>
    </row>
    <row r="36" spans="1:24">
      <c r="A36" s="9">
        <v>33</v>
      </c>
      <c r="B36" s="8" t="s">
        <v>37</v>
      </c>
      <c r="C36" s="9">
        <v>682</v>
      </c>
      <c r="D36" s="4"/>
      <c r="E36" s="5">
        <f t="shared" si="3"/>
        <v>348.19714199999999</v>
      </c>
      <c r="F36" s="11">
        <f t="shared" si="0"/>
        <v>8.9813518151195382</v>
      </c>
      <c r="G36">
        <f t="shared" si="7"/>
        <v>0.97420613</v>
      </c>
      <c r="H36">
        <f t="shared" si="8"/>
        <v>-0.58599915599999997</v>
      </c>
      <c r="I36">
        <f t="shared" si="9"/>
        <v>443.32840528623439</v>
      </c>
      <c r="J36" s="5">
        <f t="shared" si="10"/>
        <v>238.67159471376561</v>
      </c>
      <c r="L36" s="5">
        <f t="shared" si="4"/>
        <v>337.549058</v>
      </c>
      <c r="M36" s="11">
        <f t="shared" si="1"/>
        <v>9.0336391121740007</v>
      </c>
      <c r="N36">
        <f t="shared" si="11"/>
        <v>0.97323755199999995</v>
      </c>
      <c r="O36">
        <f t="shared" si="12"/>
        <v>-0.60802571699999997</v>
      </c>
      <c r="P36">
        <f t="shared" si="13"/>
        <v>440.7195017948593</v>
      </c>
      <c r="Q36" s="5">
        <f t="shared" si="5"/>
        <v>241.2804982051407</v>
      </c>
      <c r="S36" s="5">
        <f t="shared" si="6"/>
        <v>351.449364</v>
      </c>
      <c r="T36" s="11">
        <f t="shared" si="2"/>
        <v>8.1237263930564119</v>
      </c>
      <c r="U36">
        <f t="shared" si="14"/>
        <v>0.97688507300000005</v>
      </c>
      <c r="V36">
        <f t="shared" si="15"/>
        <v>-0.60056331500000004</v>
      </c>
      <c r="W36">
        <f t="shared" si="16"/>
        <v>443.14939282181217</v>
      </c>
      <c r="X36" s="5">
        <f t="shared" si="17"/>
        <v>238.85060717818783</v>
      </c>
    </row>
    <row r="37" spans="1:24">
      <c r="A37" s="1">
        <v>34</v>
      </c>
      <c r="B37" s="6" t="s">
        <v>38</v>
      </c>
      <c r="C37" s="1">
        <v>475.3</v>
      </c>
      <c r="E37" s="5">
        <f t="shared" si="3"/>
        <v>348.19714199999999</v>
      </c>
      <c r="F37" s="11">
        <f>E37*(1-G37)</f>
        <v>8.9813518151195382</v>
      </c>
      <c r="G37">
        <f t="shared" si="7"/>
        <v>0.97420613</v>
      </c>
      <c r="H37">
        <f t="shared" si="8"/>
        <v>-0.58599915599999997</v>
      </c>
      <c r="I37" s="13">
        <f t="shared" si="9"/>
        <v>533.52857941167883</v>
      </c>
      <c r="L37" s="5">
        <f t="shared" si="4"/>
        <v>337.549058</v>
      </c>
      <c r="M37" s="11">
        <f>L37*(1-N37)</f>
        <v>9.0336391121740007</v>
      </c>
      <c r="N37">
        <f t="shared" si="11"/>
        <v>0.97323755199999995</v>
      </c>
      <c r="O37">
        <f t="shared" si="12"/>
        <v>-0.60802571699999997</v>
      </c>
      <c r="P37">
        <f t="shared" si="13"/>
        <v>526.07690165687609</v>
      </c>
      <c r="Q37" s="5">
        <f t="shared" si="5"/>
        <v>-50.776901656876078</v>
      </c>
      <c r="R37" s="12"/>
      <c r="S37" s="5">
        <f t="shared" si="6"/>
        <v>351.449364</v>
      </c>
      <c r="T37" s="11">
        <f>S37*(1-U37)</f>
        <v>8.1237263930564119</v>
      </c>
      <c r="U37">
        <f t="shared" si="14"/>
        <v>0.97688507300000005</v>
      </c>
      <c r="V37">
        <f t="shared" si="15"/>
        <v>-0.60056331500000004</v>
      </c>
      <c r="W37">
        <f t="shared" si="16"/>
        <v>530.9144337423611</v>
      </c>
      <c r="X37" s="5">
        <f t="shared" si="17"/>
        <v>-55.614433742361086</v>
      </c>
    </row>
    <row r="38" spans="1:24">
      <c r="A38" s="9">
        <v>35</v>
      </c>
      <c r="B38" s="8" t="s">
        <v>39</v>
      </c>
      <c r="C38" s="9">
        <v>581.29999999999995</v>
      </c>
      <c r="D38" s="4"/>
      <c r="E38" s="5"/>
      <c r="F38" s="5"/>
      <c r="G38" s="4"/>
      <c r="H38" s="5"/>
      <c r="L38" s="5">
        <f t="shared" ref="L38" si="18">+L37</f>
        <v>337.549058</v>
      </c>
      <c r="M38" s="11">
        <f>L38*(1-N38)</f>
        <v>9.0336391121740007</v>
      </c>
      <c r="N38">
        <f t="shared" ref="N38" si="19">+N37</f>
        <v>0.97323755199999995</v>
      </c>
      <c r="O38">
        <f t="shared" ref="O38" si="20">+O37</f>
        <v>-0.60802571699999997</v>
      </c>
      <c r="P38" s="13">
        <f t="shared" si="13"/>
        <v>502.48710961473455</v>
      </c>
      <c r="S38" s="5">
        <f t="shared" si="6"/>
        <v>351.449364</v>
      </c>
      <c r="T38" s="11">
        <f>S38*(1-U38)</f>
        <v>8.1237263930564119</v>
      </c>
      <c r="U38">
        <f t="shared" si="14"/>
        <v>0.97688507300000005</v>
      </c>
      <c r="V38">
        <f t="shared" si="15"/>
        <v>-0.60056331500000004</v>
      </c>
      <c r="W38">
        <f t="shared" si="16"/>
        <v>505.83719028011666</v>
      </c>
      <c r="X38" s="5">
        <f t="shared" si="17"/>
        <v>75.462809719883296</v>
      </c>
    </row>
    <row r="39" spans="1:24">
      <c r="A39" s="1">
        <v>36</v>
      </c>
      <c r="B39" s="6" t="s">
        <v>40</v>
      </c>
      <c r="C39" s="1">
        <v>646.9</v>
      </c>
      <c r="E39" s="5"/>
      <c r="F39" s="5"/>
      <c r="H39" s="5"/>
      <c r="S39" s="5">
        <f t="shared" ref="S39" si="21">+S38</f>
        <v>351.449364</v>
      </c>
      <c r="T39" s="11">
        <f>S39*(1-U39)</f>
        <v>8.1237263930564119</v>
      </c>
      <c r="U39">
        <f t="shared" ref="U39" si="22">+U38</f>
        <v>0.97688507300000005</v>
      </c>
      <c r="V39">
        <f t="shared" ref="V39" si="23">+V38</f>
        <v>-0.60056331500000004</v>
      </c>
      <c r="W39" s="13">
        <f t="shared" si="16"/>
        <v>530.66682416336903</v>
      </c>
    </row>
    <row r="40" spans="1:24">
      <c r="E40" t="s">
        <v>47</v>
      </c>
      <c r="I40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arima(0,0,1)</vt:lpstr>
      <vt:lpstr>arima(1,0,1)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Noa-Yarasca</dc:creator>
  <cp:lastModifiedBy>Efrain Noa-Yarasca</cp:lastModifiedBy>
  <dcterms:created xsi:type="dcterms:W3CDTF">2023-03-07T18:42:54Z</dcterms:created>
  <dcterms:modified xsi:type="dcterms:W3CDTF">2023-03-07T22:00:55Z</dcterms:modified>
</cp:coreProperties>
</file>